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5459 DIRECCION GENERAL DEL MAR MENOR\Consultoria\Medio ambiente\Proyectos\Caract. y monitor. Cuenca y aguas Mar Menor\3. Aguas superficiales\Informes campañas\26.08.21 Muestreo\"/>
    </mc:Choice>
  </mc:AlternateContent>
  <xr:revisionPtr revIDLastSave="0" documentId="13_ncr:1_{E37386A0-E655-493B-9BD8-EDAAFA7EF45E}" xr6:coauthVersionLast="47" xr6:coauthVersionMax="47" xr10:uidLastSave="{00000000-0000-0000-0000-000000000000}"/>
  <bookViews>
    <workbookView xWindow="-28920" yWindow="-120" windowWidth="29040" windowHeight="15720" tabRatio="680" firstSheet="3" activeTab="15" xr2:uid="{00000000-000D-0000-FFFF-FFFF00000000}"/>
  </bookViews>
  <sheets>
    <sheet name="ACT-DIARIA-WEB" sheetId="13" r:id="rId1"/>
    <sheet name="Caudal" sheetId="4" r:id="rId2"/>
    <sheet name="Conductividad" sheetId="6" r:id="rId3"/>
    <sheet name="Nitratos" sheetId="5" r:id="rId4"/>
    <sheet name="Fosfatos" sheetId="14" r:id="rId5"/>
    <sheet name="NitratosDiario" sheetId="9" r:id="rId6"/>
    <sheet name="FosfatosDiario" sheetId="15" r:id="rId7"/>
    <sheet name="EstadoCompuerta" sheetId="11" r:id="rId8"/>
    <sheet name="COD" sheetId="17" r:id="rId9"/>
    <sheet name="DBO5" sheetId="16" r:id="rId10"/>
    <sheet name="pH" sheetId="18" r:id="rId11"/>
    <sheet name="DQO" sheetId="19" r:id="rId12"/>
    <sheet name="Carbonatos" sheetId="20" r:id="rId13"/>
    <sheet name="Sulfatos" sheetId="21" r:id="rId14"/>
    <sheet name="Cloruros" sheetId="22" r:id="rId15"/>
    <sheet name="Gráficas" sheetId="7" r:id="rId16"/>
    <sheet name="Tabla DBO5" sheetId="26" state="hidden" r:id="rId17"/>
    <sheet name="Fosfatos tabla" sheetId="25" state="hidden" r:id="rId18"/>
    <sheet name="Tabla Carbonatos" sheetId="27" state="hidden" r:id="rId19"/>
    <sheet name="TablaDQO" sheetId="28" state="hidden" r:id="rId20"/>
  </sheets>
  <externalReferences>
    <externalReference r:id="rId21"/>
  </externalReferences>
  <definedNames>
    <definedName name="_xlnm.Print_Area" localSheetId="1">Caudal!$A$1:$U$247</definedName>
    <definedName name="_xlnm.Print_Area" localSheetId="2">Conductividad!$A$1:$T$253</definedName>
    <definedName name="_xlnm.Print_Area" localSheetId="7">EstadoCompuerta!$A$1:$D$353</definedName>
    <definedName name="_xlnm.Print_Area" localSheetId="4">Fosfatos!$A$1:$T$155</definedName>
    <definedName name="_xlnm.Print_Area" localSheetId="17">'Fosfatos tabla'!$A$1:$T$155</definedName>
    <definedName name="_xlnm.Print_Area" localSheetId="6">FosfatosDiario!$A$1:$I$148</definedName>
    <definedName name="_xlnm.Print_Area" localSheetId="3">Nitratos!$A$1:$T$218</definedName>
    <definedName name="_xlnm.Print_Area" localSheetId="5">NitratosDiario!$A$1:$I$269</definedName>
    <definedName name="_xlnm.Print_Titles" localSheetId="1">Caudal!$1:$7</definedName>
    <definedName name="_xlnm.Print_Titles" localSheetId="2">Conductividad!$1:$7</definedName>
    <definedName name="_xlnm.Print_Titles" localSheetId="7">EstadoCompuerta!$1:$6</definedName>
    <definedName name="_xlnm.Print_Titles" localSheetId="4">Fosfatos!$1:$7</definedName>
    <definedName name="_xlnm.Print_Titles" localSheetId="17">'Fosfatos tabla'!$1:$7</definedName>
    <definedName name="_xlnm.Print_Titles" localSheetId="6">FosfatosDiario!$1:$7</definedName>
    <definedName name="_xlnm.Print_Titles" localSheetId="3">Nitratos!$1:$7</definedName>
    <definedName name="_xlnm.Print_Titles" localSheetId="5">NitratosDiario!$1:$7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24" i="15" l="1"/>
  <c r="P827" i="9"/>
  <c r="B55" i="28"/>
  <c r="B55" i="27"/>
  <c r="X727" i="25"/>
  <c r="L727" i="25"/>
  <c r="J727" i="25"/>
  <c r="D727" i="25"/>
  <c r="B51" i="26"/>
  <c r="C829" i="4"/>
  <c r="P723" i="15"/>
  <c r="B54" i="28"/>
  <c r="B54" i="27"/>
  <c r="X726" i="25"/>
  <c r="L726" i="25"/>
  <c r="J726" i="25"/>
  <c r="D726" i="25"/>
  <c r="B50" i="26"/>
  <c r="C828" i="4"/>
  <c r="P716" i="15"/>
  <c r="P722" i="15"/>
  <c r="P825" i="9"/>
  <c r="P826" i="9" l="1"/>
  <c r="B53" i="28"/>
  <c r="B53" i="27"/>
  <c r="X725" i="25"/>
  <c r="L725" i="25"/>
  <c r="J725" i="25"/>
  <c r="D725" i="25"/>
  <c r="C827" i="4"/>
  <c r="B49" i="26"/>
  <c r="B52" i="28"/>
  <c r="B52" i="27"/>
  <c r="X724" i="25"/>
  <c r="L724" i="25"/>
  <c r="J724" i="25"/>
  <c r="D724" i="25"/>
  <c r="P721" i="15"/>
  <c r="P720" i="15"/>
  <c r="P824" i="9"/>
  <c r="C826" i="4"/>
  <c r="B51" i="28"/>
  <c r="B51" i="27"/>
  <c r="D723" i="25"/>
  <c r="X723" i="25"/>
  <c r="L723" i="25"/>
  <c r="J723" i="25"/>
  <c r="B47" i="26"/>
  <c r="B48" i="26"/>
  <c r="P823" i="9"/>
  <c r="C825" i="4"/>
  <c r="B50" i="28"/>
  <c r="B50" i="27"/>
  <c r="X722" i="25"/>
  <c r="L722" i="25"/>
  <c r="J722" i="25"/>
  <c r="D722" i="25"/>
  <c r="B46" i="26"/>
  <c r="P719" i="15"/>
  <c r="P822" i="9"/>
  <c r="C824" i="4"/>
  <c r="B49" i="28"/>
  <c r="B49" i="27"/>
  <c r="X721" i="25"/>
  <c r="L721" i="25"/>
  <c r="J721" i="25"/>
  <c r="D721" i="25"/>
  <c r="B44" i="26"/>
  <c r="B45" i="26"/>
  <c r="P718" i="15"/>
  <c r="P821" i="9"/>
  <c r="C823" i="4"/>
  <c r="P717" i="15"/>
  <c r="B48" i="28"/>
  <c r="B48" i="27"/>
  <c r="D720" i="25"/>
  <c r="X720" i="25"/>
  <c r="L720" i="25"/>
  <c r="J720" i="25"/>
  <c r="C717" i="15"/>
  <c r="P820" i="9"/>
  <c r="C822" i="4"/>
  <c r="B47" i="28"/>
  <c r="B47" i="27"/>
  <c r="X719" i="25"/>
  <c r="O719" i="25"/>
  <c r="L719" i="25"/>
  <c r="J719" i="25"/>
  <c r="D719" i="25"/>
  <c r="B42" i="26"/>
  <c r="B43" i="26"/>
  <c r="P819" i="9"/>
  <c r="C821" i="4"/>
  <c r="B46" i="28"/>
  <c r="B46" i="27"/>
  <c r="L718" i="25"/>
  <c r="D718" i="25"/>
  <c r="X718" i="25"/>
  <c r="O718" i="25"/>
  <c r="J718" i="25"/>
  <c r="P715" i="15"/>
  <c r="P818" i="9"/>
  <c r="C820" i="4"/>
  <c r="B45" i="28"/>
  <c r="B44" i="28"/>
  <c r="B45" i="27"/>
  <c r="X717" i="25"/>
  <c r="O717" i="25"/>
  <c r="L717" i="25"/>
  <c r="J717" i="25"/>
  <c r="D717" i="25"/>
  <c r="B41" i="26"/>
  <c r="P714" i="15"/>
  <c r="P817" i="9"/>
  <c r="C819" i="4"/>
  <c r="B44" i="27"/>
  <c r="X716" i="25"/>
  <c r="O716" i="25"/>
  <c r="L716" i="25"/>
  <c r="J716" i="25"/>
  <c r="D716" i="25"/>
  <c r="B39" i="26"/>
  <c r="B40" i="26"/>
  <c r="P713" i="15"/>
  <c r="P816" i="9"/>
  <c r="C818" i="4"/>
  <c r="B43" i="28"/>
  <c r="B43" i="27"/>
  <c r="D715" i="25"/>
  <c r="X715" i="25"/>
  <c r="O715" i="25"/>
  <c r="L715" i="25"/>
  <c r="J715" i="25"/>
  <c r="C817" i="4"/>
  <c r="B42" i="28"/>
  <c r="B42" i="27"/>
  <c r="X714" i="25"/>
  <c r="O714" i="25"/>
  <c r="L714" i="25"/>
  <c r="J714" i="25"/>
  <c r="D714" i="25"/>
  <c r="B36" i="26"/>
  <c r="B37" i="26"/>
  <c r="B38" i="26"/>
  <c r="C816" i="4"/>
  <c r="B41" i="27"/>
  <c r="B41" i="28"/>
  <c r="X713" i="25"/>
  <c r="O713" i="25"/>
  <c r="L713" i="25"/>
  <c r="J713" i="25"/>
  <c r="D713" i="25"/>
  <c r="P709" i="15"/>
  <c r="P710" i="15"/>
  <c r="P812" i="9"/>
  <c r="P813" i="9"/>
  <c r="C815" i="4"/>
  <c r="B40" i="28"/>
  <c r="B40" i="27"/>
  <c r="X712" i="25"/>
  <c r="O712" i="25"/>
  <c r="L712" i="25"/>
  <c r="J712" i="25"/>
  <c r="D712" i="25"/>
  <c r="C814" i="4"/>
  <c r="B39" i="28"/>
  <c r="B39" i="27"/>
  <c r="X711" i="25"/>
  <c r="O711" i="25"/>
  <c r="L711" i="25"/>
  <c r="J711" i="25"/>
  <c r="D711" i="25"/>
  <c r="B35" i="26"/>
  <c r="P708" i="15"/>
  <c r="P811" i="9"/>
  <c r="C813" i="4"/>
  <c r="B38" i="28"/>
  <c r="B38" i="27"/>
  <c r="X710" i="25"/>
  <c r="O710" i="25"/>
  <c r="L710" i="25"/>
  <c r="J710" i="25"/>
  <c r="D710" i="25"/>
  <c r="B34" i="26"/>
  <c r="P707" i="15"/>
  <c r="P810" i="9"/>
  <c r="C812" i="4"/>
  <c r="B37" i="28"/>
  <c r="B37" i="27"/>
  <c r="J709" i="25"/>
  <c r="L709" i="25"/>
  <c r="D709" i="25"/>
  <c r="X709" i="25"/>
  <c r="O709" i="25"/>
  <c r="B33" i="26"/>
  <c r="P706" i="15"/>
  <c r="P809" i="9"/>
  <c r="C811" i="4"/>
  <c r="B36" i="28"/>
  <c r="B36" i="27"/>
  <c r="X708" i="25"/>
  <c r="O708" i="25"/>
  <c r="L708" i="25"/>
  <c r="J708" i="25"/>
  <c r="D708" i="25"/>
  <c r="B32" i="26"/>
  <c r="P808" i="9"/>
  <c r="P807" i="9"/>
  <c r="C810" i="4"/>
  <c r="P704" i="15"/>
  <c r="B35" i="28"/>
  <c r="B35" i="27"/>
  <c r="X707" i="25"/>
  <c r="L707" i="25"/>
  <c r="J707" i="25"/>
  <c r="D707" i="25"/>
  <c r="O707" i="25"/>
  <c r="C809" i="4"/>
  <c r="B31" i="26"/>
  <c r="B34" i="28"/>
  <c r="B34" i="27"/>
  <c r="X706" i="25"/>
  <c r="L706" i="25"/>
  <c r="D706" i="25"/>
  <c r="J706" i="25"/>
  <c r="O706" i="25"/>
  <c r="B30" i="26"/>
  <c r="P703" i="15"/>
  <c r="P806" i="9"/>
  <c r="C808" i="4"/>
  <c r="B29" i="26"/>
  <c r="B33" i="28"/>
  <c r="B33" i="27"/>
  <c r="X705" i="25"/>
  <c r="L705" i="25"/>
  <c r="J705" i="25"/>
  <c r="D705" i="25"/>
  <c r="O705" i="25"/>
  <c r="P702" i="15"/>
  <c r="P805" i="9"/>
  <c r="C807" i="4"/>
  <c r="P712" i="15" l="1"/>
  <c r="P815" i="9"/>
  <c r="P711" i="15"/>
  <c r="P814" i="9"/>
  <c r="P705" i="15"/>
  <c r="B28" i="26"/>
  <c r="B32" i="28"/>
  <c r="B32" i="27"/>
  <c r="X681" i="25"/>
  <c r="X682" i="25"/>
  <c r="X683" i="25"/>
  <c r="X684" i="25"/>
  <c r="X685" i="25"/>
  <c r="X686" i="25"/>
  <c r="X687" i="25"/>
  <c r="X688" i="25"/>
  <c r="X689" i="25"/>
  <c r="X690" i="25"/>
  <c r="X691" i="25"/>
  <c r="X692" i="25"/>
  <c r="X693" i="25"/>
  <c r="X694" i="25"/>
  <c r="X695" i="25"/>
  <c r="X696" i="25"/>
  <c r="X697" i="25"/>
  <c r="X698" i="25"/>
  <c r="X699" i="25"/>
  <c r="X700" i="25"/>
  <c r="X701" i="25"/>
  <c r="X702" i="25"/>
  <c r="X703" i="25"/>
  <c r="X704" i="25"/>
  <c r="L679" i="25"/>
  <c r="L680" i="25"/>
  <c r="L681" i="25"/>
  <c r="L682" i="25"/>
  <c r="L683" i="25"/>
  <c r="L684" i="25"/>
  <c r="L685" i="25"/>
  <c r="L686" i="25"/>
  <c r="L687" i="25"/>
  <c r="L688" i="25"/>
  <c r="L689" i="25"/>
  <c r="L690" i="25"/>
  <c r="L691" i="25"/>
  <c r="L692" i="25"/>
  <c r="L693" i="25"/>
  <c r="L694" i="25"/>
  <c r="L695" i="25"/>
  <c r="L696" i="25"/>
  <c r="L697" i="25"/>
  <c r="L698" i="25"/>
  <c r="L699" i="25"/>
  <c r="L700" i="25"/>
  <c r="L701" i="25"/>
  <c r="L702" i="25"/>
  <c r="L703" i="25"/>
  <c r="L704" i="25"/>
  <c r="J682" i="25"/>
  <c r="J683" i="25"/>
  <c r="J684" i="25"/>
  <c r="J685" i="25"/>
  <c r="J686" i="25"/>
  <c r="J687" i="25"/>
  <c r="J688" i="25"/>
  <c r="J689" i="25"/>
  <c r="J690" i="25"/>
  <c r="J691" i="25"/>
  <c r="J692" i="25"/>
  <c r="J693" i="25"/>
  <c r="J694" i="25"/>
  <c r="J695" i="25"/>
  <c r="J696" i="25"/>
  <c r="J697" i="25"/>
  <c r="J698" i="25"/>
  <c r="J699" i="25"/>
  <c r="J700" i="25"/>
  <c r="J701" i="25"/>
  <c r="J702" i="25"/>
  <c r="J703" i="25"/>
  <c r="J704" i="25"/>
  <c r="D704" i="25"/>
  <c r="O704" i="25"/>
  <c r="P701" i="15"/>
  <c r="P804" i="9"/>
  <c r="C806" i="4"/>
  <c r="B31" i="28"/>
  <c r="B31" i="27"/>
  <c r="O703" i="25"/>
  <c r="D703" i="25"/>
  <c r="B27" i="26"/>
  <c r="P700" i="15"/>
  <c r="P803" i="9"/>
  <c r="C805" i="4"/>
  <c r="B30" i="28"/>
  <c r="B30" i="27"/>
  <c r="O702" i="25"/>
  <c r="D702" i="25"/>
  <c r="P699" i="15"/>
  <c r="P802" i="9"/>
  <c r="C804" i="4"/>
  <c r="B26" i="26" l="1"/>
  <c r="B29" i="28"/>
  <c r="B29" i="27"/>
  <c r="D701" i="25"/>
  <c r="O701" i="25"/>
  <c r="P697" i="15"/>
  <c r="P801" i="9"/>
  <c r="C803" i="4"/>
  <c r="B24" i="26"/>
  <c r="B25" i="26"/>
  <c r="B28" i="28"/>
  <c r="B28" i="27"/>
  <c r="O700" i="25"/>
  <c r="D700" i="25"/>
  <c r="P800" i="9"/>
  <c r="C802" i="4"/>
  <c r="B27" i="28"/>
  <c r="B27" i="27"/>
  <c r="D699" i="25"/>
  <c r="O699" i="25"/>
  <c r="B22" i="26"/>
  <c r="B23" i="26"/>
  <c r="P696" i="15"/>
  <c r="C801" i="4"/>
  <c r="B26" i="28"/>
  <c r="B26" i="27"/>
  <c r="D698" i="25"/>
  <c r="O698" i="25"/>
  <c r="P695" i="15"/>
  <c r="C800" i="4"/>
  <c r="B25" i="28"/>
  <c r="B25" i="27"/>
  <c r="D697" i="25"/>
  <c r="O697" i="25"/>
  <c r="B21" i="26"/>
  <c r="P694" i="15"/>
  <c r="C799" i="4"/>
  <c r="P698" i="15" l="1"/>
  <c r="P799" i="9"/>
  <c r="P798" i="9"/>
  <c r="P797" i="9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6" i="26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8" i="28"/>
  <c r="B20" i="27"/>
  <c r="B24" i="27" l="1"/>
  <c r="D696" i="25"/>
  <c r="O696" i="25"/>
  <c r="P796" i="9"/>
  <c r="C798" i="4"/>
  <c r="B23" i="27"/>
  <c r="D695" i="25"/>
  <c r="O695" i="25"/>
  <c r="P692" i="15"/>
  <c r="M795" i="9"/>
  <c r="P795" i="9" s="1"/>
  <c r="C797" i="4"/>
  <c r="D694" i="25"/>
  <c r="B22" i="27"/>
  <c r="M691" i="15"/>
  <c r="C691" i="15"/>
  <c r="O694" i="25"/>
  <c r="P691" i="15"/>
  <c r="C796" i="4"/>
  <c r="B21" i="27"/>
  <c r="O693" i="25"/>
  <c r="D693" i="25"/>
  <c r="P690" i="15"/>
  <c r="P793" i="9"/>
  <c r="C795" i="4"/>
  <c r="D692" i="25"/>
  <c r="O692" i="25"/>
  <c r="P689" i="15"/>
  <c r="P792" i="9"/>
  <c r="C794" i="4"/>
  <c r="P693" i="15" l="1"/>
  <c r="P794" i="9"/>
  <c r="P688" i="15"/>
  <c r="P780" i="9"/>
  <c r="P782" i="9"/>
  <c r="P791" i="9"/>
  <c r="B19" i="27"/>
  <c r="O691" i="25"/>
  <c r="D691" i="25"/>
  <c r="C793" i="4"/>
  <c r="O690" i="25" l="1"/>
  <c r="D690" i="25"/>
  <c r="B18" i="27"/>
  <c r="P790" i="9"/>
  <c r="C792" i="4"/>
  <c r="O689" i="25"/>
  <c r="D689" i="25"/>
  <c r="C791" i="4"/>
  <c r="P685" i="15"/>
  <c r="P788" i="9"/>
  <c r="O688" i="25"/>
  <c r="D688" i="25"/>
  <c r="C790" i="4"/>
  <c r="P687" i="15" l="1"/>
  <c r="P686" i="15"/>
  <c r="P789" i="9"/>
  <c r="P787" i="9"/>
  <c r="B14" i="27"/>
  <c r="B15" i="27"/>
  <c r="B16" i="27"/>
  <c r="B17" i="27"/>
  <c r="O687" i="25"/>
  <c r="D687" i="25"/>
  <c r="C789" i="4"/>
  <c r="P786" i="9"/>
  <c r="P683" i="15"/>
  <c r="O686" i="25"/>
  <c r="D686" i="25"/>
  <c r="C788" i="4"/>
  <c r="D685" i="25"/>
  <c r="O685" i="25"/>
  <c r="B13" i="27"/>
  <c r="P682" i="15"/>
  <c r="C787" i="4"/>
  <c r="B12" i="27"/>
  <c r="Y684" i="25"/>
  <c r="W684" i="25"/>
  <c r="V684" i="25"/>
  <c r="U684" i="25"/>
  <c r="T684" i="25"/>
  <c r="S684" i="25"/>
  <c r="R684" i="25"/>
  <c r="P684" i="25"/>
  <c r="O684" i="25"/>
  <c r="N684" i="25"/>
  <c r="D684" i="25"/>
  <c r="P681" i="15"/>
  <c r="P784" i="9"/>
  <c r="C786" i="4"/>
  <c r="B9" i="27"/>
  <c r="B10" i="27"/>
  <c r="B11" i="27"/>
  <c r="B8" i="27"/>
  <c r="J647" i="25"/>
  <c r="D645" i="25"/>
  <c r="D646" i="25"/>
  <c r="P783" i="9"/>
  <c r="Y9" i="25"/>
  <c r="Y10" i="25"/>
  <c r="Y11" i="25"/>
  <c r="Y12" i="25"/>
  <c r="Y13" i="25"/>
  <c r="Y14" i="25"/>
  <c r="Y15" i="25"/>
  <c r="Y16" i="25"/>
  <c r="Y17" i="25"/>
  <c r="Y18" i="25"/>
  <c r="Y19" i="25"/>
  <c r="Y20" i="25"/>
  <c r="Y21" i="25"/>
  <c r="Y22" i="25"/>
  <c r="Y23" i="25"/>
  <c r="Y24" i="25"/>
  <c r="Y25" i="25"/>
  <c r="Y26" i="25"/>
  <c r="Y27" i="25"/>
  <c r="Y28" i="25"/>
  <c r="Y29" i="25"/>
  <c r="Y30" i="25"/>
  <c r="Y31" i="25"/>
  <c r="Y32" i="25"/>
  <c r="Y33" i="25"/>
  <c r="Y34" i="25"/>
  <c r="Y35" i="25"/>
  <c r="Y36" i="25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66" i="25"/>
  <c r="Y67" i="25"/>
  <c r="Y68" i="25"/>
  <c r="Y69" i="25"/>
  <c r="Y70" i="25"/>
  <c r="Y71" i="25"/>
  <c r="Y72" i="25"/>
  <c r="Y73" i="25"/>
  <c r="Y74" i="25"/>
  <c r="Y75" i="25"/>
  <c r="Y76" i="25"/>
  <c r="Y77" i="25"/>
  <c r="Y78" i="25"/>
  <c r="Y79" i="25"/>
  <c r="Y80" i="25"/>
  <c r="Y81" i="25"/>
  <c r="Y82" i="25"/>
  <c r="Y83" i="25"/>
  <c r="Y84" i="25"/>
  <c r="Y85" i="25"/>
  <c r="Y8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99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3" i="25"/>
  <c r="Y114" i="25"/>
  <c r="Y115" i="25"/>
  <c r="Y116" i="25"/>
  <c r="Y117" i="25"/>
  <c r="Y118" i="25"/>
  <c r="Y119" i="25"/>
  <c r="Y120" i="25"/>
  <c r="Y121" i="25"/>
  <c r="Y122" i="25"/>
  <c r="Y123" i="25"/>
  <c r="Y124" i="25"/>
  <c r="Y125" i="25"/>
  <c r="Y126" i="25"/>
  <c r="Y127" i="25"/>
  <c r="Y128" i="25"/>
  <c r="Y129" i="25"/>
  <c r="Y130" i="25"/>
  <c r="Y131" i="25"/>
  <c r="Y132" i="25"/>
  <c r="Y133" i="25"/>
  <c r="Y134" i="25"/>
  <c r="Y135" i="25"/>
  <c r="Y136" i="25"/>
  <c r="Y137" i="25"/>
  <c r="Y138" i="25"/>
  <c r="Y139" i="25"/>
  <c r="Y140" i="25"/>
  <c r="Y141" i="25"/>
  <c r="Y142" i="25"/>
  <c r="Y143" i="25"/>
  <c r="Y144" i="25"/>
  <c r="Y145" i="25"/>
  <c r="Y146" i="25"/>
  <c r="Y147" i="25"/>
  <c r="Y148" i="25"/>
  <c r="Y149" i="25"/>
  <c r="Y150" i="25"/>
  <c r="Y151" i="25"/>
  <c r="Y152" i="25"/>
  <c r="Y153" i="25"/>
  <c r="Y154" i="25"/>
  <c r="Y155" i="25"/>
  <c r="Y156" i="25"/>
  <c r="Y157" i="25"/>
  <c r="Y158" i="25"/>
  <c r="Y159" i="25"/>
  <c r="Y160" i="25"/>
  <c r="Y161" i="25"/>
  <c r="Y162" i="25"/>
  <c r="Y163" i="25"/>
  <c r="Y164" i="25"/>
  <c r="Y165" i="25"/>
  <c r="Y166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79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3" i="25"/>
  <c r="Y194" i="25"/>
  <c r="Y195" i="25"/>
  <c r="Y196" i="25"/>
  <c r="Y197" i="25"/>
  <c r="Y198" i="25"/>
  <c r="Y199" i="25"/>
  <c r="Y200" i="25"/>
  <c r="Y201" i="25"/>
  <c r="Y202" i="25"/>
  <c r="Y203" i="25"/>
  <c r="Y204" i="25"/>
  <c r="Y205" i="25"/>
  <c r="Y206" i="25"/>
  <c r="Y207" i="25"/>
  <c r="Y208" i="25"/>
  <c r="Y209" i="25"/>
  <c r="Y210" i="25"/>
  <c r="Y211" i="25"/>
  <c r="Y212" i="25"/>
  <c r="Y213" i="25"/>
  <c r="Y214" i="25"/>
  <c r="Y215" i="25"/>
  <c r="Y216" i="25"/>
  <c r="Y217" i="25"/>
  <c r="Y218" i="25"/>
  <c r="Y219" i="25"/>
  <c r="Y220" i="25"/>
  <c r="Y221" i="25"/>
  <c r="Y222" i="25"/>
  <c r="Y223" i="25"/>
  <c r="Y224" i="25"/>
  <c r="Y225" i="25"/>
  <c r="Y226" i="25"/>
  <c r="Y227" i="25"/>
  <c r="Y228" i="25"/>
  <c r="Y229" i="25"/>
  <c r="Y230" i="25"/>
  <c r="Y231" i="25"/>
  <c r="Y232" i="25"/>
  <c r="Y233" i="25"/>
  <c r="Y234" i="25"/>
  <c r="Y235" i="25"/>
  <c r="Y236" i="25"/>
  <c r="Y237" i="25"/>
  <c r="Y238" i="25"/>
  <c r="Y239" i="25"/>
  <c r="Y240" i="25"/>
  <c r="Y241" i="25"/>
  <c r="Y242" i="25"/>
  <c r="Y243" i="25"/>
  <c r="Y244" i="25"/>
  <c r="Y245" i="25"/>
  <c r="Y246" i="25"/>
  <c r="Y247" i="25"/>
  <c r="Y248" i="25"/>
  <c r="Y249" i="25"/>
  <c r="Y250" i="25"/>
  <c r="Y251" i="25"/>
  <c r="Y252" i="25"/>
  <c r="Y253" i="25"/>
  <c r="Y254" i="25"/>
  <c r="Y255" i="25"/>
  <c r="Y256" i="25"/>
  <c r="Y257" i="25"/>
  <c r="Y258" i="25"/>
  <c r="Y259" i="25"/>
  <c r="Y260" i="25"/>
  <c r="Y261" i="25"/>
  <c r="Y262" i="25"/>
  <c r="Y263" i="25"/>
  <c r="Y264" i="25"/>
  <c r="Y265" i="25"/>
  <c r="Y266" i="25"/>
  <c r="Y267" i="25"/>
  <c r="Y268" i="25"/>
  <c r="Y269" i="25"/>
  <c r="Y270" i="25"/>
  <c r="Y271" i="25"/>
  <c r="Y272" i="25"/>
  <c r="Y273" i="25"/>
  <c r="Y274" i="25"/>
  <c r="Y275" i="25"/>
  <c r="Y276" i="25"/>
  <c r="Y277" i="25"/>
  <c r="Y278" i="25"/>
  <c r="Y279" i="25"/>
  <c r="Y280" i="25"/>
  <c r="Y281" i="25"/>
  <c r="Y282" i="25"/>
  <c r="Y283" i="25"/>
  <c r="Y284" i="25"/>
  <c r="Y285" i="25"/>
  <c r="Y286" i="25"/>
  <c r="Y287" i="25"/>
  <c r="Y288" i="25"/>
  <c r="Y289" i="25"/>
  <c r="Y290" i="25"/>
  <c r="Y291" i="25"/>
  <c r="Y292" i="25"/>
  <c r="Y293" i="25"/>
  <c r="Y294" i="25"/>
  <c r="Y295" i="25"/>
  <c r="Y296" i="25"/>
  <c r="Y297" i="25"/>
  <c r="Y298" i="25"/>
  <c r="Y299" i="25"/>
  <c r="Y300" i="25"/>
  <c r="Y301" i="25"/>
  <c r="Y302" i="25"/>
  <c r="Y303" i="25"/>
  <c r="Y304" i="25"/>
  <c r="Y305" i="25"/>
  <c r="Y306" i="25"/>
  <c r="Y307" i="25"/>
  <c r="Y308" i="25"/>
  <c r="Y309" i="25"/>
  <c r="Y310" i="25"/>
  <c r="Y311" i="25"/>
  <c r="Y312" i="25"/>
  <c r="Y313" i="25"/>
  <c r="Y314" i="25"/>
  <c r="Y315" i="25"/>
  <c r="Y316" i="25"/>
  <c r="Y317" i="25"/>
  <c r="Y318" i="25"/>
  <c r="Y319" i="25"/>
  <c r="Y320" i="25"/>
  <c r="Y321" i="25"/>
  <c r="Y322" i="25"/>
  <c r="Y323" i="25"/>
  <c r="Y324" i="25"/>
  <c r="Y325" i="25"/>
  <c r="Y326" i="25"/>
  <c r="Y327" i="25"/>
  <c r="Y328" i="25"/>
  <c r="Y329" i="25"/>
  <c r="Y330" i="25"/>
  <c r="Y331" i="25"/>
  <c r="Y332" i="25"/>
  <c r="Y333" i="25"/>
  <c r="Y334" i="25"/>
  <c r="Y335" i="25"/>
  <c r="Y336" i="25"/>
  <c r="Y337" i="25"/>
  <c r="Y338" i="25"/>
  <c r="Y339" i="25"/>
  <c r="Y340" i="25"/>
  <c r="Y341" i="25"/>
  <c r="Y342" i="25"/>
  <c r="Y343" i="25"/>
  <c r="Y344" i="25"/>
  <c r="Y345" i="25"/>
  <c r="Y346" i="25"/>
  <c r="Y347" i="25"/>
  <c r="Y348" i="25"/>
  <c r="Y349" i="25"/>
  <c r="Y350" i="25"/>
  <c r="Y351" i="25"/>
  <c r="Y352" i="25"/>
  <c r="Y353" i="25"/>
  <c r="Y354" i="25"/>
  <c r="Y355" i="25"/>
  <c r="Y356" i="25"/>
  <c r="Y357" i="25"/>
  <c r="Y358" i="25"/>
  <c r="Y359" i="25"/>
  <c r="Y360" i="25"/>
  <c r="Y361" i="25"/>
  <c r="Y362" i="25"/>
  <c r="Y363" i="25"/>
  <c r="Y364" i="25"/>
  <c r="Y365" i="25"/>
  <c r="Y366" i="25"/>
  <c r="Y367" i="25"/>
  <c r="Y368" i="25"/>
  <c r="Y369" i="25"/>
  <c r="Y370" i="25"/>
  <c r="Y371" i="25"/>
  <c r="Y372" i="25"/>
  <c r="Y373" i="25"/>
  <c r="Y374" i="25"/>
  <c r="Y375" i="25"/>
  <c r="Y376" i="25"/>
  <c r="Y377" i="25"/>
  <c r="Y378" i="25"/>
  <c r="Y379" i="25"/>
  <c r="Y380" i="25"/>
  <c r="Y381" i="25"/>
  <c r="Y382" i="25"/>
  <c r="Y383" i="25"/>
  <c r="Y384" i="25"/>
  <c r="Y385" i="25"/>
  <c r="Y386" i="25"/>
  <c r="Y387" i="25"/>
  <c r="Y388" i="25"/>
  <c r="Y389" i="25"/>
  <c r="Y390" i="25"/>
  <c r="Y391" i="25"/>
  <c r="Y392" i="25"/>
  <c r="Y393" i="25"/>
  <c r="Y394" i="25"/>
  <c r="Y395" i="25"/>
  <c r="Y396" i="25"/>
  <c r="Y397" i="25"/>
  <c r="Y398" i="25"/>
  <c r="Y399" i="25"/>
  <c r="Y400" i="25"/>
  <c r="Y401" i="25"/>
  <c r="Y402" i="25"/>
  <c r="Y403" i="25"/>
  <c r="Y404" i="25"/>
  <c r="Y405" i="25"/>
  <c r="Y406" i="25"/>
  <c r="Y407" i="25"/>
  <c r="Y408" i="25"/>
  <c r="Y409" i="25"/>
  <c r="Y410" i="25"/>
  <c r="Y411" i="25"/>
  <c r="Y412" i="25"/>
  <c r="Y413" i="25"/>
  <c r="Y414" i="25"/>
  <c r="Y415" i="25"/>
  <c r="Y416" i="25"/>
  <c r="Y417" i="25"/>
  <c r="Y418" i="25"/>
  <c r="Y419" i="25"/>
  <c r="Y420" i="25"/>
  <c r="Y421" i="25"/>
  <c r="Y422" i="25"/>
  <c r="Y423" i="25"/>
  <c r="Y424" i="25"/>
  <c r="Y425" i="25"/>
  <c r="Y426" i="25"/>
  <c r="Y427" i="25"/>
  <c r="Y428" i="25"/>
  <c r="Y429" i="25"/>
  <c r="Y430" i="25"/>
  <c r="Y431" i="25"/>
  <c r="Y432" i="25"/>
  <c r="Y433" i="25"/>
  <c r="Y434" i="25"/>
  <c r="Y435" i="25"/>
  <c r="Y436" i="25"/>
  <c r="Y437" i="25"/>
  <c r="Y438" i="25"/>
  <c r="Y439" i="25"/>
  <c r="Y440" i="25"/>
  <c r="Y441" i="25"/>
  <c r="Y442" i="25"/>
  <c r="Y443" i="25"/>
  <c r="Y444" i="25"/>
  <c r="Y445" i="25"/>
  <c r="Y446" i="25"/>
  <c r="Y447" i="25"/>
  <c r="Y448" i="25"/>
  <c r="Y449" i="25"/>
  <c r="Y450" i="25"/>
  <c r="Y451" i="25"/>
  <c r="Y452" i="25"/>
  <c r="Y453" i="25"/>
  <c r="Y454" i="25"/>
  <c r="Y455" i="25"/>
  <c r="Y456" i="25"/>
  <c r="Y457" i="25"/>
  <c r="Y458" i="25"/>
  <c r="Y459" i="25"/>
  <c r="Y460" i="25"/>
  <c r="Y461" i="25"/>
  <c r="Y462" i="25"/>
  <c r="Y463" i="25"/>
  <c r="Y464" i="25"/>
  <c r="Y465" i="25"/>
  <c r="Y466" i="25"/>
  <c r="Y467" i="25"/>
  <c r="Y468" i="25"/>
  <c r="Y469" i="25"/>
  <c r="Y470" i="25"/>
  <c r="Y471" i="25"/>
  <c r="Y472" i="25"/>
  <c r="Y473" i="25"/>
  <c r="Y474" i="25"/>
  <c r="Y475" i="25"/>
  <c r="Y476" i="25"/>
  <c r="Y477" i="25"/>
  <c r="Y478" i="25"/>
  <c r="Y479" i="25"/>
  <c r="Y480" i="25"/>
  <c r="Y481" i="25"/>
  <c r="Y482" i="25"/>
  <c r="Y483" i="25"/>
  <c r="Y484" i="25"/>
  <c r="Y485" i="25"/>
  <c r="Y486" i="25"/>
  <c r="Y487" i="25"/>
  <c r="Y488" i="25"/>
  <c r="Y489" i="25"/>
  <c r="Y490" i="25"/>
  <c r="Y491" i="25"/>
  <c r="Y492" i="25"/>
  <c r="Y493" i="25"/>
  <c r="Y494" i="25"/>
  <c r="Y495" i="25"/>
  <c r="Y496" i="25"/>
  <c r="Y497" i="25"/>
  <c r="Y498" i="25"/>
  <c r="Y499" i="25"/>
  <c r="Y500" i="25"/>
  <c r="Y501" i="25"/>
  <c r="Y502" i="25"/>
  <c r="Y503" i="25"/>
  <c r="Y504" i="25"/>
  <c r="Y505" i="25"/>
  <c r="Y506" i="25"/>
  <c r="Y507" i="25"/>
  <c r="Y508" i="25"/>
  <c r="Y509" i="25"/>
  <c r="Y510" i="25"/>
  <c r="Y511" i="25"/>
  <c r="Y512" i="25"/>
  <c r="Y513" i="25"/>
  <c r="Y514" i="25"/>
  <c r="Y515" i="25"/>
  <c r="Y516" i="25"/>
  <c r="Y517" i="25"/>
  <c r="Y518" i="25"/>
  <c r="Y519" i="25"/>
  <c r="Y520" i="25"/>
  <c r="Y521" i="25"/>
  <c r="Y522" i="25"/>
  <c r="Y523" i="25"/>
  <c r="Y524" i="25"/>
  <c r="Y525" i="25"/>
  <c r="Y526" i="25"/>
  <c r="Y527" i="25"/>
  <c r="Y528" i="25"/>
  <c r="Y529" i="25"/>
  <c r="Y530" i="25"/>
  <c r="Y531" i="25"/>
  <c r="Y532" i="25"/>
  <c r="Y533" i="25"/>
  <c r="Y534" i="25"/>
  <c r="Y535" i="25"/>
  <c r="Y536" i="25"/>
  <c r="Y537" i="25"/>
  <c r="Y538" i="25"/>
  <c r="Y539" i="25"/>
  <c r="Y540" i="25"/>
  <c r="Y541" i="25"/>
  <c r="Y542" i="25"/>
  <c r="Y543" i="25"/>
  <c r="Y544" i="25"/>
  <c r="Y545" i="25"/>
  <c r="Y546" i="25"/>
  <c r="Y547" i="25"/>
  <c r="Y548" i="25"/>
  <c r="Y549" i="25"/>
  <c r="Y550" i="25"/>
  <c r="Y551" i="25"/>
  <c r="Y552" i="25"/>
  <c r="Y553" i="25"/>
  <c r="Y554" i="25"/>
  <c r="Y555" i="25"/>
  <c r="Y556" i="25"/>
  <c r="Y557" i="25"/>
  <c r="Y558" i="25"/>
  <c r="Y559" i="25"/>
  <c r="Y560" i="25"/>
  <c r="Y561" i="25"/>
  <c r="Y562" i="25"/>
  <c r="Y563" i="25"/>
  <c r="Y564" i="25"/>
  <c r="Y565" i="25"/>
  <c r="Y566" i="25"/>
  <c r="Y567" i="25"/>
  <c r="Y568" i="25"/>
  <c r="Y569" i="25"/>
  <c r="Y570" i="25"/>
  <c r="Y571" i="25"/>
  <c r="Y572" i="25"/>
  <c r="Y573" i="25"/>
  <c r="Y574" i="25"/>
  <c r="Y575" i="25"/>
  <c r="Y576" i="25"/>
  <c r="Y577" i="25"/>
  <c r="Y578" i="25"/>
  <c r="Y579" i="25"/>
  <c r="Y580" i="25"/>
  <c r="Y581" i="25"/>
  <c r="Y582" i="25"/>
  <c r="Y583" i="25"/>
  <c r="Y584" i="25"/>
  <c r="Y585" i="25"/>
  <c r="Y586" i="25"/>
  <c r="Y587" i="25"/>
  <c r="Y588" i="25"/>
  <c r="Y589" i="25"/>
  <c r="Y590" i="25"/>
  <c r="Y591" i="25"/>
  <c r="Y592" i="25"/>
  <c r="Y593" i="25"/>
  <c r="Y594" i="25"/>
  <c r="Y595" i="25"/>
  <c r="Y596" i="25"/>
  <c r="Y597" i="25"/>
  <c r="Y598" i="25"/>
  <c r="Y599" i="25"/>
  <c r="Y600" i="25"/>
  <c r="Y601" i="25"/>
  <c r="Y602" i="25"/>
  <c r="Y603" i="25"/>
  <c r="Y604" i="25"/>
  <c r="Y605" i="25"/>
  <c r="Y606" i="25"/>
  <c r="Y607" i="25"/>
  <c r="Y608" i="25"/>
  <c r="Y609" i="25"/>
  <c r="Y610" i="25"/>
  <c r="Y611" i="25"/>
  <c r="Y612" i="25"/>
  <c r="Y613" i="25"/>
  <c r="Y614" i="25"/>
  <c r="Y615" i="25"/>
  <c r="Y616" i="25"/>
  <c r="Y617" i="25"/>
  <c r="Y618" i="25"/>
  <c r="Y619" i="25"/>
  <c r="Y620" i="25"/>
  <c r="Y621" i="25"/>
  <c r="Y622" i="25"/>
  <c r="Y623" i="25"/>
  <c r="Y624" i="25"/>
  <c r="Y625" i="25"/>
  <c r="Y626" i="25"/>
  <c r="Y627" i="25"/>
  <c r="Y628" i="25"/>
  <c r="Y629" i="25"/>
  <c r="Y630" i="25"/>
  <c r="Y631" i="25"/>
  <c r="Y632" i="25"/>
  <c r="Y633" i="25"/>
  <c r="Y634" i="25"/>
  <c r="Y635" i="25"/>
  <c r="Y636" i="25"/>
  <c r="Y637" i="25"/>
  <c r="Y638" i="25"/>
  <c r="Y639" i="25"/>
  <c r="Y640" i="25"/>
  <c r="Y641" i="25"/>
  <c r="Y642" i="25"/>
  <c r="Y643" i="25"/>
  <c r="Y644" i="25"/>
  <c r="Y645" i="25"/>
  <c r="Y646" i="25"/>
  <c r="Y647" i="25"/>
  <c r="Y648" i="25"/>
  <c r="Y649" i="25"/>
  <c r="Y650" i="25"/>
  <c r="Y651" i="25"/>
  <c r="Y652" i="25"/>
  <c r="Y653" i="25"/>
  <c r="Y654" i="25"/>
  <c r="Y655" i="25"/>
  <c r="Y656" i="25"/>
  <c r="Y657" i="25"/>
  <c r="Y658" i="25"/>
  <c r="Y659" i="25"/>
  <c r="Y660" i="25"/>
  <c r="Y661" i="25"/>
  <c r="Y662" i="25"/>
  <c r="Y663" i="25"/>
  <c r="Y664" i="25"/>
  <c r="Y665" i="25"/>
  <c r="Y666" i="25"/>
  <c r="Y667" i="25"/>
  <c r="Y668" i="25"/>
  <c r="Y669" i="25"/>
  <c r="Y670" i="25"/>
  <c r="Y671" i="25"/>
  <c r="Y672" i="25"/>
  <c r="Y673" i="25"/>
  <c r="Y674" i="25"/>
  <c r="Y675" i="25"/>
  <c r="Y676" i="25"/>
  <c r="Y677" i="25"/>
  <c r="Y678" i="25"/>
  <c r="Y679" i="25"/>
  <c r="Y680" i="25"/>
  <c r="Y681" i="25"/>
  <c r="Y682" i="25"/>
  <c r="Y683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4" i="25"/>
  <c r="X35" i="25"/>
  <c r="X36" i="25"/>
  <c r="X37" i="25"/>
  <c r="X38" i="25"/>
  <c r="X39" i="25"/>
  <c r="X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X69" i="25"/>
  <c r="X70" i="25"/>
  <c r="X71" i="25"/>
  <c r="X72" i="25"/>
  <c r="X73" i="25"/>
  <c r="X74" i="25"/>
  <c r="X75" i="25"/>
  <c r="X76" i="25"/>
  <c r="X77" i="25"/>
  <c r="X78" i="25"/>
  <c r="X79" i="25"/>
  <c r="X80" i="25"/>
  <c r="X81" i="25"/>
  <c r="X82" i="25"/>
  <c r="X83" i="25"/>
  <c r="X84" i="25"/>
  <c r="X85" i="25"/>
  <c r="X8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99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3" i="25"/>
  <c r="X114" i="25"/>
  <c r="X115" i="25"/>
  <c r="X116" i="25"/>
  <c r="X117" i="25"/>
  <c r="X118" i="25"/>
  <c r="X119" i="25"/>
  <c r="X120" i="25"/>
  <c r="X121" i="25"/>
  <c r="X122" i="25"/>
  <c r="X123" i="25"/>
  <c r="X124" i="25"/>
  <c r="X125" i="25"/>
  <c r="X126" i="25"/>
  <c r="X127" i="25"/>
  <c r="X128" i="25"/>
  <c r="X129" i="25"/>
  <c r="X130" i="25"/>
  <c r="X131" i="25"/>
  <c r="X132" i="25"/>
  <c r="X133" i="25"/>
  <c r="X134" i="25"/>
  <c r="X135" i="25"/>
  <c r="X136" i="25"/>
  <c r="X137" i="25"/>
  <c r="X138" i="25"/>
  <c r="X139" i="25"/>
  <c r="X140" i="25"/>
  <c r="X141" i="25"/>
  <c r="X142" i="25"/>
  <c r="X143" i="25"/>
  <c r="X144" i="25"/>
  <c r="X145" i="25"/>
  <c r="X146" i="25"/>
  <c r="X147" i="25"/>
  <c r="X148" i="25"/>
  <c r="X149" i="25"/>
  <c r="X150" i="25"/>
  <c r="X151" i="25"/>
  <c r="X152" i="25"/>
  <c r="X153" i="25"/>
  <c r="X154" i="25"/>
  <c r="X155" i="25"/>
  <c r="X156" i="25"/>
  <c r="X157" i="25"/>
  <c r="X158" i="25"/>
  <c r="X159" i="25"/>
  <c r="X160" i="25"/>
  <c r="X161" i="25"/>
  <c r="X162" i="25"/>
  <c r="X163" i="25"/>
  <c r="X164" i="25"/>
  <c r="X165" i="25"/>
  <c r="X166" i="25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79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3" i="25"/>
  <c r="X194" i="25"/>
  <c r="X195" i="25"/>
  <c r="X196" i="25"/>
  <c r="X197" i="25"/>
  <c r="X198" i="25"/>
  <c r="X199" i="25"/>
  <c r="X200" i="25"/>
  <c r="X201" i="25"/>
  <c r="X202" i="25"/>
  <c r="X203" i="25"/>
  <c r="X204" i="25"/>
  <c r="X205" i="25"/>
  <c r="X206" i="25"/>
  <c r="X207" i="25"/>
  <c r="X208" i="25"/>
  <c r="X209" i="25"/>
  <c r="X210" i="25"/>
  <c r="X211" i="25"/>
  <c r="X212" i="25"/>
  <c r="X213" i="25"/>
  <c r="X214" i="25"/>
  <c r="X215" i="25"/>
  <c r="X216" i="25"/>
  <c r="X217" i="25"/>
  <c r="X218" i="25"/>
  <c r="X219" i="25"/>
  <c r="X220" i="25"/>
  <c r="X221" i="25"/>
  <c r="X222" i="25"/>
  <c r="X223" i="25"/>
  <c r="X224" i="25"/>
  <c r="X225" i="25"/>
  <c r="X226" i="25"/>
  <c r="X227" i="25"/>
  <c r="X228" i="25"/>
  <c r="X229" i="25"/>
  <c r="X230" i="25"/>
  <c r="X231" i="25"/>
  <c r="X232" i="25"/>
  <c r="X233" i="25"/>
  <c r="X234" i="25"/>
  <c r="X235" i="25"/>
  <c r="X236" i="25"/>
  <c r="X237" i="25"/>
  <c r="X238" i="25"/>
  <c r="X239" i="25"/>
  <c r="X240" i="25"/>
  <c r="X241" i="25"/>
  <c r="X242" i="25"/>
  <c r="X243" i="25"/>
  <c r="X244" i="25"/>
  <c r="X245" i="25"/>
  <c r="X246" i="25"/>
  <c r="X247" i="25"/>
  <c r="X248" i="25"/>
  <c r="X249" i="25"/>
  <c r="X250" i="25"/>
  <c r="X251" i="25"/>
  <c r="X252" i="25"/>
  <c r="X253" i="25"/>
  <c r="X254" i="25"/>
  <c r="X255" i="25"/>
  <c r="X256" i="25"/>
  <c r="X257" i="25"/>
  <c r="X258" i="25"/>
  <c r="X259" i="25"/>
  <c r="X260" i="25"/>
  <c r="X261" i="25"/>
  <c r="X262" i="25"/>
  <c r="X263" i="25"/>
  <c r="X264" i="25"/>
  <c r="X265" i="25"/>
  <c r="X266" i="25"/>
  <c r="X267" i="25"/>
  <c r="X268" i="25"/>
  <c r="X269" i="25"/>
  <c r="X270" i="25"/>
  <c r="X271" i="25"/>
  <c r="X272" i="25"/>
  <c r="X273" i="25"/>
  <c r="X274" i="25"/>
  <c r="X275" i="25"/>
  <c r="X276" i="25"/>
  <c r="X277" i="25"/>
  <c r="X278" i="25"/>
  <c r="X279" i="25"/>
  <c r="X280" i="25"/>
  <c r="X281" i="25"/>
  <c r="X282" i="25"/>
  <c r="X283" i="25"/>
  <c r="X284" i="25"/>
  <c r="X285" i="25"/>
  <c r="X286" i="25"/>
  <c r="X287" i="25"/>
  <c r="X288" i="25"/>
  <c r="X289" i="25"/>
  <c r="X290" i="25"/>
  <c r="X291" i="25"/>
  <c r="X292" i="25"/>
  <c r="X293" i="25"/>
  <c r="X294" i="25"/>
  <c r="X295" i="25"/>
  <c r="X296" i="25"/>
  <c r="X297" i="25"/>
  <c r="X298" i="25"/>
  <c r="X299" i="25"/>
  <c r="X300" i="25"/>
  <c r="X301" i="25"/>
  <c r="X302" i="25"/>
  <c r="X303" i="25"/>
  <c r="X304" i="25"/>
  <c r="X305" i="25"/>
  <c r="X306" i="25"/>
  <c r="X307" i="25"/>
  <c r="X308" i="25"/>
  <c r="X309" i="25"/>
  <c r="X310" i="25"/>
  <c r="X311" i="25"/>
  <c r="X312" i="25"/>
  <c r="X313" i="25"/>
  <c r="X314" i="25"/>
  <c r="X315" i="25"/>
  <c r="X316" i="25"/>
  <c r="X317" i="25"/>
  <c r="X318" i="25"/>
  <c r="X319" i="25"/>
  <c r="X320" i="25"/>
  <c r="X321" i="25"/>
  <c r="X322" i="25"/>
  <c r="X323" i="25"/>
  <c r="X324" i="25"/>
  <c r="X325" i="25"/>
  <c r="X326" i="25"/>
  <c r="X327" i="25"/>
  <c r="X328" i="25"/>
  <c r="X329" i="25"/>
  <c r="X330" i="25"/>
  <c r="X331" i="25"/>
  <c r="X332" i="25"/>
  <c r="X333" i="25"/>
  <c r="X334" i="25"/>
  <c r="X335" i="25"/>
  <c r="X336" i="25"/>
  <c r="X337" i="25"/>
  <c r="X338" i="25"/>
  <c r="X339" i="25"/>
  <c r="X340" i="25"/>
  <c r="X341" i="25"/>
  <c r="X342" i="25"/>
  <c r="X343" i="25"/>
  <c r="X344" i="25"/>
  <c r="X345" i="25"/>
  <c r="X346" i="25"/>
  <c r="X347" i="25"/>
  <c r="X348" i="25"/>
  <c r="X349" i="25"/>
  <c r="X350" i="25"/>
  <c r="X351" i="25"/>
  <c r="X352" i="25"/>
  <c r="X353" i="25"/>
  <c r="X354" i="25"/>
  <c r="X355" i="25"/>
  <c r="X356" i="25"/>
  <c r="X357" i="25"/>
  <c r="X358" i="25"/>
  <c r="X359" i="25"/>
  <c r="X360" i="25"/>
  <c r="X361" i="25"/>
  <c r="X362" i="25"/>
  <c r="X363" i="25"/>
  <c r="X364" i="25"/>
  <c r="X365" i="25"/>
  <c r="X366" i="25"/>
  <c r="X367" i="25"/>
  <c r="X368" i="25"/>
  <c r="X369" i="25"/>
  <c r="X370" i="25"/>
  <c r="X371" i="25"/>
  <c r="X372" i="25"/>
  <c r="X373" i="25"/>
  <c r="X374" i="25"/>
  <c r="X375" i="25"/>
  <c r="X376" i="25"/>
  <c r="X377" i="25"/>
  <c r="X378" i="25"/>
  <c r="X379" i="25"/>
  <c r="X380" i="25"/>
  <c r="X381" i="25"/>
  <c r="X382" i="25"/>
  <c r="X383" i="25"/>
  <c r="X384" i="25"/>
  <c r="X385" i="25"/>
  <c r="X386" i="25"/>
  <c r="X387" i="25"/>
  <c r="X388" i="25"/>
  <c r="X389" i="25"/>
  <c r="X390" i="25"/>
  <c r="X391" i="25"/>
  <c r="X392" i="25"/>
  <c r="X393" i="25"/>
  <c r="X394" i="25"/>
  <c r="X395" i="25"/>
  <c r="X396" i="25"/>
  <c r="X397" i="25"/>
  <c r="X398" i="25"/>
  <c r="X399" i="25"/>
  <c r="X400" i="25"/>
  <c r="X401" i="25"/>
  <c r="X402" i="25"/>
  <c r="X403" i="25"/>
  <c r="X404" i="25"/>
  <c r="X405" i="25"/>
  <c r="X406" i="25"/>
  <c r="X407" i="25"/>
  <c r="X408" i="25"/>
  <c r="X409" i="25"/>
  <c r="X410" i="25"/>
  <c r="X411" i="25"/>
  <c r="X412" i="25"/>
  <c r="X413" i="25"/>
  <c r="X414" i="25"/>
  <c r="X415" i="25"/>
  <c r="X416" i="25"/>
  <c r="X417" i="25"/>
  <c r="X418" i="25"/>
  <c r="X419" i="25"/>
  <c r="X420" i="25"/>
  <c r="X421" i="25"/>
  <c r="X422" i="25"/>
  <c r="X423" i="25"/>
  <c r="X424" i="25"/>
  <c r="X425" i="25"/>
  <c r="X426" i="25"/>
  <c r="X427" i="25"/>
  <c r="X428" i="25"/>
  <c r="X429" i="25"/>
  <c r="X430" i="25"/>
  <c r="X431" i="25"/>
  <c r="X432" i="25"/>
  <c r="X433" i="25"/>
  <c r="X434" i="25"/>
  <c r="X435" i="25"/>
  <c r="X436" i="25"/>
  <c r="X437" i="25"/>
  <c r="X438" i="25"/>
  <c r="X439" i="25"/>
  <c r="X440" i="25"/>
  <c r="X441" i="25"/>
  <c r="X442" i="25"/>
  <c r="X443" i="25"/>
  <c r="X444" i="25"/>
  <c r="X445" i="25"/>
  <c r="X446" i="25"/>
  <c r="X447" i="25"/>
  <c r="X448" i="25"/>
  <c r="X449" i="25"/>
  <c r="X450" i="25"/>
  <c r="X451" i="25"/>
  <c r="X452" i="25"/>
  <c r="X453" i="25"/>
  <c r="X454" i="25"/>
  <c r="X455" i="25"/>
  <c r="X456" i="25"/>
  <c r="X457" i="25"/>
  <c r="X458" i="25"/>
  <c r="X459" i="25"/>
  <c r="X460" i="25"/>
  <c r="X461" i="25"/>
  <c r="X462" i="25"/>
  <c r="X463" i="25"/>
  <c r="X464" i="25"/>
  <c r="X465" i="25"/>
  <c r="X466" i="25"/>
  <c r="X467" i="25"/>
  <c r="X468" i="25"/>
  <c r="X469" i="25"/>
  <c r="X470" i="25"/>
  <c r="X471" i="25"/>
  <c r="X472" i="25"/>
  <c r="X473" i="25"/>
  <c r="X474" i="25"/>
  <c r="X475" i="25"/>
  <c r="X476" i="25"/>
  <c r="X477" i="25"/>
  <c r="X478" i="25"/>
  <c r="X479" i="25"/>
  <c r="X480" i="25"/>
  <c r="X481" i="25"/>
  <c r="X482" i="25"/>
  <c r="X483" i="25"/>
  <c r="X484" i="25"/>
  <c r="X485" i="25"/>
  <c r="X486" i="25"/>
  <c r="X487" i="25"/>
  <c r="X488" i="25"/>
  <c r="X489" i="25"/>
  <c r="X490" i="25"/>
  <c r="X491" i="25"/>
  <c r="X492" i="25"/>
  <c r="X493" i="25"/>
  <c r="X494" i="25"/>
  <c r="X495" i="25"/>
  <c r="X496" i="25"/>
  <c r="X497" i="25"/>
  <c r="X498" i="25"/>
  <c r="X499" i="25"/>
  <c r="X500" i="25"/>
  <c r="X501" i="25"/>
  <c r="X502" i="25"/>
  <c r="X503" i="25"/>
  <c r="X504" i="25"/>
  <c r="X505" i="25"/>
  <c r="X506" i="25"/>
  <c r="X507" i="25"/>
  <c r="X508" i="25"/>
  <c r="X509" i="25"/>
  <c r="X510" i="25"/>
  <c r="X511" i="25"/>
  <c r="X512" i="25"/>
  <c r="X513" i="25"/>
  <c r="X514" i="25"/>
  <c r="X515" i="25"/>
  <c r="X516" i="25"/>
  <c r="X517" i="25"/>
  <c r="X518" i="25"/>
  <c r="X519" i="25"/>
  <c r="X520" i="25"/>
  <c r="X521" i="25"/>
  <c r="X522" i="25"/>
  <c r="X523" i="25"/>
  <c r="X524" i="25"/>
  <c r="X525" i="25"/>
  <c r="X526" i="25"/>
  <c r="X527" i="25"/>
  <c r="X528" i="25"/>
  <c r="X529" i="25"/>
  <c r="X530" i="25"/>
  <c r="X531" i="25"/>
  <c r="X532" i="25"/>
  <c r="X533" i="25"/>
  <c r="X534" i="25"/>
  <c r="X535" i="25"/>
  <c r="X536" i="25"/>
  <c r="X537" i="25"/>
  <c r="X538" i="25"/>
  <c r="X539" i="25"/>
  <c r="X540" i="25"/>
  <c r="X541" i="25"/>
  <c r="X542" i="25"/>
  <c r="X543" i="25"/>
  <c r="X544" i="25"/>
  <c r="X545" i="25"/>
  <c r="X546" i="25"/>
  <c r="X547" i="25"/>
  <c r="X548" i="25"/>
  <c r="X549" i="25"/>
  <c r="X550" i="25"/>
  <c r="X551" i="25"/>
  <c r="X552" i="25"/>
  <c r="X553" i="25"/>
  <c r="X554" i="25"/>
  <c r="X555" i="25"/>
  <c r="X556" i="25"/>
  <c r="X557" i="25"/>
  <c r="X558" i="25"/>
  <c r="X559" i="25"/>
  <c r="X560" i="25"/>
  <c r="X561" i="25"/>
  <c r="X562" i="25"/>
  <c r="X563" i="25"/>
  <c r="X564" i="25"/>
  <c r="X565" i="25"/>
  <c r="X566" i="25"/>
  <c r="X567" i="25"/>
  <c r="X568" i="25"/>
  <c r="X569" i="25"/>
  <c r="X570" i="25"/>
  <c r="X571" i="25"/>
  <c r="X572" i="25"/>
  <c r="X573" i="25"/>
  <c r="X574" i="25"/>
  <c r="X575" i="25"/>
  <c r="X576" i="25"/>
  <c r="X577" i="25"/>
  <c r="X578" i="25"/>
  <c r="X579" i="25"/>
  <c r="X580" i="25"/>
  <c r="X581" i="25"/>
  <c r="X582" i="25"/>
  <c r="X583" i="25"/>
  <c r="X584" i="25"/>
  <c r="X585" i="25"/>
  <c r="X586" i="25"/>
  <c r="X587" i="25"/>
  <c r="X588" i="25"/>
  <c r="X589" i="25"/>
  <c r="X590" i="25"/>
  <c r="X591" i="25"/>
  <c r="X592" i="25"/>
  <c r="X593" i="25"/>
  <c r="X594" i="25"/>
  <c r="X595" i="25"/>
  <c r="X596" i="25"/>
  <c r="X597" i="25"/>
  <c r="X598" i="25"/>
  <c r="X599" i="25"/>
  <c r="X600" i="25"/>
  <c r="X601" i="25"/>
  <c r="X602" i="25"/>
  <c r="X603" i="25"/>
  <c r="X604" i="25"/>
  <c r="X605" i="25"/>
  <c r="X606" i="25"/>
  <c r="X607" i="25"/>
  <c r="X608" i="25"/>
  <c r="X609" i="25"/>
  <c r="X610" i="25"/>
  <c r="X611" i="25"/>
  <c r="X612" i="25"/>
  <c r="X613" i="25"/>
  <c r="X614" i="25"/>
  <c r="X615" i="25"/>
  <c r="X616" i="25"/>
  <c r="X617" i="25"/>
  <c r="X618" i="25"/>
  <c r="X619" i="25"/>
  <c r="X620" i="25"/>
  <c r="X621" i="25"/>
  <c r="X622" i="25"/>
  <c r="X623" i="25"/>
  <c r="X624" i="25"/>
  <c r="X625" i="25"/>
  <c r="X626" i="25"/>
  <c r="X627" i="25"/>
  <c r="X628" i="25"/>
  <c r="X629" i="25"/>
  <c r="X630" i="25"/>
  <c r="X631" i="25"/>
  <c r="X632" i="25"/>
  <c r="X633" i="25"/>
  <c r="X634" i="25"/>
  <c r="X635" i="25"/>
  <c r="X636" i="25"/>
  <c r="X637" i="25"/>
  <c r="X638" i="25"/>
  <c r="X639" i="25"/>
  <c r="X640" i="25"/>
  <c r="X641" i="25"/>
  <c r="X642" i="25"/>
  <c r="X643" i="25"/>
  <c r="X644" i="25"/>
  <c r="X645" i="25"/>
  <c r="X646" i="25"/>
  <c r="X647" i="25"/>
  <c r="X648" i="25"/>
  <c r="X649" i="25"/>
  <c r="X650" i="25"/>
  <c r="X651" i="25"/>
  <c r="X652" i="25"/>
  <c r="X653" i="25"/>
  <c r="X654" i="25"/>
  <c r="X655" i="25"/>
  <c r="X656" i="25"/>
  <c r="X657" i="25"/>
  <c r="X658" i="25"/>
  <c r="X659" i="25"/>
  <c r="X660" i="25"/>
  <c r="X661" i="25"/>
  <c r="X662" i="25"/>
  <c r="X663" i="25"/>
  <c r="X664" i="25"/>
  <c r="X665" i="25"/>
  <c r="X666" i="25"/>
  <c r="X667" i="25"/>
  <c r="X668" i="25"/>
  <c r="X669" i="25"/>
  <c r="X670" i="25"/>
  <c r="X671" i="25"/>
  <c r="X672" i="25"/>
  <c r="X673" i="25"/>
  <c r="X674" i="25"/>
  <c r="X675" i="25"/>
  <c r="X676" i="25"/>
  <c r="X677" i="25"/>
  <c r="X678" i="25"/>
  <c r="X679" i="25"/>
  <c r="X680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52" i="25"/>
  <c r="W53" i="25"/>
  <c r="W54" i="25"/>
  <c r="W55" i="25"/>
  <c r="W56" i="25"/>
  <c r="W57" i="25"/>
  <c r="W58" i="25"/>
  <c r="W59" i="25"/>
  <c r="W60" i="25"/>
  <c r="W61" i="25"/>
  <c r="W62" i="25"/>
  <c r="W63" i="25"/>
  <c r="W64" i="25"/>
  <c r="W65" i="25"/>
  <c r="W66" i="25"/>
  <c r="W67" i="25"/>
  <c r="W68" i="25"/>
  <c r="W69" i="25"/>
  <c r="W70" i="25"/>
  <c r="W71" i="25"/>
  <c r="W72" i="25"/>
  <c r="W73" i="25"/>
  <c r="W74" i="25"/>
  <c r="W75" i="25"/>
  <c r="W76" i="25"/>
  <c r="W77" i="25"/>
  <c r="W78" i="25"/>
  <c r="W79" i="25"/>
  <c r="W80" i="25"/>
  <c r="W81" i="25"/>
  <c r="W82" i="25"/>
  <c r="W83" i="25"/>
  <c r="W84" i="25"/>
  <c r="W85" i="25"/>
  <c r="W86" i="25"/>
  <c r="W87" i="25"/>
  <c r="W88" i="25"/>
  <c r="W89" i="25"/>
  <c r="W90" i="25"/>
  <c r="W91" i="25"/>
  <c r="W92" i="25"/>
  <c r="W93" i="25"/>
  <c r="W94" i="25"/>
  <c r="W95" i="25"/>
  <c r="W96" i="25"/>
  <c r="W97" i="25"/>
  <c r="W98" i="25"/>
  <c r="W99" i="25"/>
  <c r="W100" i="25"/>
  <c r="W101" i="25"/>
  <c r="W102" i="25"/>
  <c r="W103" i="25"/>
  <c r="W104" i="25"/>
  <c r="W105" i="25"/>
  <c r="W106" i="25"/>
  <c r="W107" i="25"/>
  <c r="W108" i="25"/>
  <c r="W109" i="25"/>
  <c r="W110" i="25"/>
  <c r="W111" i="25"/>
  <c r="W112" i="25"/>
  <c r="W113" i="25"/>
  <c r="W114" i="25"/>
  <c r="W115" i="25"/>
  <c r="W116" i="25"/>
  <c r="W117" i="25"/>
  <c r="W118" i="25"/>
  <c r="W119" i="25"/>
  <c r="W120" i="25"/>
  <c r="W121" i="25"/>
  <c r="W122" i="25"/>
  <c r="W123" i="25"/>
  <c r="W124" i="25"/>
  <c r="W125" i="25"/>
  <c r="W126" i="25"/>
  <c r="W127" i="25"/>
  <c r="W128" i="25"/>
  <c r="W129" i="25"/>
  <c r="W130" i="25"/>
  <c r="W131" i="25"/>
  <c r="W132" i="25"/>
  <c r="W133" i="25"/>
  <c r="W134" i="25"/>
  <c r="W135" i="25"/>
  <c r="W136" i="25"/>
  <c r="W137" i="25"/>
  <c r="W138" i="25"/>
  <c r="W139" i="25"/>
  <c r="W140" i="25"/>
  <c r="W141" i="25"/>
  <c r="W142" i="25"/>
  <c r="W143" i="25"/>
  <c r="W144" i="25"/>
  <c r="W145" i="25"/>
  <c r="W146" i="25"/>
  <c r="W147" i="25"/>
  <c r="W148" i="25"/>
  <c r="W149" i="25"/>
  <c r="W150" i="25"/>
  <c r="W151" i="25"/>
  <c r="W152" i="25"/>
  <c r="W153" i="25"/>
  <c r="W154" i="25"/>
  <c r="W155" i="25"/>
  <c r="W156" i="25"/>
  <c r="W157" i="25"/>
  <c r="W158" i="25"/>
  <c r="W159" i="25"/>
  <c r="W160" i="25"/>
  <c r="W161" i="25"/>
  <c r="W162" i="25"/>
  <c r="W163" i="25"/>
  <c r="W164" i="25"/>
  <c r="W165" i="25"/>
  <c r="W166" i="25"/>
  <c r="W167" i="25"/>
  <c r="W168" i="25"/>
  <c r="W169" i="25"/>
  <c r="W170" i="25"/>
  <c r="W171" i="25"/>
  <c r="W172" i="25"/>
  <c r="W173" i="25"/>
  <c r="W174" i="25"/>
  <c r="W175" i="25"/>
  <c r="W176" i="25"/>
  <c r="W177" i="25"/>
  <c r="W178" i="25"/>
  <c r="W179" i="25"/>
  <c r="W180" i="25"/>
  <c r="W181" i="25"/>
  <c r="W182" i="25"/>
  <c r="W183" i="25"/>
  <c r="W184" i="25"/>
  <c r="W185" i="25"/>
  <c r="W186" i="25"/>
  <c r="W187" i="25"/>
  <c r="W188" i="25"/>
  <c r="W189" i="25"/>
  <c r="W190" i="25"/>
  <c r="W191" i="25"/>
  <c r="W192" i="25"/>
  <c r="W193" i="25"/>
  <c r="W194" i="25"/>
  <c r="W195" i="25"/>
  <c r="W196" i="25"/>
  <c r="W197" i="25"/>
  <c r="W198" i="25"/>
  <c r="W199" i="25"/>
  <c r="W200" i="25"/>
  <c r="W201" i="25"/>
  <c r="W202" i="25"/>
  <c r="W203" i="25"/>
  <c r="W204" i="25"/>
  <c r="W205" i="25"/>
  <c r="W206" i="25"/>
  <c r="W207" i="25"/>
  <c r="W208" i="25"/>
  <c r="W209" i="25"/>
  <c r="W210" i="25"/>
  <c r="W211" i="25"/>
  <c r="W212" i="25"/>
  <c r="W213" i="25"/>
  <c r="W214" i="25"/>
  <c r="W215" i="25"/>
  <c r="W216" i="25"/>
  <c r="W217" i="25"/>
  <c r="W218" i="25"/>
  <c r="W219" i="25"/>
  <c r="W220" i="25"/>
  <c r="W221" i="25"/>
  <c r="W222" i="25"/>
  <c r="W223" i="25"/>
  <c r="W224" i="25"/>
  <c r="W225" i="25"/>
  <c r="W226" i="25"/>
  <c r="W227" i="25"/>
  <c r="W228" i="25"/>
  <c r="W229" i="25"/>
  <c r="W230" i="25"/>
  <c r="W231" i="25"/>
  <c r="W232" i="25"/>
  <c r="W233" i="25"/>
  <c r="W234" i="25"/>
  <c r="W235" i="25"/>
  <c r="W236" i="25"/>
  <c r="W237" i="25"/>
  <c r="W238" i="25"/>
  <c r="W239" i="25"/>
  <c r="W240" i="25"/>
  <c r="W241" i="25"/>
  <c r="W242" i="25"/>
  <c r="W243" i="25"/>
  <c r="W244" i="25"/>
  <c r="W245" i="25"/>
  <c r="W246" i="25"/>
  <c r="W247" i="25"/>
  <c r="W248" i="25"/>
  <c r="W249" i="25"/>
  <c r="W250" i="25"/>
  <c r="W251" i="25"/>
  <c r="W252" i="25"/>
  <c r="W253" i="25"/>
  <c r="W254" i="25"/>
  <c r="W255" i="25"/>
  <c r="W256" i="25"/>
  <c r="W257" i="25"/>
  <c r="W258" i="25"/>
  <c r="W259" i="25"/>
  <c r="W260" i="25"/>
  <c r="W261" i="25"/>
  <c r="W262" i="25"/>
  <c r="W263" i="25"/>
  <c r="W264" i="25"/>
  <c r="W265" i="25"/>
  <c r="W266" i="25"/>
  <c r="W267" i="25"/>
  <c r="W268" i="25"/>
  <c r="W269" i="25"/>
  <c r="W270" i="25"/>
  <c r="W271" i="25"/>
  <c r="W272" i="25"/>
  <c r="W273" i="25"/>
  <c r="W274" i="25"/>
  <c r="W275" i="25"/>
  <c r="W276" i="25"/>
  <c r="W277" i="25"/>
  <c r="W278" i="25"/>
  <c r="W279" i="25"/>
  <c r="W280" i="25"/>
  <c r="W281" i="25"/>
  <c r="W282" i="25"/>
  <c r="W283" i="25"/>
  <c r="W284" i="25"/>
  <c r="W285" i="25"/>
  <c r="W286" i="25"/>
  <c r="W287" i="25"/>
  <c r="W288" i="25"/>
  <c r="W289" i="25"/>
  <c r="W290" i="25"/>
  <c r="W291" i="25"/>
  <c r="W292" i="25"/>
  <c r="W293" i="25"/>
  <c r="W294" i="25"/>
  <c r="W295" i="25"/>
  <c r="W296" i="25"/>
  <c r="W297" i="25"/>
  <c r="W298" i="25"/>
  <c r="W299" i="25"/>
  <c r="W300" i="25"/>
  <c r="W301" i="25"/>
  <c r="W302" i="25"/>
  <c r="W303" i="25"/>
  <c r="W304" i="25"/>
  <c r="W305" i="25"/>
  <c r="W306" i="25"/>
  <c r="W307" i="25"/>
  <c r="W308" i="25"/>
  <c r="W309" i="25"/>
  <c r="W310" i="25"/>
  <c r="W311" i="25"/>
  <c r="W312" i="25"/>
  <c r="W313" i="25"/>
  <c r="W314" i="25"/>
  <c r="W315" i="25"/>
  <c r="W316" i="25"/>
  <c r="W317" i="25"/>
  <c r="W318" i="25"/>
  <c r="W319" i="25"/>
  <c r="W320" i="25"/>
  <c r="W321" i="25"/>
  <c r="W322" i="25"/>
  <c r="W323" i="25"/>
  <c r="W324" i="25"/>
  <c r="W325" i="25"/>
  <c r="W326" i="25"/>
  <c r="W327" i="25"/>
  <c r="W328" i="25"/>
  <c r="W329" i="25"/>
  <c r="W330" i="25"/>
  <c r="W331" i="25"/>
  <c r="W332" i="25"/>
  <c r="W333" i="25"/>
  <c r="W334" i="25"/>
  <c r="W335" i="25"/>
  <c r="W336" i="25"/>
  <c r="W337" i="25"/>
  <c r="W338" i="25"/>
  <c r="W339" i="25"/>
  <c r="W340" i="25"/>
  <c r="W341" i="25"/>
  <c r="W342" i="25"/>
  <c r="W343" i="25"/>
  <c r="W344" i="25"/>
  <c r="W345" i="25"/>
  <c r="W346" i="25"/>
  <c r="W347" i="25"/>
  <c r="W348" i="25"/>
  <c r="W349" i="25"/>
  <c r="W350" i="25"/>
  <c r="W351" i="25"/>
  <c r="W352" i="25"/>
  <c r="W353" i="25"/>
  <c r="W354" i="25"/>
  <c r="W355" i="25"/>
  <c r="W356" i="25"/>
  <c r="W357" i="25"/>
  <c r="W358" i="25"/>
  <c r="W359" i="25"/>
  <c r="W360" i="25"/>
  <c r="W361" i="25"/>
  <c r="W362" i="25"/>
  <c r="W363" i="25"/>
  <c r="W364" i="25"/>
  <c r="W365" i="25"/>
  <c r="W366" i="25"/>
  <c r="W367" i="25"/>
  <c r="W368" i="25"/>
  <c r="W369" i="25"/>
  <c r="W370" i="25"/>
  <c r="W371" i="25"/>
  <c r="W372" i="25"/>
  <c r="W373" i="25"/>
  <c r="W374" i="25"/>
  <c r="W375" i="25"/>
  <c r="W376" i="25"/>
  <c r="W377" i="25"/>
  <c r="W378" i="25"/>
  <c r="W379" i="25"/>
  <c r="W380" i="25"/>
  <c r="W381" i="25"/>
  <c r="W382" i="25"/>
  <c r="W383" i="25"/>
  <c r="W384" i="25"/>
  <c r="W385" i="25"/>
  <c r="W386" i="25"/>
  <c r="W387" i="25"/>
  <c r="W388" i="25"/>
  <c r="W389" i="25"/>
  <c r="W390" i="25"/>
  <c r="W391" i="25"/>
  <c r="W392" i="25"/>
  <c r="W393" i="25"/>
  <c r="W394" i="25"/>
  <c r="W395" i="25"/>
  <c r="W396" i="25"/>
  <c r="W397" i="25"/>
  <c r="W398" i="25"/>
  <c r="W399" i="25"/>
  <c r="W400" i="25"/>
  <c r="W401" i="25"/>
  <c r="W402" i="25"/>
  <c r="W403" i="25"/>
  <c r="W404" i="25"/>
  <c r="W405" i="25"/>
  <c r="W406" i="25"/>
  <c r="W407" i="25"/>
  <c r="W408" i="25"/>
  <c r="W409" i="25"/>
  <c r="W410" i="25"/>
  <c r="W411" i="25"/>
  <c r="W412" i="25"/>
  <c r="W413" i="25"/>
  <c r="W414" i="25"/>
  <c r="W415" i="25"/>
  <c r="W416" i="25"/>
  <c r="W417" i="25"/>
  <c r="W418" i="25"/>
  <c r="W419" i="25"/>
  <c r="W420" i="25"/>
  <c r="W421" i="25"/>
  <c r="W422" i="25"/>
  <c r="W423" i="25"/>
  <c r="W424" i="25"/>
  <c r="W425" i="25"/>
  <c r="W426" i="25"/>
  <c r="W427" i="25"/>
  <c r="W428" i="25"/>
  <c r="W429" i="25"/>
  <c r="W430" i="25"/>
  <c r="W431" i="25"/>
  <c r="W432" i="25"/>
  <c r="W433" i="25"/>
  <c r="W434" i="25"/>
  <c r="W435" i="25"/>
  <c r="W436" i="25"/>
  <c r="W437" i="25"/>
  <c r="W438" i="25"/>
  <c r="W439" i="25"/>
  <c r="W440" i="25"/>
  <c r="W441" i="25"/>
  <c r="W442" i="25"/>
  <c r="W443" i="25"/>
  <c r="W444" i="25"/>
  <c r="W445" i="25"/>
  <c r="W446" i="25"/>
  <c r="W447" i="25"/>
  <c r="W448" i="25"/>
  <c r="W449" i="25"/>
  <c r="W450" i="25"/>
  <c r="W451" i="25"/>
  <c r="W452" i="25"/>
  <c r="W453" i="25"/>
  <c r="W454" i="25"/>
  <c r="W455" i="25"/>
  <c r="W456" i="25"/>
  <c r="W457" i="25"/>
  <c r="W458" i="25"/>
  <c r="W459" i="25"/>
  <c r="W460" i="25"/>
  <c r="W461" i="25"/>
  <c r="W462" i="25"/>
  <c r="W463" i="25"/>
  <c r="W464" i="25"/>
  <c r="W465" i="25"/>
  <c r="W466" i="25"/>
  <c r="W467" i="25"/>
  <c r="W468" i="25"/>
  <c r="W469" i="25"/>
  <c r="W470" i="25"/>
  <c r="W471" i="25"/>
  <c r="W472" i="25"/>
  <c r="W473" i="25"/>
  <c r="W474" i="25"/>
  <c r="W475" i="25"/>
  <c r="W476" i="25"/>
  <c r="W477" i="25"/>
  <c r="W478" i="25"/>
  <c r="W479" i="25"/>
  <c r="W480" i="25"/>
  <c r="W481" i="25"/>
  <c r="W482" i="25"/>
  <c r="W483" i="25"/>
  <c r="W484" i="25"/>
  <c r="W485" i="25"/>
  <c r="W486" i="25"/>
  <c r="W487" i="25"/>
  <c r="W488" i="25"/>
  <c r="W489" i="25"/>
  <c r="W490" i="25"/>
  <c r="W491" i="25"/>
  <c r="W492" i="25"/>
  <c r="W493" i="25"/>
  <c r="W494" i="25"/>
  <c r="W495" i="25"/>
  <c r="W496" i="25"/>
  <c r="W497" i="25"/>
  <c r="W498" i="25"/>
  <c r="W499" i="25"/>
  <c r="W500" i="25"/>
  <c r="W501" i="25"/>
  <c r="W502" i="25"/>
  <c r="W503" i="25"/>
  <c r="W504" i="25"/>
  <c r="W505" i="25"/>
  <c r="W506" i="25"/>
  <c r="W507" i="25"/>
  <c r="W508" i="25"/>
  <c r="W509" i="25"/>
  <c r="W510" i="25"/>
  <c r="W511" i="25"/>
  <c r="W512" i="25"/>
  <c r="W513" i="25"/>
  <c r="W514" i="25"/>
  <c r="W515" i="25"/>
  <c r="W516" i="25"/>
  <c r="W517" i="25"/>
  <c r="W518" i="25"/>
  <c r="W519" i="25"/>
  <c r="W520" i="25"/>
  <c r="W521" i="25"/>
  <c r="W522" i="25"/>
  <c r="W523" i="25"/>
  <c r="W524" i="25"/>
  <c r="W525" i="25"/>
  <c r="W526" i="25"/>
  <c r="W527" i="25"/>
  <c r="W528" i="25"/>
  <c r="W529" i="25"/>
  <c r="W530" i="25"/>
  <c r="W531" i="25"/>
  <c r="W532" i="25"/>
  <c r="W533" i="25"/>
  <c r="W534" i="25"/>
  <c r="W535" i="25"/>
  <c r="W536" i="25"/>
  <c r="W537" i="25"/>
  <c r="W538" i="25"/>
  <c r="W539" i="25"/>
  <c r="W540" i="25"/>
  <c r="W541" i="25"/>
  <c r="W542" i="25"/>
  <c r="W543" i="25"/>
  <c r="W544" i="25"/>
  <c r="W545" i="25"/>
  <c r="W546" i="25"/>
  <c r="W547" i="25"/>
  <c r="W548" i="25"/>
  <c r="W549" i="25"/>
  <c r="W550" i="25"/>
  <c r="W551" i="25"/>
  <c r="W552" i="25"/>
  <c r="W553" i="25"/>
  <c r="W554" i="25"/>
  <c r="W555" i="25"/>
  <c r="W556" i="25"/>
  <c r="W557" i="25"/>
  <c r="W558" i="25"/>
  <c r="W559" i="25"/>
  <c r="W560" i="25"/>
  <c r="W561" i="25"/>
  <c r="W562" i="25"/>
  <c r="W563" i="25"/>
  <c r="W564" i="25"/>
  <c r="W565" i="25"/>
  <c r="W566" i="25"/>
  <c r="W567" i="25"/>
  <c r="W568" i="25"/>
  <c r="W569" i="25"/>
  <c r="W570" i="25"/>
  <c r="W571" i="25"/>
  <c r="W572" i="25"/>
  <c r="W573" i="25"/>
  <c r="W574" i="25"/>
  <c r="W575" i="25"/>
  <c r="W576" i="25"/>
  <c r="W577" i="25"/>
  <c r="W578" i="25"/>
  <c r="W579" i="25"/>
  <c r="W580" i="25"/>
  <c r="W581" i="25"/>
  <c r="W582" i="25"/>
  <c r="W583" i="25"/>
  <c r="W584" i="25"/>
  <c r="W585" i="25"/>
  <c r="W586" i="25"/>
  <c r="W587" i="25"/>
  <c r="W588" i="25"/>
  <c r="W589" i="25"/>
  <c r="W590" i="25"/>
  <c r="W591" i="25"/>
  <c r="W592" i="25"/>
  <c r="W593" i="25"/>
  <c r="W594" i="25"/>
  <c r="W595" i="25"/>
  <c r="W596" i="25"/>
  <c r="W597" i="25"/>
  <c r="W598" i="25"/>
  <c r="W599" i="25"/>
  <c r="W600" i="25"/>
  <c r="W601" i="25"/>
  <c r="W602" i="25"/>
  <c r="W603" i="25"/>
  <c r="W604" i="25"/>
  <c r="W605" i="25"/>
  <c r="W606" i="25"/>
  <c r="W607" i="25"/>
  <c r="W608" i="25"/>
  <c r="W609" i="25"/>
  <c r="W610" i="25"/>
  <c r="W611" i="25"/>
  <c r="W612" i="25"/>
  <c r="W613" i="25"/>
  <c r="W614" i="25"/>
  <c r="W615" i="25"/>
  <c r="W616" i="25"/>
  <c r="W617" i="25"/>
  <c r="W618" i="25"/>
  <c r="W619" i="25"/>
  <c r="W620" i="25"/>
  <c r="W621" i="25"/>
  <c r="W622" i="25"/>
  <c r="W623" i="25"/>
  <c r="W624" i="25"/>
  <c r="W625" i="25"/>
  <c r="W626" i="25"/>
  <c r="W627" i="25"/>
  <c r="W628" i="25"/>
  <c r="W629" i="25"/>
  <c r="W630" i="25"/>
  <c r="W631" i="25"/>
  <c r="W632" i="25"/>
  <c r="W633" i="25"/>
  <c r="W634" i="25"/>
  <c r="W635" i="25"/>
  <c r="W636" i="25"/>
  <c r="W637" i="25"/>
  <c r="W638" i="25"/>
  <c r="W639" i="25"/>
  <c r="W640" i="25"/>
  <c r="W641" i="25"/>
  <c r="W642" i="25"/>
  <c r="W643" i="25"/>
  <c r="W644" i="25"/>
  <c r="W645" i="25"/>
  <c r="W646" i="25"/>
  <c r="W647" i="25"/>
  <c r="W648" i="25"/>
  <c r="W649" i="25"/>
  <c r="W650" i="25"/>
  <c r="W651" i="25"/>
  <c r="W652" i="25"/>
  <c r="W653" i="25"/>
  <c r="W654" i="25"/>
  <c r="W655" i="25"/>
  <c r="W656" i="25"/>
  <c r="W657" i="25"/>
  <c r="W658" i="25"/>
  <c r="W659" i="25"/>
  <c r="W660" i="25"/>
  <c r="W661" i="25"/>
  <c r="W662" i="25"/>
  <c r="W663" i="25"/>
  <c r="W664" i="25"/>
  <c r="W665" i="25"/>
  <c r="W666" i="25"/>
  <c r="W667" i="25"/>
  <c r="W668" i="25"/>
  <c r="W669" i="25"/>
  <c r="W670" i="25"/>
  <c r="W671" i="25"/>
  <c r="W672" i="25"/>
  <c r="W673" i="25"/>
  <c r="W674" i="25"/>
  <c r="W675" i="25"/>
  <c r="W676" i="25"/>
  <c r="W677" i="25"/>
  <c r="W678" i="25"/>
  <c r="W679" i="25"/>
  <c r="W680" i="25"/>
  <c r="W681" i="25"/>
  <c r="W682" i="25"/>
  <c r="W683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27" i="25"/>
  <c r="V28" i="25"/>
  <c r="V29" i="25"/>
  <c r="V30" i="25"/>
  <c r="V31" i="25"/>
  <c r="V32" i="25"/>
  <c r="V33" i="25"/>
  <c r="V34" i="25"/>
  <c r="V35" i="25"/>
  <c r="V36" i="25"/>
  <c r="V37" i="25"/>
  <c r="V38" i="25"/>
  <c r="V39" i="25"/>
  <c r="V40" i="25"/>
  <c r="V41" i="25"/>
  <c r="V42" i="25"/>
  <c r="V43" i="25"/>
  <c r="V44" i="25"/>
  <c r="V45" i="25"/>
  <c r="V46" i="25"/>
  <c r="V47" i="25"/>
  <c r="V48" i="25"/>
  <c r="V49" i="25"/>
  <c r="V50" i="25"/>
  <c r="V51" i="25"/>
  <c r="V52" i="25"/>
  <c r="V53" i="25"/>
  <c r="V54" i="25"/>
  <c r="V55" i="25"/>
  <c r="V56" i="25"/>
  <c r="V57" i="25"/>
  <c r="V58" i="25"/>
  <c r="V59" i="25"/>
  <c r="V60" i="25"/>
  <c r="V61" i="25"/>
  <c r="V62" i="25"/>
  <c r="V63" i="25"/>
  <c r="V64" i="25"/>
  <c r="V65" i="25"/>
  <c r="V66" i="25"/>
  <c r="V67" i="25"/>
  <c r="V68" i="25"/>
  <c r="V69" i="25"/>
  <c r="V70" i="25"/>
  <c r="V71" i="25"/>
  <c r="V72" i="25"/>
  <c r="V73" i="25"/>
  <c r="V74" i="25"/>
  <c r="V75" i="25"/>
  <c r="V76" i="25"/>
  <c r="V77" i="25"/>
  <c r="V78" i="25"/>
  <c r="V79" i="25"/>
  <c r="V80" i="25"/>
  <c r="V81" i="25"/>
  <c r="V82" i="25"/>
  <c r="V83" i="25"/>
  <c r="V84" i="25"/>
  <c r="V85" i="25"/>
  <c r="V86" i="25"/>
  <c r="V87" i="25"/>
  <c r="V88" i="25"/>
  <c r="V89" i="25"/>
  <c r="V90" i="25"/>
  <c r="V91" i="25"/>
  <c r="V92" i="25"/>
  <c r="V93" i="25"/>
  <c r="V94" i="25"/>
  <c r="V95" i="25"/>
  <c r="V96" i="25"/>
  <c r="V97" i="25"/>
  <c r="V98" i="25"/>
  <c r="V99" i="25"/>
  <c r="V100" i="25"/>
  <c r="V101" i="25"/>
  <c r="V102" i="25"/>
  <c r="V103" i="25"/>
  <c r="V104" i="25"/>
  <c r="V105" i="25"/>
  <c r="V106" i="25"/>
  <c r="V107" i="25"/>
  <c r="V108" i="25"/>
  <c r="V109" i="25"/>
  <c r="V110" i="25"/>
  <c r="V111" i="25"/>
  <c r="V112" i="25"/>
  <c r="V113" i="25"/>
  <c r="V114" i="25"/>
  <c r="V115" i="25"/>
  <c r="V116" i="25"/>
  <c r="V117" i="25"/>
  <c r="V118" i="25"/>
  <c r="V119" i="25"/>
  <c r="V120" i="25"/>
  <c r="V121" i="25"/>
  <c r="V122" i="25"/>
  <c r="V123" i="25"/>
  <c r="V124" i="25"/>
  <c r="V125" i="25"/>
  <c r="V126" i="25"/>
  <c r="V127" i="25"/>
  <c r="V128" i="25"/>
  <c r="V129" i="25"/>
  <c r="V130" i="25"/>
  <c r="V131" i="25"/>
  <c r="V132" i="25"/>
  <c r="V133" i="25"/>
  <c r="V134" i="25"/>
  <c r="V135" i="25"/>
  <c r="V136" i="25"/>
  <c r="V137" i="25"/>
  <c r="V138" i="25"/>
  <c r="V139" i="25"/>
  <c r="V140" i="25"/>
  <c r="V141" i="25"/>
  <c r="V142" i="25"/>
  <c r="V143" i="25"/>
  <c r="V144" i="25"/>
  <c r="V145" i="25"/>
  <c r="V146" i="25"/>
  <c r="V147" i="25"/>
  <c r="V148" i="25"/>
  <c r="V149" i="25"/>
  <c r="V150" i="25"/>
  <c r="V151" i="25"/>
  <c r="V152" i="25"/>
  <c r="V153" i="25"/>
  <c r="V154" i="25"/>
  <c r="V155" i="25"/>
  <c r="V156" i="25"/>
  <c r="V157" i="25"/>
  <c r="V158" i="25"/>
  <c r="V159" i="25"/>
  <c r="V160" i="25"/>
  <c r="V161" i="25"/>
  <c r="V162" i="25"/>
  <c r="V163" i="25"/>
  <c r="V164" i="25"/>
  <c r="V165" i="25"/>
  <c r="V166" i="25"/>
  <c r="V167" i="25"/>
  <c r="V168" i="25"/>
  <c r="V169" i="25"/>
  <c r="V170" i="25"/>
  <c r="V171" i="25"/>
  <c r="V172" i="25"/>
  <c r="V173" i="25"/>
  <c r="V174" i="25"/>
  <c r="V175" i="25"/>
  <c r="V176" i="25"/>
  <c r="V177" i="25"/>
  <c r="V178" i="25"/>
  <c r="V179" i="25"/>
  <c r="V180" i="25"/>
  <c r="V181" i="25"/>
  <c r="V182" i="25"/>
  <c r="V183" i="25"/>
  <c r="V184" i="25"/>
  <c r="V185" i="25"/>
  <c r="V186" i="25"/>
  <c r="V187" i="25"/>
  <c r="V188" i="25"/>
  <c r="V189" i="25"/>
  <c r="V190" i="25"/>
  <c r="V191" i="25"/>
  <c r="V192" i="25"/>
  <c r="V193" i="25"/>
  <c r="V194" i="25"/>
  <c r="V195" i="25"/>
  <c r="V196" i="25"/>
  <c r="V197" i="25"/>
  <c r="V198" i="25"/>
  <c r="V199" i="25"/>
  <c r="V200" i="25"/>
  <c r="V201" i="25"/>
  <c r="V202" i="25"/>
  <c r="V203" i="25"/>
  <c r="V204" i="25"/>
  <c r="V205" i="25"/>
  <c r="V206" i="25"/>
  <c r="V207" i="25"/>
  <c r="V208" i="25"/>
  <c r="V209" i="25"/>
  <c r="V210" i="25"/>
  <c r="V211" i="25"/>
  <c r="V212" i="25"/>
  <c r="V213" i="25"/>
  <c r="V214" i="25"/>
  <c r="V215" i="25"/>
  <c r="V216" i="25"/>
  <c r="V217" i="25"/>
  <c r="V218" i="25"/>
  <c r="V219" i="25"/>
  <c r="V220" i="25"/>
  <c r="V221" i="25"/>
  <c r="V222" i="25"/>
  <c r="V223" i="25"/>
  <c r="V224" i="25"/>
  <c r="V225" i="25"/>
  <c r="V226" i="25"/>
  <c r="V227" i="25"/>
  <c r="V228" i="25"/>
  <c r="V229" i="25"/>
  <c r="V230" i="25"/>
  <c r="V231" i="25"/>
  <c r="V232" i="25"/>
  <c r="V233" i="25"/>
  <c r="V234" i="25"/>
  <c r="V235" i="25"/>
  <c r="V236" i="25"/>
  <c r="V237" i="25"/>
  <c r="V238" i="25"/>
  <c r="V239" i="25"/>
  <c r="V240" i="25"/>
  <c r="V241" i="25"/>
  <c r="V242" i="25"/>
  <c r="V243" i="25"/>
  <c r="V244" i="25"/>
  <c r="V245" i="25"/>
  <c r="V246" i="25"/>
  <c r="V247" i="25"/>
  <c r="V248" i="25"/>
  <c r="V249" i="25"/>
  <c r="V250" i="25"/>
  <c r="V251" i="25"/>
  <c r="V252" i="25"/>
  <c r="V253" i="25"/>
  <c r="V254" i="25"/>
  <c r="V255" i="25"/>
  <c r="V256" i="25"/>
  <c r="V257" i="25"/>
  <c r="V258" i="25"/>
  <c r="V259" i="25"/>
  <c r="V260" i="25"/>
  <c r="V261" i="25"/>
  <c r="V262" i="25"/>
  <c r="V263" i="25"/>
  <c r="V264" i="25"/>
  <c r="V265" i="25"/>
  <c r="V266" i="25"/>
  <c r="V267" i="25"/>
  <c r="V268" i="25"/>
  <c r="V269" i="25"/>
  <c r="V270" i="25"/>
  <c r="V271" i="25"/>
  <c r="V272" i="25"/>
  <c r="V273" i="25"/>
  <c r="V274" i="25"/>
  <c r="V275" i="25"/>
  <c r="V276" i="25"/>
  <c r="V277" i="25"/>
  <c r="V278" i="25"/>
  <c r="V279" i="25"/>
  <c r="V280" i="25"/>
  <c r="V281" i="25"/>
  <c r="V282" i="25"/>
  <c r="V283" i="25"/>
  <c r="V284" i="25"/>
  <c r="V285" i="25"/>
  <c r="V286" i="25"/>
  <c r="V287" i="25"/>
  <c r="V288" i="25"/>
  <c r="V289" i="25"/>
  <c r="V290" i="25"/>
  <c r="V291" i="25"/>
  <c r="V292" i="25"/>
  <c r="V293" i="25"/>
  <c r="V294" i="25"/>
  <c r="V295" i="25"/>
  <c r="V296" i="25"/>
  <c r="V297" i="25"/>
  <c r="V298" i="25"/>
  <c r="V299" i="25"/>
  <c r="V300" i="25"/>
  <c r="V301" i="25"/>
  <c r="V302" i="25"/>
  <c r="V303" i="25"/>
  <c r="V304" i="25"/>
  <c r="V305" i="25"/>
  <c r="V306" i="25"/>
  <c r="V307" i="25"/>
  <c r="V308" i="25"/>
  <c r="V309" i="25"/>
  <c r="V310" i="25"/>
  <c r="V311" i="25"/>
  <c r="V312" i="25"/>
  <c r="V313" i="25"/>
  <c r="V314" i="25"/>
  <c r="V315" i="25"/>
  <c r="V316" i="25"/>
  <c r="V317" i="25"/>
  <c r="V318" i="25"/>
  <c r="V319" i="25"/>
  <c r="V320" i="25"/>
  <c r="V321" i="25"/>
  <c r="V322" i="25"/>
  <c r="V323" i="25"/>
  <c r="V324" i="25"/>
  <c r="V325" i="25"/>
  <c r="V326" i="25"/>
  <c r="V327" i="25"/>
  <c r="V328" i="25"/>
  <c r="V329" i="25"/>
  <c r="V330" i="25"/>
  <c r="V331" i="25"/>
  <c r="V332" i="25"/>
  <c r="V333" i="25"/>
  <c r="V334" i="25"/>
  <c r="V335" i="25"/>
  <c r="V336" i="25"/>
  <c r="V337" i="25"/>
  <c r="V338" i="25"/>
  <c r="V339" i="25"/>
  <c r="V340" i="25"/>
  <c r="V341" i="25"/>
  <c r="V342" i="25"/>
  <c r="V343" i="25"/>
  <c r="V344" i="25"/>
  <c r="V345" i="25"/>
  <c r="V346" i="25"/>
  <c r="V347" i="25"/>
  <c r="V348" i="25"/>
  <c r="V349" i="25"/>
  <c r="V350" i="25"/>
  <c r="V351" i="25"/>
  <c r="V352" i="25"/>
  <c r="V353" i="25"/>
  <c r="V354" i="25"/>
  <c r="V355" i="25"/>
  <c r="V356" i="25"/>
  <c r="V357" i="25"/>
  <c r="V358" i="25"/>
  <c r="V359" i="25"/>
  <c r="V360" i="25"/>
  <c r="V361" i="25"/>
  <c r="V362" i="25"/>
  <c r="V363" i="25"/>
  <c r="V364" i="25"/>
  <c r="V365" i="25"/>
  <c r="V366" i="25"/>
  <c r="V367" i="25"/>
  <c r="V368" i="25"/>
  <c r="V369" i="25"/>
  <c r="V370" i="25"/>
  <c r="V371" i="25"/>
  <c r="V372" i="25"/>
  <c r="V373" i="25"/>
  <c r="V374" i="25"/>
  <c r="V375" i="25"/>
  <c r="V376" i="25"/>
  <c r="V377" i="25"/>
  <c r="V378" i="25"/>
  <c r="V379" i="25"/>
  <c r="V380" i="25"/>
  <c r="V381" i="25"/>
  <c r="V382" i="25"/>
  <c r="V383" i="25"/>
  <c r="V384" i="25"/>
  <c r="V385" i="25"/>
  <c r="V386" i="25"/>
  <c r="V387" i="25"/>
  <c r="V388" i="25"/>
  <c r="V389" i="25"/>
  <c r="V390" i="25"/>
  <c r="V391" i="25"/>
  <c r="V392" i="25"/>
  <c r="V393" i="25"/>
  <c r="V394" i="25"/>
  <c r="V395" i="25"/>
  <c r="V396" i="25"/>
  <c r="V397" i="25"/>
  <c r="V398" i="25"/>
  <c r="V399" i="25"/>
  <c r="V400" i="25"/>
  <c r="V401" i="25"/>
  <c r="V402" i="25"/>
  <c r="V403" i="25"/>
  <c r="V404" i="25"/>
  <c r="V405" i="25"/>
  <c r="V406" i="25"/>
  <c r="V407" i="25"/>
  <c r="V408" i="25"/>
  <c r="V409" i="25"/>
  <c r="V410" i="25"/>
  <c r="V411" i="25"/>
  <c r="V412" i="25"/>
  <c r="V413" i="25"/>
  <c r="V414" i="25"/>
  <c r="V415" i="25"/>
  <c r="V416" i="25"/>
  <c r="V417" i="25"/>
  <c r="V418" i="25"/>
  <c r="V419" i="25"/>
  <c r="V420" i="25"/>
  <c r="V421" i="25"/>
  <c r="V422" i="25"/>
  <c r="V423" i="25"/>
  <c r="V424" i="25"/>
  <c r="V425" i="25"/>
  <c r="V426" i="25"/>
  <c r="V427" i="25"/>
  <c r="V428" i="25"/>
  <c r="V429" i="25"/>
  <c r="V430" i="25"/>
  <c r="V431" i="25"/>
  <c r="V432" i="25"/>
  <c r="V433" i="25"/>
  <c r="V434" i="25"/>
  <c r="V435" i="25"/>
  <c r="V436" i="25"/>
  <c r="V437" i="25"/>
  <c r="V438" i="25"/>
  <c r="V439" i="25"/>
  <c r="V440" i="25"/>
  <c r="V441" i="25"/>
  <c r="V442" i="25"/>
  <c r="V443" i="25"/>
  <c r="V444" i="25"/>
  <c r="V445" i="25"/>
  <c r="V446" i="25"/>
  <c r="V447" i="25"/>
  <c r="V448" i="25"/>
  <c r="V449" i="25"/>
  <c r="V450" i="25"/>
  <c r="V451" i="25"/>
  <c r="V452" i="25"/>
  <c r="V453" i="25"/>
  <c r="V454" i="25"/>
  <c r="V455" i="25"/>
  <c r="V456" i="25"/>
  <c r="V457" i="25"/>
  <c r="V458" i="25"/>
  <c r="V459" i="25"/>
  <c r="V460" i="25"/>
  <c r="V461" i="25"/>
  <c r="V462" i="25"/>
  <c r="V463" i="25"/>
  <c r="V464" i="25"/>
  <c r="V465" i="25"/>
  <c r="V466" i="25"/>
  <c r="V467" i="25"/>
  <c r="V468" i="25"/>
  <c r="V469" i="25"/>
  <c r="V470" i="25"/>
  <c r="V471" i="25"/>
  <c r="V472" i="25"/>
  <c r="V473" i="25"/>
  <c r="V474" i="25"/>
  <c r="V475" i="25"/>
  <c r="V476" i="25"/>
  <c r="V477" i="25"/>
  <c r="V478" i="25"/>
  <c r="V479" i="25"/>
  <c r="V480" i="25"/>
  <c r="V481" i="25"/>
  <c r="V482" i="25"/>
  <c r="V483" i="25"/>
  <c r="V484" i="25"/>
  <c r="V485" i="25"/>
  <c r="V486" i="25"/>
  <c r="V487" i="25"/>
  <c r="V488" i="25"/>
  <c r="V489" i="25"/>
  <c r="V490" i="25"/>
  <c r="V491" i="25"/>
  <c r="V492" i="25"/>
  <c r="V493" i="25"/>
  <c r="V494" i="25"/>
  <c r="V495" i="25"/>
  <c r="V496" i="25"/>
  <c r="V497" i="25"/>
  <c r="V498" i="25"/>
  <c r="V499" i="25"/>
  <c r="V500" i="25"/>
  <c r="V501" i="25"/>
  <c r="V502" i="25"/>
  <c r="V503" i="25"/>
  <c r="V504" i="25"/>
  <c r="V505" i="25"/>
  <c r="V506" i="25"/>
  <c r="V507" i="25"/>
  <c r="V508" i="25"/>
  <c r="V509" i="25"/>
  <c r="V510" i="25"/>
  <c r="V511" i="25"/>
  <c r="V512" i="25"/>
  <c r="V513" i="25"/>
  <c r="V514" i="25"/>
  <c r="V515" i="25"/>
  <c r="V516" i="25"/>
  <c r="V517" i="25"/>
  <c r="V518" i="25"/>
  <c r="V519" i="25"/>
  <c r="V520" i="25"/>
  <c r="V521" i="25"/>
  <c r="V522" i="25"/>
  <c r="V523" i="25"/>
  <c r="V524" i="25"/>
  <c r="V525" i="25"/>
  <c r="V526" i="25"/>
  <c r="V527" i="25"/>
  <c r="V528" i="25"/>
  <c r="V529" i="25"/>
  <c r="V530" i="25"/>
  <c r="V531" i="25"/>
  <c r="V532" i="25"/>
  <c r="V533" i="25"/>
  <c r="V534" i="25"/>
  <c r="V535" i="25"/>
  <c r="V536" i="25"/>
  <c r="V537" i="25"/>
  <c r="V538" i="25"/>
  <c r="V539" i="25"/>
  <c r="V540" i="25"/>
  <c r="V541" i="25"/>
  <c r="V542" i="25"/>
  <c r="V543" i="25"/>
  <c r="V544" i="25"/>
  <c r="V545" i="25"/>
  <c r="V546" i="25"/>
  <c r="V547" i="25"/>
  <c r="V548" i="25"/>
  <c r="V549" i="25"/>
  <c r="V550" i="25"/>
  <c r="V551" i="25"/>
  <c r="V552" i="25"/>
  <c r="V553" i="25"/>
  <c r="V554" i="25"/>
  <c r="V555" i="25"/>
  <c r="V556" i="25"/>
  <c r="V557" i="25"/>
  <c r="V558" i="25"/>
  <c r="V559" i="25"/>
  <c r="V560" i="25"/>
  <c r="V561" i="25"/>
  <c r="V562" i="25"/>
  <c r="V563" i="25"/>
  <c r="V564" i="25"/>
  <c r="V565" i="25"/>
  <c r="V566" i="25"/>
  <c r="V567" i="25"/>
  <c r="V568" i="25"/>
  <c r="V569" i="25"/>
  <c r="V570" i="25"/>
  <c r="V571" i="25"/>
  <c r="V572" i="25"/>
  <c r="V573" i="25"/>
  <c r="V574" i="25"/>
  <c r="V575" i="25"/>
  <c r="V576" i="25"/>
  <c r="V577" i="25"/>
  <c r="V578" i="25"/>
  <c r="V579" i="25"/>
  <c r="V580" i="25"/>
  <c r="V581" i="25"/>
  <c r="V582" i="25"/>
  <c r="V583" i="25"/>
  <c r="V584" i="25"/>
  <c r="V585" i="25"/>
  <c r="V586" i="25"/>
  <c r="V587" i="25"/>
  <c r="V588" i="25"/>
  <c r="V589" i="25"/>
  <c r="V590" i="25"/>
  <c r="V591" i="25"/>
  <c r="V592" i="25"/>
  <c r="V593" i="25"/>
  <c r="V594" i="25"/>
  <c r="V595" i="25"/>
  <c r="V596" i="25"/>
  <c r="V597" i="25"/>
  <c r="V598" i="25"/>
  <c r="V599" i="25"/>
  <c r="V600" i="25"/>
  <c r="V601" i="25"/>
  <c r="V602" i="25"/>
  <c r="V603" i="25"/>
  <c r="V604" i="25"/>
  <c r="V605" i="25"/>
  <c r="V606" i="25"/>
  <c r="V607" i="25"/>
  <c r="V608" i="25"/>
  <c r="V609" i="25"/>
  <c r="V610" i="25"/>
  <c r="V611" i="25"/>
  <c r="V612" i="25"/>
  <c r="V613" i="25"/>
  <c r="V614" i="25"/>
  <c r="V615" i="25"/>
  <c r="V616" i="25"/>
  <c r="V617" i="25"/>
  <c r="V618" i="25"/>
  <c r="V619" i="25"/>
  <c r="V620" i="25"/>
  <c r="V621" i="25"/>
  <c r="V622" i="25"/>
  <c r="V623" i="25"/>
  <c r="V624" i="25"/>
  <c r="V625" i="25"/>
  <c r="V626" i="25"/>
  <c r="V627" i="25"/>
  <c r="V628" i="25"/>
  <c r="V629" i="25"/>
  <c r="V630" i="25"/>
  <c r="V631" i="25"/>
  <c r="V632" i="25"/>
  <c r="V633" i="25"/>
  <c r="V634" i="25"/>
  <c r="V635" i="25"/>
  <c r="V636" i="25"/>
  <c r="V637" i="25"/>
  <c r="V638" i="25"/>
  <c r="V639" i="25"/>
  <c r="V640" i="25"/>
  <c r="V641" i="25"/>
  <c r="V642" i="25"/>
  <c r="V643" i="25"/>
  <c r="V644" i="25"/>
  <c r="V645" i="25"/>
  <c r="V646" i="25"/>
  <c r="V647" i="25"/>
  <c r="V648" i="25"/>
  <c r="V649" i="25"/>
  <c r="V650" i="25"/>
  <c r="V651" i="25"/>
  <c r="V652" i="25"/>
  <c r="V653" i="25"/>
  <c r="V654" i="25"/>
  <c r="V655" i="25"/>
  <c r="V656" i="25"/>
  <c r="V657" i="25"/>
  <c r="V658" i="25"/>
  <c r="V659" i="25"/>
  <c r="V660" i="25"/>
  <c r="V661" i="25"/>
  <c r="V662" i="25"/>
  <c r="V663" i="25"/>
  <c r="V664" i="25"/>
  <c r="V665" i="25"/>
  <c r="V666" i="25"/>
  <c r="V667" i="25"/>
  <c r="V668" i="25"/>
  <c r="V669" i="25"/>
  <c r="V670" i="25"/>
  <c r="V671" i="25"/>
  <c r="V672" i="25"/>
  <c r="V673" i="25"/>
  <c r="V674" i="25"/>
  <c r="V675" i="25"/>
  <c r="V676" i="25"/>
  <c r="V677" i="25"/>
  <c r="V678" i="25"/>
  <c r="V679" i="25"/>
  <c r="V680" i="25"/>
  <c r="V681" i="25"/>
  <c r="V682" i="25"/>
  <c r="V683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176" i="25"/>
  <c r="U177" i="25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U502" i="25"/>
  <c r="U503" i="25"/>
  <c r="U504" i="25"/>
  <c r="U505" i="25"/>
  <c r="U506" i="25"/>
  <c r="U507" i="25"/>
  <c r="U508" i="25"/>
  <c r="U509" i="25"/>
  <c r="U510" i="25"/>
  <c r="U511" i="25"/>
  <c r="U512" i="25"/>
  <c r="U513" i="25"/>
  <c r="U514" i="25"/>
  <c r="U515" i="25"/>
  <c r="U516" i="25"/>
  <c r="U517" i="25"/>
  <c r="U518" i="25"/>
  <c r="U519" i="25"/>
  <c r="U520" i="25"/>
  <c r="U521" i="25"/>
  <c r="U522" i="25"/>
  <c r="U523" i="25"/>
  <c r="U524" i="25"/>
  <c r="U525" i="25"/>
  <c r="U526" i="25"/>
  <c r="U527" i="25"/>
  <c r="U528" i="25"/>
  <c r="U529" i="25"/>
  <c r="U530" i="25"/>
  <c r="U531" i="25"/>
  <c r="U532" i="25"/>
  <c r="U533" i="25"/>
  <c r="U534" i="25"/>
  <c r="U535" i="25"/>
  <c r="U536" i="25"/>
  <c r="U537" i="25"/>
  <c r="U538" i="25"/>
  <c r="U539" i="25"/>
  <c r="U540" i="25"/>
  <c r="U541" i="25"/>
  <c r="U542" i="25"/>
  <c r="U543" i="25"/>
  <c r="U544" i="25"/>
  <c r="U545" i="25"/>
  <c r="U546" i="25"/>
  <c r="U547" i="25"/>
  <c r="U548" i="25"/>
  <c r="U549" i="25"/>
  <c r="U550" i="25"/>
  <c r="U551" i="25"/>
  <c r="U552" i="25"/>
  <c r="U553" i="25"/>
  <c r="U554" i="25"/>
  <c r="U555" i="25"/>
  <c r="U556" i="25"/>
  <c r="U557" i="25"/>
  <c r="U558" i="25"/>
  <c r="U559" i="25"/>
  <c r="U560" i="25"/>
  <c r="U561" i="25"/>
  <c r="U562" i="25"/>
  <c r="U563" i="25"/>
  <c r="U564" i="25"/>
  <c r="U565" i="25"/>
  <c r="U566" i="25"/>
  <c r="U567" i="25"/>
  <c r="U568" i="25"/>
  <c r="U569" i="25"/>
  <c r="U570" i="25"/>
  <c r="U571" i="25"/>
  <c r="U572" i="25"/>
  <c r="U573" i="25"/>
  <c r="U574" i="25"/>
  <c r="U575" i="25"/>
  <c r="U576" i="25"/>
  <c r="U577" i="25"/>
  <c r="U578" i="25"/>
  <c r="U579" i="25"/>
  <c r="U580" i="25"/>
  <c r="U581" i="25"/>
  <c r="U582" i="25"/>
  <c r="U583" i="25"/>
  <c r="U584" i="25"/>
  <c r="U585" i="25"/>
  <c r="U586" i="25"/>
  <c r="U587" i="25"/>
  <c r="U588" i="25"/>
  <c r="U589" i="25"/>
  <c r="U590" i="25"/>
  <c r="U591" i="25"/>
  <c r="U592" i="25"/>
  <c r="U593" i="25"/>
  <c r="U594" i="25"/>
  <c r="U595" i="25"/>
  <c r="U596" i="25"/>
  <c r="U597" i="25"/>
  <c r="U598" i="25"/>
  <c r="U599" i="25"/>
  <c r="U600" i="25"/>
  <c r="U601" i="25"/>
  <c r="U602" i="25"/>
  <c r="U603" i="25"/>
  <c r="U604" i="25"/>
  <c r="U605" i="25"/>
  <c r="U606" i="25"/>
  <c r="U607" i="25"/>
  <c r="U608" i="25"/>
  <c r="U609" i="25"/>
  <c r="U610" i="25"/>
  <c r="U611" i="25"/>
  <c r="U612" i="25"/>
  <c r="U613" i="25"/>
  <c r="U614" i="25"/>
  <c r="U615" i="25"/>
  <c r="U616" i="25"/>
  <c r="U617" i="25"/>
  <c r="U618" i="25"/>
  <c r="U619" i="25"/>
  <c r="U620" i="25"/>
  <c r="U621" i="25"/>
  <c r="U622" i="25"/>
  <c r="U623" i="25"/>
  <c r="U624" i="25"/>
  <c r="U625" i="25"/>
  <c r="U626" i="25"/>
  <c r="U627" i="25"/>
  <c r="U628" i="25"/>
  <c r="U629" i="25"/>
  <c r="U630" i="25"/>
  <c r="U631" i="25"/>
  <c r="U632" i="25"/>
  <c r="U633" i="25"/>
  <c r="U634" i="25"/>
  <c r="U635" i="25"/>
  <c r="U636" i="25"/>
  <c r="U637" i="25"/>
  <c r="U638" i="25"/>
  <c r="U639" i="25"/>
  <c r="U640" i="25"/>
  <c r="U641" i="25"/>
  <c r="U642" i="25"/>
  <c r="U643" i="25"/>
  <c r="U644" i="25"/>
  <c r="U645" i="25"/>
  <c r="U646" i="25"/>
  <c r="U647" i="25"/>
  <c r="U648" i="25"/>
  <c r="U649" i="25"/>
  <c r="U650" i="25"/>
  <c r="U651" i="25"/>
  <c r="U652" i="25"/>
  <c r="U653" i="25"/>
  <c r="U654" i="25"/>
  <c r="U655" i="25"/>
  <c r="U656" i="25"/>
  <c r="U657" i="25"/>
  <c r="U658" i="25"/>
  <c r="U659" i="25"/>
  <c r="U660" i="25"/>
  <c r="U661" i="25"/>
  <c r="U662" i="25"/>
  <c r="U663" i="25"/>
  <c r="U664" i="25"/>
  <c r="U665" i="25"/>
  <c r="U666" i="25"/>
  <c r="U667" i="25"/>
  <c r="U668" i="25"/>
  <c r="U669" i="25"/>
  <c r="U670" i="25"/>
  <c r="U671" i="25"/>
  <c r="U672" i="25"/>
  <c r="U673" i="25"/>
  <c r="U674" i="25"/>
  <c r="U675" i="25"/>
  <c r="U676" i="25"/>
  <c r="U677" i="25"/>
  <c r="U678" i="25"/>
  <c r="U679" i="25"/>
  <c r="U680" i="25"/>
  <c r="U681" i="25"/>
  <c r="U682" i="25"/>
  <c r="U683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72" i="25"/>
  <c r="T73" i="25"/>
  <c r="T74" i="25"/>
  <c r="T75" i="25"/>
  <c r="T76" i="25"/>
  <c r="T77" i="25"/>
  <c r="T78" i="25"/>
  <c r="T79" i="25"/>
  <c r="T80" i="25"/>
  <c r="T81" i="25"/>
  <c r="T82" i="25"/>
  <c r="T83" i="25"/>
  <c r="T84" i="25"/>
  <c r="T85" i="25"/>
  <c r="T86" i="25"/>
  <c r="T87" i="25"/>
  <c r="T88" i="25"/>
  <c r="T89" i="25"/>
  <c r="T90" i="25"/>
  <c r="T91" i="25"/>
  <c r="T92" i="25"/>
  <c r="T93" i="25"/>
  <c r="T94" i="25"/>
  <c r="T95" i="25"/>
  <c r="T96" i="25"/>
  <c r="T97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4" i="25"/>
  <c r="T115" i="25"/>
  <c r="T116" i="25"/>
  <c r="T117" i="25"/>
  <c r="T118" i="25"/>
  <c r="T119" i="25"/>
  <c r="T120" i="25"/>
  <c r="T121" i="25"/>
  <c r="T122" i="25"/>
  <c r="T123" i="25"/>
  <c r="T124" i="25"/>
  <c r="T125" i="25"/>
  <c r="T126" i="25"/>
  <c r="T127" i="25"/>
  <c r="T128" i="25"/>
  <c r="T129" i="25"/>
  <c r="T130" i="25"/>
  <c r="T131" i="25"/>
  <c r="T132" i="25"/>
  <c r="T133" i="25"/>
  <c r="T134" i="25"/>
  <c r="T135" i="25"/>
  <c r="T136" i="25"/>
  <c r="T137" i="25"/>
  <c r="T138" i="25"/>
  <c r="T139" i="25"/>
  <c r="T140" i="25"/>
  <c r="T141" i="25"/>
  <c r="T142" i="25"/>
  <c r="T143" i="25"/>
  <c r="T144" i="25"/>
  <c r="T145" i="25"/>
  <c r="T146" i="25"/>
  <c r="T147" i="25"/>
  <c r="T148" i="25"/>
  <c r="T149" i="25"/>
  <c r="T150" i="25"/>
  <c r="T151" i="25"/>
  <c r="T152" i="25"/>
  <c r="T153" i="25"/>
  <c r="T154" i="25"/>
  <c r="T155" i="25"/>
  <c r="T156" i="25"/>
  <c r="T157" i="25"/>
  <c r="T158" i="25"/>
  <c r="T159" i="25"/>
  <c r="T160" i="25"/>
  <c r="T161" i="25"/>
  <c r="T162" i="25"/>
  <c r="T163" i="25"/>
  <c r="T164" i="25"/>
  <c r="T165" i="25"/>
  <c r="T166" i="25"/>
  <c r="T167" i="25"/>
  <c r="T168" i="25"/>
  <c r="T169" i="25"/>
  <c r="T170" i="25"/>
  <c r="T171" i="25"/>
  <c r="T172" i="25"/>
  <c r="T173" i="25"/>
  <c r="T174" i="25"/>
  <c r="T175" i="25"/>
  <c r="T176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T502" i="25"/>
  <c r="T503" i="25"/>
  <c r="T504" i="25"/>
  <c r="T505" i="25"/>
  <c r="T506" i="25"/>
  <c r="T507" i="25"/>
  <c r="T508" i="25"/>
  <c r="T509" i="25"/>
  <c r="T510" i="25"/>
  <c r="T511" i="25"/>
  <c r="T512" i="25"/>
  <c r="T513" i="25"/>
  <c r="T514" i="25"/>
  <c r="T515" i="25"/>
  <c r="T516" i="25"/>
  <c r="T517" i="25"/>
  <c r="T518" i="25"/>
  <c r="T519" i="25"/>
  <c r="T520" i="25"/>
  <c r="T521" i="25"/>
  <c r="T522" i="25"/>
  <c r="T523" i="25"/>
  <c r="T524" i="25"/>
  <c r="T525" i="25"/>
  <c r="T526" i="25"/>
  <c r="T527" i="25"/>
  <c r="T528" i="25"/>
  <c r="T529" i="25"/>
  <c r="T530" i="25"/>
  <c r="T531" i="25"/>
  <c r="T532" i="25"/>
  <c r="T533" i="25"/>
  <c r="T534" i="25"/>
  <c r="T535" i="25"/>
  <c r="T536" i="25"/>
  <c r="T537" i="25"/>
  <c r="T538" i="25"/>
  <c r="T539" i="25"/>
  <c r="T540" i="25"/>
  <c r="T541" i="25"/>
  <c r="T542" i="25"/>
  <c r="T543" i="25"/>
  <c r="T544" i="25"/>
  <c r="T545" i="25"/>
  <c r="T546" i="25"/>
  <c r="T547" i="25"/>
  <c r="T548" i="25"/>
  <c r="T549" i="25"/>
  <c r="T550" i="25"/>
  <c r="T551" i="25"/>
  <c r="T552" i="25"/>
  <c r="T553" i="25"/>
  <c r="T554" i="25"/>
  <c r="T555" i="25"/>
  <c r="T556" i="25"/>
  <c r="T557" i="25"/>
  <c r="T558" i="25"/>
  <c r="T559" i="25"/>
  <c r="T560" i="25"/>
  <c r="T561" i="25"/>
  <c r="T562" i="25"/>
  <c r="T563" i="25"/>
  <c r="T564" i="25"/>
  <c r="T565" i="25"/>
  <c r="T566" i="25"/>
  <c r="T567" i="25"/>
  <c r="T568" i="25"/>
  <c r="T569" i="25"/>
  <c r="T570" i="25"/>
  <c r="T571" i="25"/>
  <c r="T572" i="25"/>
  <c r="T573" i="25"/>
  <c r="T574" i="25"/>
  <c r="T575" i="25"/>
  <c r="T576" i="25"/>
  <c r="T577" i="25"/>
  <c r="T578" i="25"/>
  <c r="T579" i="25"/>
  <c r="T580" i="25"/>
  <c r="T581" i="25"/>
  <c r="T582" i="25"/>
  <c r="T583" i="25"/>
  <c r="T584" i="25"/>
  <c r="T585" i="25"/>
  <c r="T586" i="25"/>
  <c r="T587" i="25"/>
  <c r="T588" i="25"/>
  <c r="T589" i="25"/>
  <c r="T590" i="25"/>
  <c r="T591" i="25"/>
  <c r="T592" i="25"/>
  <c r="T593" i="25"/>
  <c r="T594" i="25"/>
  <c r="T595" i="25"/>
  <c r="T596" i="25"/>
  <c r="T597" i="25"/>
  <c r="T598" i="25"/>
  <c r="T599" i="25"/>
  <c r="T600" i="25"/>
  <c r="T601" i="25"/>
  <c r="T602" i="25"/>
  <c r="T603" i="25"/>
  <c r="T604" i="25"/>
  <c r="T605" i="25"/>
  <c r="T606" i="25"/>
  <c r="T607" i="25"/>
  <c r="T608" i="25"/>
  <c r="T609" i="25"/>
  <c r="T610" i="25"/>
  <c r="T611" i="25"/>
  <c r="T612" i="25"/>
  <c r="T613" i="25"/>
  <c r="T614" i="25"/>
  <c r="T615" i="25"/>
  <c r="T616" i="25"/>
  <c r="T617" i="25"/>
  <c r="T618" i="25"/>
  <c r="T619" i="25"/>
  <c r="T620" i="25"/>
  <c r="T621" i="25"/>
  <c r="T622" i="25"/>
  <c r="T623" i="25"/>
  <c r="T624" i="25"/>
  <c r="T625" i="25"/>
  <c r="T626" i="25"/>
  <c r="T627" i="25"/>
  <c r="T628" i="25"/>
  <c r="T629" i="25"/>
  <c r="T630" i="25"/>
  <c r="T631" i="25"/>
  <c r="T632" i="25"/>
  <c r="T633" i="25"/>
  <c r="T634" i="25"/>
  <c r="T635" i="25"/>
  <c r="T636" i="25"/>
  <c r="T637" i="25"/>
  <c r="T638" i="25"/>
  <c r="T639" i="25"/>
  <c r="T640" i="25"/>
  <c r="T641" i="25"/>
  <c r="T642" i="25"/>
  <c r="T643" i="25"/>
  <c r="T644" i="25"/>
  <c r="T645" i="25"/>
  <c r="T646" i="25"/>
  <c r="T647" i="25"/>
  <c r="T648" i="25"/>
  <c r="T649" i="25"/>
  <c r="T650" i="25"/>
  <c r="T651" i="25"/>
  <c r="T652" i="25"/>
  <c r="T653" i="25"/>
  <c r="T654" i="25"/>
  <c r="T655" i="25"/>
  <c r="T656" i="25"/>
  <c r="T657" i="25"/>
  <c r="T658" i="25"/>
  <c r="T659" i="25"/>
  <c r="T660" i="25"/>
  <c r="T661" i="25"/>
  <c r="T662" i="25"/>
  <c r="T663" i="25"/>
  <c r="T664" i="25"/>
  <c r="T665" i="25"/>
  <c r="T666" i="25"/>
  <c r="T667" i="25"/>
  <c r="T668" i="25"/>
  <c r="T669" i="25"/>
  <c r="T670" i="25"/>
  <c r="T671" i="25"/>
  <c r="T672" i="25"/>
  <c r="T673" i="25"/>
  <c r="T674" i="25"/>
  <c r="T675" i="25"/>
  <c r="T676" i="25"/>
  <c r="T677" i="25"/>
  <c r="T678" i="25"/>
  <c r="T679" i="25"/>
  <c r="T680" i="25"/>
  <c r="T681" i="25"/>
  <c r="T682" i="25"/>
  <c r="T683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132" i="25"/>
  <c r="S133" i="25"/>
  <c r="S134" i="25"/>
  <c r="S135" i="25"/>
  <c r="S136" i="25"/>
  <c r="S137" i="25"/>
  <c r="S138" i="25"/>
  <c r="S139" i="25"/>
  <c r="S140" i="25"/>
  <c r="S141" i="25"/>
  <c r="S142" i="25"/>
  <c r="S143" i="25"/>
  <c r="S144" i="25"/>
  <c r="S145" i="25"/>
  <c r="S146" i="25"/>
  <c r="S147" i="25"/>
  <c r="S148" i="25"/>
  <c r="S149" i="25"/>
  <c r="S150" i="25"/>
  <c r="S151" i="25"/>
  <c r="S152" i="25"/>
  <c r="S153" i="25"/>
  <c r="S154" i="25"/>
  <c r="S155" i="25"/>
  <c r="S156" i="25"/>
  <c r="S157" i="25"/>
  <c r="S158" i="25"/>
  <c r="S159" i="25"/>
  <c r="S160" i="25"/>
  <c r="S161" i="25"/>
  <c r="S162" i="25"/>
  <c r="S163" i="25"/>
  <c r="S164" i="25"/>
  <c r="S165" i="25"/>
  <c r="S166" i="25"/>
  <c r="S167" i="25"/>
  <c r="S168" i="25"/>
  <c r="S169" i="25"/>
  <c r="S170" i="25"/>
  <c r="S171" i="25"/>
  <c r="S172" i="25"/>
  <c r="S173" i="25"/>
  <c r="S174" i="25"/>
  <c r="S175" i="25"/>
  <c r="S176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S502" i="25"/>
  <c r="S503" i="25"/>
  <c r="S504" i="25"/>
  <c r="S505" i="25"/>
  <c r="S506" i="25"/>
  <c r="S507" i="25"/>
  <c r="S508" i="25"/>
  <c r="S509" i="25"/>
  <c r="S510" i="25"/>
  <c r="S511" i="25"/>
  <c r="S512" i="25"/>
  <c r="S513" i="25"/>
  <c r="S514" i="25"/>
  <c r="S515" i="25"/>
  <c r="S516" i="25"/>
  <c r="S517" i="25"/>
  <c r="S518" i="25"/>
  <c r="S519" i="25"/>
  <c r="S520" i="25"/>
  <c r="S521" i="25"/>
  <c r="S522" i="25"/>
  <c r="S523" i="25"/>
  <c r="S524" i="25"/>
  <c r="S525" i="25"/>
  <c r="S526" i="25"/>
  <c r="S527" i="25"/>
  <c r="S528" i="25"/>
  <c r="S529" i="25"/>
  <c r="S530" i="25"/>
  <c r="S531" i="25"/>
  <c r="S532" i="25"/>
  <c r="S533" i="25"/>
  <c r="S534" i="25"/>
  <c r="S535" i="25"/>
  <c r="S536" i="25"/>
  <c r="S537" i="25"/>
  <c r="S538" i="25"/>
  <c r="S539" i="25"/>
  <c r="S540" i="25"/>
  <c r="S541" i="25"/>
  <c r="S542" i="25"/>
  <c r="S543" i="25"/>
  <c r="S544" i="25"/>
  <c r="S545" i="25"/>
  <c r="S546" i="25"/>
  <c r="S547" i="25"/>
  <c r="S548" i="25"/>
  <c r="S549" i="25"/>
  <c r="S550" i="25"/>
  <c r="S551" i="25"/>
  <c r="S552" i="25"/>
  <c r="S553" i="25"/>
  <c r="S554" i="25"/>
  <c r="S555" i="25"/>
  <c r="S556" i="25"/>
  <c r="S557" i="25"/>
  <c r="S558" i="25"/>
  <c r="S559" i="25"/>
  <c r="S560" i="25"/>
  <c r="S561" i="25"/>
  <c r="S562" i="25"/>
  <c r="S563" i="25"/>
  <c r="S564" i="25"/>
  <c r="S565" i="25"/>
  <c r="S566" i="25"/>
  <c r="S567" i="25"/>
  <c r="S568" i="25"/>
  <c r="S569" i="25"/>
  <c r="S570" i="25"/>
  <c r="S571" i="25"/>
  <c r="S572" i="25"/>
  <c r="S573" i="25"/>
  <c r="S574" i="25"/>
  <c r="S575" i="25"/>
  <c r="S576" i="25"/>
  <c r="S577" i="25"/>
  <c r="S578" i="25"/>
  <c r="S579" i="25"/>
  <c r="S580" i="25"/>
  <c r="S581" i="25"/>
  <c r="S582" i="25"/>
  <c r="S583" i="25"/>
  <c r="S584" i="25"/>
  <c r="S585" i="25"/>
  <c r="S586" i="25"/>
  <c r="S587" i="25"/>
  <c r="S588" i="25"/>
  <c r="S589" i="25"/>
  <c r="S590" i="25"/>
  <c r="S591" i="25"/>
  <c r="S592" i="25"/>
  <c r="S593" i="25"/>
  <c r="S594" i="25"/>
  <c r="S595" i="25"/>
  <c r="S596" i="25"/>
  <c r="S597" i="25"/>
  <c r="S598" i="25"/>
  <c r="S599" i="25"/>
  <c r="S600" i="25"/>
  <c r="S601" i="25"/>
  <c r="S602" i="25"/>
  <c r="S603" i="25"/>
  <c r="S604" i="25"/>
  <c r="S605" i="25"/>
  <c r="S606" i="25"/>
  <c r="S607" i="25"/>
  <c r="S608" i="25"/>
  <c r="S609" i="25"/>
  <c r="S610" i="25"/>
  <c r="S611" i="25"/>
  <c r="S612" i="25"/>
  <c r="S613" i="25"/>
  <c r="S614" i="25"/>
  <c r="S615" i="25"/>
  <c r="S616" i="25"/>
  <c r="S617" i="25"/>
  <c r="S618" i="25"/>
  <c r="S619" i="25"/>
  <c r="S620" i="25"/>
  <c r="S621" i="25"/>
  <c r="S622" i="25"/>
  <c r="S623" i="25"/>
  <c r="S624" i="25"/>
  <c r="S625" i="25"/>
  <c r="S626" i="25"/>
  <c r="S627" i="25"/>
  <c r="S628" i="25"/>
  <c r="S629" i="25"/>
  <c r="S630" i="25"/>
  <c r="S631" i="25"/>
  <c r="S632" i="25"/>
  <c r="S633" i="25"/>
  <c r="S634" i="25"/>
  <c r="S635" i="25"/>
  <c r="S636" i="25"/>
  <c r="S637" i="25"/>
  <c r="S638" i="25"/>
  <c r="S639" i="25"/>
  <c r="S640" i="25"/>
  <c r="S641" i="25"/>
  <c r="S642" i="25"/>
  <c r="S643" i="25"/>
  <c r="S644" i="25"/>
  <c r="S645" i="25"/>
  <c r="S646" i="25"/>
  <c r="S647" i="25"/>
  <c r="S648" i="25"/>
  <c r="S649" i="25"/>
  <c r="S650" i="25"/>
  <c r="S651" i="25"/>
  <c r="S652" i="25"/>
  <c r="S653" i="25"/>
  <c r="S654" i="25"/>
  <c r="S655" i="25"/>
  <c r="S656" i="25"/>
  <c r="S657" i="25"/>
  <c r="S658" i="25"/>
  <c r="S659" i="25"/>
  <c r="S660" i="25"/>
  <c r="S661" i="25"/>
  <c r="S662" i="25"/>
  <c r="S663" i="25"/>
  <c r="S664" i="25"/>
  <c r="S665" i="25"/>
  <c r="S666" i="25"/>
  <c r="S667" i="25"/>
  <c r="S668" i="25"/>
  <c r="S669" i="25"/>
  <c r="S670" i="25"/>
  <c r="S671" i="25"/>
  <c r="S672" i="25"/>
  <c r="S673" i="25"/>
  <c r="S674" i="25"/>
  <c r="S675" i="25"/>
  <c r="S676" i="25"/>
  <c r="S677" i="25"/>
  <c r="S678" i="25"/>
  <c r="S679" i="25"/>
  <c r="S680" i="25"/>
  <c r="S681" i="25"/>
  <c r="S682" i="25"/>
  <c r="S683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R35" i="25"/>
  <c r="R36" i="25"/>
  <c r="R37" i="25"/>
  <c r="R38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77" i="25"/>
  <c r="R78" i="25"/>
  <c r="R79" i="25"/>
  <c r="R80" i="25"/>
  <c r="R81" i="25"/>
  <c r="R82" i="25"/>
  <c r="R83" i="25"/>
  <c r="R84" i="25"/>
  <c r="R85" i="25"/>
  <c r="R86" i="25"/>
  <c r="R87" i="25"/>
  <c r="R88" i="25"/>
  <c r="R89" i="25"/>
  <c r="R90" i="25"/>
  <c r="R91" i="25"/>
  <c r="R92" i="25"/>
  <c r="R93" i="25"/>
  <c r="R94" i="25"/>
  <c r="R95" i="25"/>
  <c r="R96" i="25"/>
  <c r="R97" i="25"/>
  <c r="R98" i="25"/>
  <c r="R99" i="25"/>
  <c r="R100" i="25"/>
  <c r="R101" i="25"/>
  <c r="R102" i="25"/>
  <c r="R103" i="25"/>
  <c r="R104" i="25"/>
  <c r="R105" i="25"/>
  <c r="R106" i="25"/>
  <c r="R107" i="25"/>
  <c r="R108" i="25"/>
  <c r="R109" i="25"/>
  <c r="R110" i="25"/>
  <c r="R111" i="25"/>
  <c r="R112" i="25"/>
  <c r="R113" i="25"/>
  <c r="R114" i="25"/>
  <c r="R115" i="25"/>
  <c r="R116" i="25"/>
  <c r="R117" i="25"/>
  <c r="R118" i="25"/>
  <c r="R119" i="25"/>
  <c r="R120" i="25"/>
  <c r="R121" i="25"/>
  <c r="R122" i="25"/>
  <c r="R123" i="25"/>
  <c r="R124" i="25"/>
  <c r="R125" i="25"/>
  <c r="R126" i="25"/>
  <c r="R127" i="25"/>
  <c r="R128" i="25"/>
  <c r="R129" i="25"/>
  <c r="R130" i="25"/>
  <c r="R131" i="25"/>
  <c r="R132" i="25"/>
  <c r="R133" i="25"/>
  <c r="R134" i="25"/>
  <c r="R135" i="25"/>
  <c r="R136" i="25"/>
  <c r="R137" i="25"/>
  <c r="R138" i="25"/>
  <c r="R139" i="25"/>
  <c r="R140" i="25"/>
  <c r="R141" i="25"/>
  <c r="R142" i="25"/>
  <c r="R143" i="25"/>
  <c r="R144" i="25"/>
  <c r="R145" i="25"/>
  <c r="R146" i="25"/>
  <c r="R147" i="25"/>
  <c r="R148" i="25"/>
  <c r="R149" i="25"/>
  <c r="R150" i="25"/>
  <c r="R151" i="25"/>
  <c r="R152" i="25"/>
  <c r="R153" i="25"/>
  <c r="R154" i="25"/>
  <c r="R155" i="25"/>
  <c r="R156" i="25"/>
  <c r="R157" i="25"/>
  <c r="R158" i="25"/>
  <c r="R159" i="25"/>
  <c r="R160" i="25"/>
  <c r="R161" i="25"/>
  <c r="R162" i="25"/>
  <c r="R163" i="25"/>
  <c r="R164" i="25"/>
  <c r="R165" i="25"/>
  <c r="R166" i="25"/>
  <c r="R167" i="25"/>
  <c r="R168" i="25"/>
  <c r="R169" i="25"/>
  <c r="R170" i="25"/>
  <c r="R171" i="25"/>
  <c r="R172" i="25"/>
  <c r="R173" i="25"/>
  <c r="R174" i="25"/>
  <c r="R175" i="25"/>
  <c r="R176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R502" i="25"/>
  <c r="R503" i="25"/>
  <c r="R504" i="25"/>
  <c r="R505" i="25"/>
  <c r="R506" i="25"/>
  <c r="R507" i="25"/>
  <c r="R508" i="25"/>
  <c r="R509" i="25"/>
  <c r="R510" i="25"/>
  <c r="R511" i="25"/>
  <c r="R512" i="25"/>
  <c r="R513" i="25"/>
  <c r="R514" i="25"/>
  <c r="R515" i="25"/>
  <c r="R516" i="25"/>
  <c r="R517" i="25"/>
  <c r="R518" i="25"/>
  <c r="R519" i="25"/>
  <c r="R520" i="25"/>
  <c r="R521" i="25"/>
  <c r="R522" i="25"/>
  <c r="R523" i="25"/>
  <c r="R524" i="25"/>
  <c r="R525" i="25"/>
  <c r="R526" i="25"/>
  <c r="R527" i="25"/>
  <c r="R528" i="25"/>
  <c r="R529" i="25"/>
  <c r="R530" i="25"/>
  <c r="R531" i="25"/>
  <c r="R532" i="25"/>
  <c r="R533" i="25"/>
  <c r="R534" i="25"/>
  <c r="R535" i="25"/>
  <c r="R536" i="25"/>
  <c r="R537" i="25"/>
  <c r="R538" i="25"/>
  <c r="R539" i="25"/>
  <c r="R540" i="25"/>
  <c r="R541" i="25"/>
  <c r="R542" i="25"/>
  <c r="R543" i="25"/>
  <c r="R544" i="25"/>
  <c r="R545" i="25"/>
  <c r="R546" i="25"/>
  <c r="R547" i="25"/>
  <c r="R548" i="25"/>
  <c r="R549" i="25"/>
  <c r="R550" i="25"/>
  <c r="R551" i="25"/>
  <c r="R552" i="25"/>
  <c r="R553" i="25"/>
  <c r="R554" i="25"/>
  <c r="R555" i="25"/>
  <c r="R556" i="25"/>
  <c r="R557" i="25"/>
  <c r="R558" i="25"/>
  <c r="R559" i="25"/>
  <c r="R560" i="25"/>
  <c r="R561" i="25"/>
  <c r="R562" i="25"/>
  <c r="R563" i="25"/>
  <c r="R564" i="25"/>
  <c r="R565" i="25"/>
  <c r="R566" i="25"/>
  <c r="R567" i="25"/>
  <c r="R568" i="25"/>
  <c r="R569" i="25"/>
  <c r="R570" i="25"/>
  <c r="R571" i="25"/>
  <c r="R572" i="25"/>
  <c r="R573" i="25"/>
  <c r="R574" i="25"/>
  <c r="R575" i="25"/>
  <c r="R576" i="25"/>
  <c r="R577" i="25"/>
  <c r="R578" i="25"/>
  <c r="R579" i="25"/>
  <c r="R580" i="25"/>
  <c r="R581" i="25"/>
  <c r="R582" i="25"/>
  <c r="R583" i="25"/>
  <c r="R584" i="25"/>
  <c r="R585" i="25"/>
  <c r="R586" i="25"/>
  <c r="R587" i="25"/>
  <c r="R588" i="25"/>
  <c r="R589" i="25"/>
  <c r="R590" i="25"/>
  <c r="R591" i="25"/>
  <c r="R592" i="25"/>
  <c r="R593" i="25"/>
  <c r="R594" i="25"/>
  <c r="R595" i="25"/>
  <c r="R596" i="25"/>
  <c r="R597" i="25"/>
  <c r="R598" i="25"/>
  <c r="R599" i="25"/>
  <c r="R600" i="25"/>
  <c r="R601" i="25"/>
  <c r="R602" i="25"/>
  <c r="R603" i="25"/>
  <c r="R604" i="25"/>
  <c r="R605" i="25"/>
  <c r="R606" i="25"/>
  <c r="R607" i="25"/>
  <c r="R608" i="25"/>
  <c r="R609" i="25"/>
  <c r="R610" i="25"/>
  <c r="R611" i="25"/>
  <c r="R612" i="25"/>
  <c r="R613" i="25"/>
  <c r="R614" i="25"/>
  <c r="R615" i="25"/>
  <c r="R616" i="25"/>
  <c r="R617" i="25"/>
  <c r="R618" i="25"/>
  <c r="R619" i="25"/>
  <c r="R620" i="25"/>
  <c r="R621" i="25"/>
  <c r="R622" i="25"/>
  <c r="R623" i="25"/>
  <c r="R624" i="25"/>
  <c r="R625" i="25"/>
  <c r="R626" i="25"/>
  <c r="R627" i="25"/>
  <c r="R628" i="25"/>
  <c r="R629" i="25"/>
  <c r="R630" i="25"/>
  <c r="R631" i="25"/>
  <c r="R632" i="25"/>
  <c r="R633" i="25"/>
  <c r="R634" i="25"/>
  <c r="R635" i="25"/>
  <c r="R636" i="25"/>
  <c r="R637" i="25"/>
  <c r="R638" i="25"/>
  <c r="R639" i="25"/>
  <c r="R640" i="25"/>
  <c r="R641" i="25"/>
  <c r="R642" i="25"/>
  <c r="R643" i="25"/>
  <c r="R644" i="25"/>
  <c r="R645" i="25"/>
  <c r="R646" i="25"/>
  <c r="R647" i="25"/>
  <c r="R648" i="25"/>
  <c r="R649" i="25"/>
  <c r="R650" i="25"/>
  <c r="R651" i="25"/>
  <c r="R652" i="25"/>
  <c r="R653" i="25"/>
  <c r="R654" i="25"/>
  <c r="R655" i="25"/>
  <c r="R656" i="25"/>
  <c r="R657" i="25"/>
  <c r="R658" i="25"/>
  <c r="R659" i="25"/>
  <c r="R660" i="25"/>
  <c r="R661" i="25"/>
  <c r="R662" i="25"/>
  <c r="R663" i="25"/>
  <c r="R664" i="25"/>
  <c r="R665" i="25"/>
  <c r="R666" i="25"/>
  <c r="R667" i="25"/>
  <c r="R668" i="25"/>
  <c r="R669" i="25"/>
  <c r="R670" i="25"/>
  <c r="R671" i="25"/>
  <c r="R672" i="25"/>
  <c r="R673" i="25"/>
  <c r="R674" i="25"/>
  <c r="R675" i="25"/>
  <c r="R676" i="25"/>
  <c r="R677" i="25"/>
  <c r="R678" i="25"/>
  <c r="R679" i="25"/>
  <c r="R680" i="25"/>
  <c r="R681" i="25"/>
  <c r="R682" i="25"/>
  <c r="R683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192" i="25"/>
  <c r="O193" i="25"/>
  <c r="O194" i="25"/>
  <c r="O195" i="25"/>
  <c r="O196" i="25"/>
  <c r="O197" i="25"/>
  <c r="O198" i="25"/>
  <c r="O199" i="25"/>
  <c r="O200" i="25"/>
  <c r="O201" i="25"/>
  <c r="O202" i="25"/>
  <c r="O203" i="25"/>
  <c r="O204" i="25"/>
  <c r="O205" i="25"/>
  <c r="O206" i="25"/>
  <c r="O207" i="25"/>
  <c r="O208" i="25"/>
  <c r="O209" i="25"/>
  <c r="O210" i="25"/>
  <c r="O211" i="25"/>
  <c r="O212" i="25"/>
  <c r="O213" i="25"/>
  <c r="O214" i="25"/>
  <c r="O215" i="25"/>
  <c r="O216" i="25"/>
  <c r="O217" i="25"/>
  <c r="O218" i="25"/>
  <c r="O219" i="25"/>
  <c r="O220" i="25"/>
  <c r="O221" i="25"/>
  <c r="O222" i="25"/>
  <c r="O223" i="25"/>
  <c r="O224" i="25"/>
  <c r="O225" i="25"/>
  <c r="O226" i="25"/>
  <c r="O227" i="25"/>
  <c r="O228" i="25"/>
  <c r="O229" i="25"/>
  <c r="O230" i="25"/>
  <c r="O231" i="25"/>
  <c r="O232" i="25"/>
  <c r="O233" i="25"/>
  <c r="O234" i="25"/>
  <c r="O235" i="25"/>
  <c r="O236" i="25"/>
  <c r="O237" i="25"/>
  <c r="O238" i="25"/>
  <c r="O239" i="25"/>
  <c r="O240" i="25"/>
  <c r="O241" i="25"/>
  <c r="O242" i="25"/>
  <c r="O243" i="25"/>
  <c r="O244" i="25"/>
  <c r="O245" i="25"/>
  <c r="O246" i="25"/>
  <c r="O247" i="25"/>
  <c r="O248" i="25"/>
  <c r="O249" i="25"/>
  <c r="O250" i="25"/>
  <c r="O251" i="25"/>
  <c r="O252" i="25"/>
  <c r="O253" i="25"/>
  <c r="O254" i="25"/>
  <c r="O255" i="25"/>
  <c r="O256" i="25"/>
  <c r="O257" i="25"/>
  <c r="O258" i="25"/>
  <c r="O259" i="25"/>
  <c r="O260" i="25"/>
  <c r="O261" i="25"/>
  <c r="O262" i="25"/>
  <c r="O263" i="25"/>
  <c r="O264" i="25"/>
  <c r="O265" i="25"/>
  <c r="O266" i="25"/>
  <c r="O267" i="25"/>
  <c r="O268" i="25"/>
  <c r="O269" i="25"/>
  <c r="O270" i="25"/>
  <c r="O271" i="25"/>
  <c r="O272" i="25"/>
  <c r="O273" i="25"/>
  <c r="O274" i="25"/>
  <c r="O275" i="25"/>
  <c r="O276" i="25"/>
  <c r="O277" i="25"/>
  <c r="O278" i="25"/>
  <c r="O279" i="25"/>
  <c r="O280" i="25"/>
  <c r="O281" i="25"/>
  <c r="O282" i="25"/>
  <c r="O283" i="25"/>
  <c r="O284" i="25"/>
  <c r="O285" i="25"/>
  <c r="O286" i="25"/>
  <c r="O287" i="25"/>
  <c r="O288" i="25"/>
  <c r="O289" i="25"/>
  <c r="O290" i="25"/>
  <c r="O291" i="25"/>
  <c r="O292" i="25"/>
  <c r="O293" i="25"/>
  <c r="O294" i="25"/>
  <c r="O295" i="25"/>
  <c r="O296" i="25"/>
  <c r="O297" i="25"/>
  <c r="O298" i="25"/>
  <c r="O299" i="25"/>
  <c r="O300" i="25"/>
  <c r="O301" i="25"/>
  <c r="O302" i="25"/>
  <c r="O303" i="25"/>
  <c r="O304" i="25"/>
  <c r="O305" i="25"/>
  <c r="O306" i="25"/>
  <c r="O307" i="25"/>
  <c r="O308" i="25"/>
  <c r="O309" i="25"/>
  <c r="O310" i="25"/>
  <c r="O311" i="25"/>
  <c r="O312" i="25"/>
  <c r="O313" i="25"/>
  <c r="O314" i="25"/>
  <c r="O315" i="25"/>
  <c r="O316" i="25"/>
  <c r="O317" i="25"/>
  <c r="O318" i="25"/>
  <c r="O319" i="25"/>
  <c r="O320" i="25"/>
  <c r="O321" i="25"/>
  <c r="O322" i="25"/>
  <c r="O323" i="25"/>
  <c r="O324" i="25"/>
  <c r="O325" i="25"/>
  <c r="O326" i="25"/>
  <c r="O327" i="25"/>
  <c r="O328" i="25"/>
  <c r="O329" i="25"/>
  <c r="O330" i="25"/>
  <c r="O331" i="25"/>
  <c r="O332" i="25"/>
  <c r="O333" i="25"/>
  <c r="O334" i="25"/>
  <c r="O335" i="25"/>
  <c r="O336" i="25"/>
  <c r="O337" i="25"/>
  <c r="O338" i="25"/>
  <c r="O339" i="25"/>
  <c r="O340" i="25"/>
  <c r="O341" i="25"/>
  <c r="O342" i="25"/>
  <c r="O343" i="25"/>
  <c r="O344" i="25"/>
  <c r="O345" i="25"/>
  <c r="O346" i="25"/>
  <c r="O347" i="25"/>
  <c r="O348" i="25"/>
  <c r="O349" i="25"/>
  <c r="O350" i="25"/>
  <c r="O351" i="25"/>
  <c r="O352" i="25"/>
  <c r="O353" i="25"/>
  <c r="O354" i="25"/>
  <c r="O355" i="25"/>
  <c r="O356" i="25"/>
  <c r="O357" i="25"/>
  <c r="O358" i="25"/>
  <c r="O359" i="25"/>
  <c r="O360" i="25"/>
  <c r="O361" i="25"/>
  <c r="O362" i="25"/>
  <c r="O363" i="25"/>
  <c r="O364" i="25"/>
  <c r="O365" i="25"/>
  <c r="O366" i="25"/>
  <c r="O367" i="25"/>
  <c r="O368" i="25"/>
  <c r="O369" i="25"/>
  <c r="O370" i="25"/>
  <c r="O371" i="25"/>
  <c r="O372" i="25"/>
  <c r="O373" i="25"/>
  <c r="O374" i="25"/>
  <c r="O375" i="25"/>
  <c r="O376" i="25"/>
  <c r="O377" i="25"/>
  <c r="O378" i="25"/>
  <c r="O379" i="25"/>
  <c r="O380" i="25"/>
  <c r="O381" i="25"/>
  <c r="O382" i="25"/>
  <c r="O383" i="25"/>
  <c r="O384" i="25"/>
  <c r="O385" i="25"/>
  <c r="O386" i="25"/>
  <c r="O387" i="25"/>
  <c r="O388" i="25"/>
  <c r="O389" i="25"/>
  <c r="O390" i="25"/>
  <c r="O391" i="25"/>
  <c r="O392" i="25"/>
  <c r="O393" i="25"/>
  <c r="O394" i="25"/>
  <c r="O395" i="25"/>
  <c r="O396" i="25"/>
  <c r="O397" i="25"/>
  <c r="O398" i="25"/>
  <c r="O399" i="25"/>
  <c r="O400" i="25"/>
  <c r="O401" i="25"/>
  <c r="O402" i="25"/>
  <c r="O403" i="25"/>
  <c r="O404" i="25"/>
  <c r="O405" i="25"/>
  <c r="O406" i="25"/>
  <c r="O407" i="25"/>
  <c r="O408" i="25"/>
  <c r="O409" i="25"/>
  <c r="O410" i="25"/>
  <c r="O411" i="25"/>
  <c r="O412" i="25"/>
  <c r="O413" i="25"/>
  <c r="O414" i="25"/>
  <c r="O415" i="25"/>
  <c r="O416" i="25"/>
  <c r="O417" i="25"/>
  <c r="O418" i="25"/>
  <c r="O419" i="25"/>
  <c r="O420" i="25"/>
  <c r="O421" i="25"/>
  <c r="O422" i="25"/>
  <c r="O423" i="25"/>
  <c r="O424" i="25"/>
  <c r="O425" i="25"/>
  <c r="O426" i="25"/>
  <c r="O427" i="25"/>
  <c r="O428" i="25"/>
  <c r="O429" i="25"/>
  <c r="O430" i="25"/>
  <c r="O431" i="25"/>
  <c r="O432" i="25"/>
  <c r="O433" i="25"/>
  <c r="O434" i="25"/>
  <c r="O435" i="25"/>
  <c r="O436" i="25"/>
  <c r="O437" i="25"/>
  <c r="O438" i="25"/>
  <c r="O439" i="25"/>
  <c r="O440" i="25"/>
  <c r="O441" i="25"/>
  <c r="O442" i="25"/>
  <c r="O443" i="25"/>
  <c r="O444" i="25"/>
  <c r="O445" i="25"/>
  <c r="O446" i="25"/>
  <c r="O447" i="25"/>
  <c r="O448" i="25"/>
  <c r="O449" i="25"/>
  <c r="O450" i="25"/>
  <c r="O451" i="25"/>
  <c r="O452" i="25"/>
  <c r="O453" i="25"/>
  <c r="O454" i="25"/>
  <c r="O455" i="25"/>
  <c r="O456" i="25"/>
  <c r="O457" i="25"/>
  <c r="O458" i="25"/>
  <c r="O459" i="25"/>
  <c r="O460" i="25"/>
  <c r="O461" i="25"/>
  <c r="O462" i="25"/>
  <c r="O463" i="25"/>
  <c r="O464" i="25"/>
  <c r="O465" i="25"/>
  <c r="O466" i="25"/>
  <c r="O467" i="25"/>
  <c r="O468" i="25"/>
  <c r="O469" i="25"/>
  <c r="O470" i="25"/>
  <c r="O471" i="25"/>
  <c r="O472" i="25"/>
  <c r="O473" i="25"/>
  <c r="O474" i="25"/>
  <c r="O475" i="25"/>
  <c r="O476" i="25"/>
  <c r="O477" i="25"/>
  <c r="O478" i="25"/>
  <c r="O479" i="25"/>
  <c r="O480" i="25"/>
  <c r="O481" i="25"/>
  <c r="O482" i="25"/>
  <c r="O483" i="25"/>
  <c r="O484" i="25"/>
  <c r="O485" i="25"/>
  <c r="O486" i="25"/>
  <c r="O487" i="25"/>
  <c r="O488" i="25"/>
  <c r="O489" i="25"/>
  <c r="O490" i="25"/>
  <c r="O491" i="25"/>
  <c r="O492" i="25"/>
  <c r="O493" i="25"/>
  <c r="O494" i="25"/>
  <c r="O495" i="25"/>
  <c r="O496" i="25"/>
  <c r="O497" i="25"/>
  <c r="O498" i="25"/>
  <c r="O499" i="25"/>
  <c r="O500" i="25"/>
  <c r="O501" i="25"/>
  <c r="O502" i="25"/>
  <c r="O503" i="25"/>
  <c r="O504" i="25"/>
  <c r="O505" i="25"/>
  <c r="O506" i="25"/>
  <c r="O507" i="25"/>
  <c r="O508" i="25"/>
  <c r="O509" i="25"/>
  <c r="O510" i="25"/>
  <c r="O511" i="25"/>
  <c r="O512" i="25"/>
  <c r="O513" i="25"/>
  <c r="O514" i="25"/>
  <c r="O515" i="25"/>
  <c r="O516" i="25"/>
  <c r="O517" i="25"/>
  <c r="O518" i="25"/>
  <c r="O519" i="25"/>
  <c r="O520" i="25"/>
  <c r="O521" i="25"/>
  <c r="O522" i="25"/>
  <c r="O523" i="25"/>
  <c r="O524" i="25"/>
  <c r="O525" i="25"/>
  <c r="O526" i="25"/>
  <c r="O527" i="25"/>
  <c r="O528" i="25"/>
  <c r="O529" i="25"/>
  <c r="O530" i="25"/>
  <c r="O531" i="25"/>
  <c r="O532" i="25"/>
  <c r="O533" i="25"/>
  <c r="O534" i="25"/>
  <c r="O535" i="25"/>
  <c r="O536" i="25"/>
  <c r="O537" i="25"/>
  <c r="O538" i="25"/>
  <c r="O539" i="25"/>
  <c r="O540" i="25"/>
  <c r="O541" i="25"/>
  <c r="O542" i="25"/>
  <c r="O543" i="25"/>
  <c r="O544" i="25"/>
  <c r="O545" i="25"/>
  <c r="O546" i="25"/>
  <c r="O547" i="25"/>
  <c r="O548" i="25"/>
  <c r="O549" i="25"/>
  <c r="O550" i="25"/>
  <c r="O551" i="25"/>
  <c r="O552" i="25"/>
  <c r="O553" i="25"/>
  <c r="O554" i="25"/>
  <c r="O555" i="25"/>
  <c r="O556" i="25"/>
  <c r="O557" i="25"/>
  <c r="O558" i="25"/>
  <c r="O559" i="25"/>
  <c r="O560" i="25"/>
  <c r="O561" i="25"/>
  <c r="O562" i="25"/>
  <c r="O563" i="25"/>
  <c r="O564" i="25"/>
  <c r="O565" i="25"/>
  <c r="O566" i="25"/>
  <c r="O567" i="25"/>
  <c r="O568" i="25"/>
  <c r="O569" i="25"/>
  <c r="O570" i="25"/>
  <c r="O571" i="25"/>
  <c r="O572" i="25"/>
  <c r="O573" i="25"/>
  <c r="O574" i="25"/>
  <c r="O575" i="25"/>
  <c r="O576" i="25"/>
  <c r="O577" i="25"/>
  <c r="O578" i="25"/>
  <c r="O579" i="25"/>
  <c r="O580" i="25"/>
  <c r="O581" i="25"/>
  <c r="O582" i="25"/>
  <c r="O583" i="25"/>
  <c r="O584" i="25"/>
  <c r="O585" i="25"/>
  <c r="O586" i="25"/>
  <c r="O587" i="25"/>
  <c r="O588" i="25"/>
  <c r="O589" i="25"/>
  <c r="O590" i="25"/>
  <c r="O591" i="25"/>
  <c r="O592" i="25"/>
  <c r="O593" i="25"/>
  <c r="O594" i="25"/>
  <c r="O595" i="25"/>
  <c r="O596" i="25"/>
  <c r="O597" i="25"/>
  <c r="O598" i="25"/>
  <c r="O599" i="25"/>
  <c r="O600" i="25"/>
  <c r="O601" i="25"/>
  <c r="O602" i="25"/>
  <c r="O603" i="25"/>
  <c r="O604" i="25"/>
  <c r="O605" i="25"/>
  <c r="O606" i="25"/>
  <c r="O607" i="25"/>
  <c r="O608" i="25"/>
  <c r="O609" i="25"/>
  <c r="O610" i="25"/>
  <c r="O611" i="25"/>
  <c r="O612" i="25"/>
  <c r="O613" i="25"/>
  <c r="O614" i="25"/>
  <c r="O615" i="25"/>
  <c r="O616" i="25"/>
  <c r="O617" i="25"/>
  <c r="O618" i="25"/>
  <c r="O619" i="25"/>
  <c r="O620" i="25"/>
  <c r="O621" i="25"/>
  <c r="O622" i="25"/>
  <c r="O623" i="25"/>
  <c r="O624" i="25"/>
  <c r="O625" i="25"/>
  <c r="O626" i="25"/>
  <c r="O627" i="25"/>
  <c r="O628" i="25"/>
  <c r="O629" i="25"/>
  <c r="O630" i="25"/>
  <c r="O631" i="25"/>
  <c r="O632" i="25"/>
  <c r="O633" i="25"/>
  <c r="O634" i="25"/>
  <c r="O635" i="25"/>
  <c r="O636" i="25"/>
  <c r="O637" i="25"/>
  <c r="O638" i="25"/>
  <c r="O639" i="25"/>
  <c r="O640" i="25"/>
  <c r="O641" i="25"/>
  <c r="O642" i="25"/>
  <c r="O643" i="25"/>
  <c r="O644" i="25"/>
  <c r="O645" i="25"/>
  <c r="O646" i="25"/>
  <c r="O647" i="25"/>
  <c r="O648" i="25"/>
  <c r="O649" i="25"/>
  <c r="O650" i="25"/>
  <c r="O651" i="25"/>
  <c r="O652" i="25"/>
  <c r="O653" i="25"/>
  <c r="O654" i="25"/>
  <c r="O655" i="25"/>
  <c r="O656" i="25"/>
  <c r="O657" i="25"/>
  <c r="O658" i="25"/>
  <c r="O659" i="25"/>
  <c r="O660" i="25"/>
  <c r="O661" i="25"/>
  <c r="O662" i="25"/>
  <c r="O663" i="25"/>
  <c r="O664" i="25"/>
  <c r="O665" i="25"/>
  <c r="O666" i="25"/>
  <c r="O667" i="25"/>
  <c r="O668" i="25"/>
  <c r="O669" i="25"/>
  <c r="O670" i="25"/>
  <c r="O671" i="25"/>
  <c r="O672" i="25"/>
  <c r="O673" i="25"/>
  <c r="O674" i="25"/>
  <c r="O675" i="25"/>
  <c r="O676" i="25"/>
  <c r="O677" i="25"/>
  <c r="O678" i="25"/>
  <c r="O679" i="25"/>
  <c r="O680" i="25"/>
  <c r="O681" i="25"/>
  <c r="O682" i="25"/>
  <c r="O683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3" i="25"/>
  <c r="N554" i="25"/>
  <c r="N555" i="25"/>
  <c r="N556" i="25"/>
  <c r="N557" i="25"/>
  <c r="N558" i="25"/>
  <c r="N559" i="25"/>
  <c r="N560" i="25"/>
  <c r="N561" i="25"/>
  <c r="N562" i="25"/>
  <c r="N563" i="25"/>
  <c r="N564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1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L506" i="25"/>
  <c r="L507" i="25"/>
  <c r="L508" i="25"/>
  <c r="L509" i="25"/>
  <c r="L510" i="25"/>
  <c r="L511" i="25"/>
  <c r="L512" i="25"/>
  <c r="L513" i="25"/>
  <c r="L514" i="25"/>
  <c r="L515" i="25"/>
  <c r="L516" i="25"/>
  <c r="L517" i="25"/>
  <c r="L518" i="25"/>
  <c r="L519" i="25"/>
  <c r="L520" i="25"/>
  <c r="L521" i="25"/>
  <c r="L522" i="25"/>
  <c r="L523" i="25"/>
  <c r="L524" i="25"/>
  <c r="L525" i="25"/>
  <c r="L526" i="25"/>
  <c r="L527" i="25"/>
  <c r="L528" i="25"/>
  <c r="L529" i="25"/>
  <c r="L530" i="25"/>
  <c r="L531" i="25"/>
  <c r="L532" i="25"/>
  <c r="L533" i="25"/>
  <c r="L534" i="25"/>
  <c r="L535" i="25"/>
  <c r="L536" i="25"/>
  <c r="L537" i="25"/>
  <c r="L538" i="25"/>
  <c r="L539" i="25"/>
  <c r="L540" i="25"/>
  <c r="L541" i="25"/>
  <c r="L542" i="25"/>
  <c r="L543" i="25"/>
  <c r="L544" i="25"/>
  <c r="L545" i="25"/>
  <c r="L546" i="25"/>
  <c r="L547" i="25"/>
  <c r="L548" i="25"/>
  <c r="L549" i="25"/>
  <c r="L550" i="25"/>
  <c r="L551" i="25"/>
  <c r="L552" i="25"/>
  <c r="L553" i="25"/>
  <c r="L554" i="25"/>
  <c r="L555" i="25"/>
  <c r="L556" i="25"/>
  <c r="L557" i="25"/>
  <c r="L558" i="25"/>
  <c r="L559" i="25"/>
  <c r="L560" i="25"/>
  <c r="L561" i="25"/>
  <c r="L562" i="25"/>
  <c r="L563" i="25"/>
  <c r="L564" i="25"/>
  <c r="L565" i="25"/>
  <c r="L566" i="25"/>
  <c r="L567" i="25"/>
  <c r="L568" i="25"/>
  <c r="L569" i="25"/>
  <c r="L570" i="25"/>
  <c r="L571" i="25"/>
  <c r="L572" i="25"/>
  <c r="L573" i="25"/>
  <c r="L574" i="25"/>
  <c r="L575" i="25"/>
  <c r="L576" i="25"/>
  <c r="L577" i="25"/>
  <c r="L578" i="25"/>
  <c r="L579" i="25"/>
  <c r="L580" i="25"/>
  <c r="L581" i="25"/>
  <c r="L582" i="25"/>
  <c r="L583" i="25"/>
  <c r="L584" i="25"/>
  <c r="L585" i="25"/>
  <c r="L586" i="25"/>
  <c r="L587" i="25"/>
  <c r="L588" i="25"/>
  <c r="L589" i="25"/>
  <c r="L590" i="25"/>
  <c r="L591" i="25"/>
  <c r="L592" i="25"/>
  <c r="L593" i="25"/>
  <c r="L594" i="25"/>
  <c r="L595" i="25"/>
  <c r="L596" i="25"/>
  <c r="L597" i="25"/>
  <c r="L598" i="25"/>
  <c r="L599" i="25"/>
  <c r="L600" i="25"/>
  <c r="L601" i="25"/>
  <c r="L602" i="25"/>
  <c r="L603" i="25"/>
  <c r="L604" i="25"/>
  <c r="L605" i="25"/>
  <c r="L606" i="25"/>
  <c r="L607" i="25"/>
  <c r="L608" i="25"/>
  <c r="L609" i="25"/>
  <c r="L610" i="25"/>
  <c r="L611" i="25"/>
  <c r="L612" i="25"/>
  <c r="L613" i="25"/>
  <c r="L614" i="25"/>
  <c r="L615" i="25"/>
  <c r="L616" i="25"/>
  <c r="L617" i="25"/>
  <c r="L618" i="25"/>
  <c r="L619" i="25"/>
  <c r="L620" i="25"/>
  <c r="L621" i="25"/>
  <c r="L622" i="25"/>
  <c r="L623" i="25"/>
  <c r="L624" i="25"/>
  <c r="L625" i="25"/>
  <c r="L626" i="25"/>
  <c r="L627" i="25"/>
  <c r="L628" i="25"/>
  <c r="L629" i="25"/>
  <c r="L630" i="25"/>
  <c r="L631" i="25"/>
  <c r="L632" i="25"/>
  <c r="L633" i="25"/>
  <c r="L634" i="25"/>
  <c r="L635" i="25"/>
  <c r="L636" i="25"/>
  <c r="L637" i="25"/>
  <c r="L638" i="25"/>
  <c r="L639" i="25"/>
  <c r="L640" i="25"/>
  <c r="L641" i="25"/>
  <c r="L642" i="25"/>
  <c r="L643" i="25"/>
  <c r="L644" i="25"/>
  <c r="L645" i="25"/>
  <c r="L646" i="25"/>
  <c r="L647" i="25"/>
  <c r="L648" i="25"/>
  <c r="L649" i="25"/>
  <c r="L650" i="25"/>
  <c r="L651" i="25"/>
  <c r="L652" i="25"/>
  <c r="L653" i="25"/>
  <c r="L654" i="25"/>
  <c r="L655" i="25"/>
  <c r="L656" i="25"/>
  <c r="L657" i="25"/>
  <c r="L658" i="25"/>
  <c r="L659" i="25"/>
  <c r="L660" i="25"/>
  <c r="L661" i="25"/>
  <c r="L662" i="25"/>
  <c r="L663" i="25"/>
  <c r="L664" i="25"/>
  <c r="L665" i="25"/>
  <c r="L666" i="25"/>
  <c r="L667" i="25"/>
  <c r="L668" i="25"/>
  <c r="L669" i="25"/>
  <c r="L670" i="25"/>
  <c r="L671" i="25"/>
  <c r="L672" i="25"/>
  <c r="L673" i="25"/>
  <c r="L674" i="25"/>
  <c r="L675" i="25"/>
  <c r="L676" i="25"/>
  <c r="L677" i="25"/>
  <c r="L678" i="25"/>
  <c r="L8" i="25"/>
  <c r="N8" i="25"/>
  <c r="O8" i="25"/>
  <c r="P8" i="25"/>
  <c r="Q8" i="25"/>
  <c r="R8" i="25"/>
  <c r="S8" i="25"/>
  <c r="T8" i="25"/>
  <c r="U8" i="25"/>
  <c r="V8" i="25"/>
  <c r="W8" i="25"/>
  <c r="X8" i="25"/>
  <c r="Y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627" i="25"/>
  <c r="D628" i="25"/>
  <c r="D629" i="25"/>
  <c r="D630" i="25"/>
  <c r="D631" i="25"/>
  <c r="D632" i="25"/>
  <c r="D633" i="25"/>
  <c r="D634" i="25"/>
  <c r="D635" i="25"/>
  <c r="D636" i="25"/>
  <c r="D637" i="25"/>
  <c r="D638" i="25"/>
  <c r="D639" i="25"/>
  <c r="D640" i="25"/>
  <c r="D641" i="25"/>
  <c r="D642" i="25"/>
  <c r="D643" i="25"/>
  <c r="D644" i="25"/>
  <c r="D647" i="25"/>
  <c r="D648" i="25"/>
  <c r="D649" i="25"/>
  <c r="D650" i="25"/>
  <c r="D651" i="25"/>
  <c r="D652" i="25"/>
  <c r="D653" i="25"/>
  <c r="D654" i="25"/>
  <c r="D655" i="25"/>
  <c r="D656" i="25"/>
  <c r="D657" i="25"/>
  <c r="D658" i="25"/>
  <c r="D659" i="25"/>
  <c r="D660" i="25"/>
  <c r="D661" i="25"/>
  <c r="D662" i="25"/>
  <c r="D663" i="25"/>
  <c r="D664" i="25"/>
  <c r="D665" i="25"/>
  <c r="D666" i="25"/>
  <c r="D667" i="25"/>
  <c r="D668" i="25"/>
  <c r="D669" i="25"/>
  <c r="D670" i="25"/>
  <c r="D671" i="25"/>
  <c r="D672" i="25"/>
  <c r="D673" i="25"/>
  <c r="D674" i="25"/>
  <c r="D675" i="25"/>
  <c r="D676" i="25"/>
  <c r="D677" i="25"/>
  <c r="D678" i="25"/>
  <c r="D679" i="25"/>
  <c r="D680" i="25"/>
  <c r="D681" i="25"/>
  <c r="D682" i="25"/>
  <c r="D683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224" i="25"/>
  <c r="J225" i="25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J371" i="25"/>
  <c r="J372" i="25"/>
  <c r="J373" i="25"/>
  <c r="J374" i="25"/>
  <c r="J375" i="25"/>
  <c r="J376" i="25"/>
  <c r="J377" i="25"/>
  <c r="J378" i="25"/>
  <c r="J379" i="25"/>
  <c r="J380" i="25"/>
  <c r="J381" i="25"/>
  <c r="J382" i="25"/>
  <c r="J383" i="25"/>
  <c r="J384" i="25"/>
  <c r="J385" i="25"/>
  <c r="J386" i="25"/>
  <c r="J387" i="25"/>
  <c r="J388" i="25"/>
  <c r="J389" i="25"/>
  <c r="J390" i="25"/>
  <c r="J391" i="25"/>
  <c r="J392" i="25"/>
  <c r="J393" i="25"/>
  <c r="J394" i="25"/>
  <c r="J395" i="25"/>
  <c r="J396" i="25"/>
  <c r="J397" i="25"/>
  <c r="J398" i="25"/>
  <c r="J399" i="25"/>
  <c r="J400" i="25"/>
  <c r="J401" i="25"/>
  <c r="J402" i="25"/>
  <c r="J403" i="25"/>
  <c r="J404" i="25"/>
  <c r="J405" i="25"/>
  <c r="J406" i="25"/>
  <c r="J407" i="25"/>
  <c r="J408" i="25"/>
  <c r="J409" i="25"/>
  <c r="J410" i="25"/>
  <c r="J411" i="25"/>
  <c r="J412" i="25"/>
  <c r="J413" i="25"/>
  <c r="J414" i="25"/>
  <c r="J415" i="25"/>
  <c r="J416" i="25"/>
  <c r="J417" i="25"/>
  <c r="J418" i="25"/>
  <c r="J419" i="25"/>
  <c r="J420" i="25"/>
  <c r="J421" i="25"/>
  <c r="J422" i="25"/>
  <c r="J423" i="25"/>
  <c r="J424" i="25"/>
  <c r="J425" i="25"/>
  <c r="J426" i="25"/>
  <c r="J427" i="25"/>
  <c r="J428" i="25"/>
  <c r="J429" i="25"/>
  <c r="J430" i="25"/>
  <c r="J431" i="25"/>
  <c r="J432" i="25"/>
  <c r="J433" i="25"/>
  <c r="J434" i="25"/>
  <c r="J435" i="25"/>
  <c r="J436" i="25"/>
  <c r="J437" i="25"/>
  <c r="J438" i="25"/>
  <c r="J439" i="25"/>
  <c r="J440" i="25"/>
  <c r="J441" i="25"/>
  <c r="J442" i="25"/>
  <c r="J443" i="25"/>
  <c r="J444" i="25"/>
  <c r="J445" i="25"/>
  <c r="J446" i="25"/>
  <c r="J447" i="25"/>
  <c r="J448" i="25"/>
  <c r="J449" i="25"/>
  <c r="J450" i="25"/>
  <c r="J451" i="25"/>
  <c r="J452" i="25"/>
  <c r="J453" i="25"/>
  <c r="J454" i="25"/>
  <c r="J455" i="25"/>
  <c r="J456" i="25"/>
  <c r="J457" i="25"/>
  <c r="J458" i="25"/>
  <c r="J459" i="25"/>
  <c r="J460" i="25"/>
  <c r="J461" i="25"/>
  <c r="J462" i="25"/>
  <c r="J463" i="25"/>
  <c r="J464" i="25"/>
  <c r="J465" i="25"/>
  <c r="J466" i="25"/>
  <c r="J467" i="25"/>
  <c r="J468" i="25"/>
  <c r="J469" i="25"/>
  <c r="J470" i="25"/>
  <c r="J471" i="25"/>
  <c r="J472" i="25"/>
  <c r="J473" i="25"/>
  <c r="J474" i="25"/>
  <c r="J475" i="25"/>
  <c r="J476" i="25"/>
  <c r="J477" i="25"/>
  <c r="J478" i="25"/>
  <c r="J479" i="25"/>
  <c r="J480" i="25"/>
  <c r="J481" i="25"/>
  <c r="J482" i="25"/>
  <c r="J483" i="25"/>
  <c r="J484" i="25"/>
  <c r="J485" i="25"/>
  <c r="J486" i="25"/>
  <c r="J487" i="25"/>
  <c r="J488" i="25"/>
  <c r="J489" i="25"/>
  <c r="J490" i="25"/>
  <c r="J491" i="25"/>
  <c r="J492" i="25"/>
  <c r="J493" i="25"/>
  <c r="J494" i="25"/>
  <c r="J495" i="25"/>
  <c r="J496" i="25"/>
  <c r="J497" i="25"/>
  <c r="J498" i="25"/>
  <c r="J499" i="25"/>
  <c r="J500" i="25"/>
  <c r="J501" i="25"/>
  <c r="J502" i="25"/>
  <c r="J503" i="25"/>
  <c r="J504" i="25"/>
  <c r="J505" i="25"/>
  <c r="J506" i="25"/>
  <c r="J507" i="25"/>
  <c r="J508" i="25"/>
  <c r="J509" i="25"/>
  <c r="J510" i="25"/>
  <c r="J511" i="25"/>
  <c r="J512" i="25"/>
  <c r="J513" i="25"/>
  <c r="J514" i="25"/>
  <c r="J515" i="25"/>
  <c r="J516" i="25"/>
  <c r="J517" i="25"/>
  <c r="J518" i="25"/>
  <c r="J519" i="25"/>
  <c r="J520" i="25"/>
  <c r="J521" i="25"/>
  <c r="J522" i="25"/>
  <c r="J523" i="25"/>
  <c r="J524" i="25"/>
  <c r="J525" i="25"/>
  <c r="J526" i="25"/>
  <c r="J527" i="25"/>
  <c r="J528" i="25"/>
  <c r="J529" i="25"/>
  <c r="J530" i="25"/>
  <c r="J531" i="25"/>
  <c r="J532" i="25"/>
  <c r="J533" i="25"/>
  <c r="J534" i="25"/>
  <c r="J535" i="25"/>
  <c r="J536" i="25"/>
  <c r="J537" i="25"/>
  <c r="J538" i="25"/>
  <c r="J539" i="25"/>
  <c r="J540" i="25"/>
  <c r="J541" i="25"/>
  <c r="J542" i="25"/>
  <c r="J543" i="25"/>
  <c r="J544" i="25"/>
  <c r="J545" i="25"/>
  <c r="J546" i="25"/>
  <c r="J547" i="25"/>
  <c r="J548" i="25"/>
  <c r="J549" i="25"/>
  <c r="J550" i="25"/>
  <c r="J551" i="25"/>
  <c r="J552" i="25"/>
  <c r="J553" i="25"/>
  <c r="J554" i="25"/>
  <c r="J555" i="25"/>
  <c r="J556" i="25"/>
  <c r="J557" i="25"/>
  <c r="J558" i="25"/>
  <c r="J559" i="25"/>
  <c r="J560" i="25"/>
  <c r="J561" i="25"/>
  <c r="J562" i="25"/>
  <c r="J563" i="25"/>
  <c r="J564" i="25"/>
  <c r="J565" i="25"/>
  <c r="J566" i="25"/>
  <c r="J567" i="25"/>
  <c r="J568" i="25"/>
  <c r="J569" i="25"/>
  <c r="J570" i="25"/>
  <c r="J571" i="25"/>
  <c r="J572" i="25"/>
  <c r="J573" i="25"/>
  <c r="J574" i="25"/>
  <c r="J575" i="25"/>
  <c r="J576" i="25"/>
  <c r="J577" i="25"/>
  <c r="J578" i="25"/>
  <c r="J579" i="25"/>
  <c r="J580" i="25"/>
  <c r="J581" i="25"/>
  <c r="J582" i="25"/>
  <c r="J583" i="25"/>
  <c r="J584" i="25"/>
  <c r="J585" i="25"/>
  <c r="J586" i="25"/>
  <c r="J587" i="25"/>
  <c r="J588" i="25"/>
  <c r="J589" i="25"/>
  <c r="J590" i="25"/>
  <c r="J591" i="25"/>
  <c r="J592" i="25"/>
  <c r="J593" i="25"/>
  <c r="J594" i="25"/>
  <c r="J595" i="25"/>
  <c r="J596" i="25"/>
  <c r="J597" i="25"/>
  <c r="J598" i="25"/>
  <c r="J599" i="25"/>
  <c r="J600" i="25"/>
  <c r="J601" i="25"/>
  <c r="J602" i="25"/>
  <c r="J603" i="25"/>
  <c r="J604" i="25"/>
  <c r="J605" i="25"/>
  <c r="J606" i="25"/>
  <c r="J607" i="25"/>
  <c r="J608" i="25"/>
  <c r="J609" i="25"/>
  <c r="J610" i="25"/>
  <c r="J611" i="25"/>
  <c r="J612" i="25"/>
  <c r="J613" i="25"/>
  <c r="J614" i="25"/>
  <c r="J615" i="25"/>
  <c r="J616" i="25"/>
  <c r="J617" i="25"/>
  <c r="J618" i="25"/>
  <c r="J619" i="25"/>
  <c r="J620" i="25"/>
  <c r="J621" i="25"/>
  <c r="J622" i="25"/>
  <c r="J623" i="25"/>
  <c r="J624" i="25"/>
  <c r="J625" i="25"/>
  <c r="J626" i="25"/>
  <c r="J627" i="25"/>
  <c r="J628" i="25"/>
  <c r="J629" i="25"/>
  <c r="J630" i="25"/>
  <c r="J631" i="25"/>
  <c r="J632" i="25"/>
  <c r="J633" i="25"/>
  <c r="J634" i="25"/>
  <c r="J635" i="25"/>
  <c r="J636" i="25"/>
  <c r="J637" i="25"/>
  <c r="J638" i="25"/>
  <c r="J639" i="25"/>
  <c r="J640" i="25"/>
  <c r="J641" i="25"/>
  <c r="J642" i="25"/>
  <c r="J643" i="25"/>
  <c r="J644" i="25"/>
  <c r="J645" i="25"/>
  <c r="J646" i="25"/>
  <c r="J648" i="25"/>
  <c r="J649" i="25"/>
  <c r="J650" i="25"/>
  <c r="J651" i="25"/>
  <c r="J652" i="25"/>
  <c r="J653" i="25"/>
  <c r="J654" i="25"/>
  <c r="J655" i="25"/>
  <c r="J656" i="25"/>
  <c r="J657" i="25"/>
  <c r="J658" i="25"/>
  <c r="J659" i="25"/>
  <c r="J660" i="25"/>
  <c r="J661" i="25"/>
  <c r="J662" i="25"/>
  <c r="J663" i="25"/>
  <c r="J664" i="25"/>
  <c r="J665" i="25"/>
  <c r="J666" i="25"/>
  <c r="J667" i="25"/>
  <c r="J668" i="25"/>
  <c r="J669" i="25"/>
  <c r="J670" i="25"/>
  <c r="J671" i="25"/>
  <c r="J672" i="25"/>
  <c r="J673" i="25"/>
  <c r="J674" i="25"/>
  <c r="J675" i="25"/>
  <c r="J676" i="25"/>
  <c r="J677" i="25"/>
  <c r="J678" i="25"/>
  <c r="J679" i="25"/>
  <c r="J680" i="25"/>
  <c r="J681" i="25"/>
  <c r="J15" i="25"/>
  <c r="J9" i="25"/>
  <c r="J10" i="25"/>
  <c r="J11" i="25"/>
  <c r="J12" i="25"/>
  <c r="J13" i="25"/>
  <c r="J14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E8" i="25"/>
  <c r="F8" i="25"/>
  <c r="G8" i="25"/>
  <c r="H8" i="25"/>
  <c r="J8" i="25"/>
  <c r="D8" i="25"/>
  <c r="P680" i="15"/>
  <c r="P684" i="15" l="1"/>
  <c r="P785" i="9"/>
  <c r="C785" i="4"/>
  <c r="P677" i="15"/>
  <c r="P679" i="15"/>
  <c r="C784" i="4"/>
  <c r="C678" i="15"/>
  <c r="P678" i="15" s="1"/>
  <c r="P781" i="9"/>
  <c r="C783" i="4"/>
  <c r="P597" i="9"/>
  <c r="P676" i="15"/>
  <c r="P675" i="15"/>
  <c r="P674" i="15"/>
  <c r="P673" i="15"/>
  <c r="P672" i="15"/>
  <c r="P671" i="15"/>
  <c r="P670" i="15"/>
  <c r="P669" i="15"/>
  <c r="P668" i="15"/>
  <c r="P667" i="15"/>
  <c r="P666" i="15"/>
  <c r="P665" i="15"/>
  <c r="P664" i="15"/>
  <c r="P663" i="15"/>
  <c r="P662" i="15"/>
  <c r="P661" i="15"/>
  <c r="P660" i="15"/>
  <c r="P659" i="15"/>
  <c r="P658" i="15"/>
  <c r="P657" i="15"/>
  <c r="P656" i="15"/>
  <c r="C655" i="15"/>
  <c r="P655" i="15" s="1"/>
  <c r="P654" i="15"/>
  <c r="P653" i="15"/>
  <c r="P652" i="15"/>
  <c r="P651" i="15"/>
  <c r="P650" i="15"/>
  <c r="P649" i="15"/>
  <c r="P648" i="15"/>
  <c r="P647" i="15"/>
  <c r="P646" i="15"/>
  <c r="P645" i="15"/>
  <c r="P644" i="15"/>
  <c r="P643" i="15"/>
  <c r="P642" i="15"/>
  <c r="P641" i="15"/>
  <c r="P640" i="15"/>
  <c r="P639" i="15"/>
  <c r="P638" i="15"/>
  <c r="P637" i="15"/>
  <c r="P636" i="15"/>
  <c r="P635" i="15"/>
  <c r="P634" i="15"/>
  <c r="P633" i="15"/>
  <c r="P632" i="15"/>
  <c r="P631" i="15"/>
  <c r="P630" i="15"/>
  <c r="P629" i="15"/>
  <c r="P628" i="15"/>
  <c r="P627" i="15"/>
  <c r="P626" i="15"/>
  <c r="P625" i="15"/>
  <c r="P624" i="15"/>
  <c r="P623" i="15"/>
  <c r="P622" i="15"/>
  <c r="P621" i="15"/>
  <c r="P620" i="15"/>
  <c r="P619" i="15"/>
  <c r="P618" i="15"/>
  <c r="P617" i="15"/>
  <c r="P616" i="15"/>
  <c r="P615" i="15"/>
  <c r="P614" i="15"/>
  <c r="P613" i="15"/>
  <c r="P612" i="15"/>
  <c r="P611" i="15"/>
  <c r="P610" i="15"/>
  <c r="P609" i="15"/>
  <c r="P608" i="15"/>
  <c r="P607" i="15"/>
  <c r="P606" i="15"/>
  <c r="P605" i="15"/>
  <c r="P604" i="15"/>
  <c r="P603" i="15"/>
  <c r="P602" i="15"/>
  <c r="P601" i="15"/>
  <c r="P600" i="15"/>
  <c r="M599" i="15"/>
  <c r="P599" i="15" s="1"/>
  <c r="P598" i="15"/>
  <c r="P597" i="15"/>
  <c r="P596" i="15"/>
  <c r="P595" i="15"/>
  <c r="P594" i="15"/>
  <c r="P593" i="15"/>
  <c r="P592" i="15"/>
  <c r="P591" i="15"/>
  <c r="P590" i="15"/>
  <c r="P589" i="15"/>
  <c r="P588" i="15"/>
  <c r="P587" i="15"/>
  <c r="P586" i="15"/>
  <c r="P585" i="15"/>
  <c r="P584" i="15"/>
  <c r="P583" i="15"/>
  <c r="P582" i="15"/>
  <c r="P581" i="15"/>
  <c r="P580" i="15"/>
  <c r="P579" i="15"/>
  <c r="P578" i="15"/>
  <c r="M577" i="15"/>
  <c r="P577" i="15" s="1"/>
  <c r="P576" i="15"/>
  <c r="P575" i="15"/>
  <c r="P574" i="15"/>
  <c r="P573" i="15"/>
  <c r="P572" i="15"/>
  <c r="P571" i="15"/>
  <c r="P570" i="15"/>
  <c r="P569" i="15"/>
  <c r="P568" i="15"/>
  <c r="P567" i="15"/>
  <c r="P566" i="15"/>
  <c r="P565" i="15"/>
  <c r="P564" i="15"/>
  <c r="P563" i="15"/>
  <c r="P562" i="15"/>
  <c r="P561" i="15"/>
  <c r="P560" i="15"/>
  <c r="P559" i="15"/>
  <c r="P558" i="15"/>
  <c r="P557" i="15"/>
  <c r="P556" i="15"/>
  <c r="P555" i="15"/>
  <c r="P554" i="15"/>
  <c r="P553" i="15"/>
  <c r="P552" i="15"/>
  <c r="P551" i="15"/>
  <c r="P550" i="15"/>
  <c r="P549" i="15"/>
  <c r="P548" i="15"/>
  <c r="P547" i="15"/>
  <c r="P546" i="15"/>
  <c r="P545" i="15"/>
  <c r="P544" i="15"/>
  <c r="P543" i="15"/>
  <c r="P542" i="15"/>
  <c r="P541" i="15"/>
  <c r="P540" i="15"/>
  <c r="P539" i="15"/>
  <c r="P538" i="15"/>
  <c r="P537" i="15"/>
  <c r="P536" i="15"/>
  <c r="P535" i="15"/>
  <c r="P534" i="15"/>
  <c r="P533" i="15"/>
  <c r="P532" i="15"/>
  <c r="P531" i="15"/>
  <c r="P530" i="15"/>
  <c r="P529" i="15"/>
  <c r="P528" i="15"/>
  <c r="P527" i="15"/>
  <c r="P526" i="15"/>
  <c r="P525" i="15"/>
  <c r="P524" i="15"/>
  <c r="P523" i="15"/>
  <c r="P522" i="15"/>
  <c r="P521" i="15"/>
  <c r="P520" i="15"/>
  <c r="P519" i="15"/>
  <c r="P518" i="15"/>
  <c r="P517" i="15"/>
  <c r="P516" i="15"/>
  <c r="P515" i="15"/>
  <c r="P514" i="15"/>
  <c r="P513" i="15"/>
  <c r="P512" i="15"/>
  <c r="P511" i="15"/>
  <c r="P510" i="15"/>
  <c r="P509" i="15"/>
  <c r="P505" i="15"/>
  <c r="P504" i="15"/>
  <c r="P503" i="15"/>
  <c r="P502" i="15"/>
  <c r="P501" i="15"/>
  <c r="P500" i="15"/>
  <c r="P499" i="15"/>
  <c r="P498" i="15"/>
  <c r="P497" i="15"/>
  <c r="P496" i="15"/>
  <c r="P495" i="15"/>
  <c r="P494" i="15"/>
  <c r="P493" i="15"/>
  <c r="P492" i="15"/>
  <c r="P491" i="15"/>
  <c r="P490" i="15"/>
  <c r="P489" i="15"/>
  <c r="P488" i="15"/>
  <c r="M487" i="15"/>
  <c r="P487" i="15" s="1"/>
  <c r="P486" i="15"/>
  <c r="P485" i="15"/>
  <c r="P484" i="15"/>
  <c r="P483" i="15"/>
  <c r="P482" i="15"/>
  <c r="P481" i="15"/>
  <c r="P480" i="15"/>
  <c r="P479" i="15"/>
  <c r="P478" i="15"/>
  <c r="P477" i="15"/>
  <c r="P476" i="15"/>
  <c r="P475" i="15"/>
  <c r="P474" i="15"/>
  <c r="P473" i="15"/>
  <c r="P472" i="15"/>
  <c r="P471" i="15"/>
  <c r="P470" i="15"/>
  <c r="P469" i="15"/>
  <c r="P468" i="15"/>
  <c r="P467" i="15"/>
  <c r="P466" i="15"/>
  <c r="P465" i="15"/>
  <c r="P464" i="15"/>
  <c r="M463" i="15"/>
  <c r="P463" i="15" s="1"/>
  <c r="P462" i="15"/>
  <c r="I461" i="15"/>
  <c r="P461" i="15" s="1"/>
  <c r="P460" i="15"/>
  <c r="P459" i="15"/>
  <c r="P458" i="15"/>
  <c r="P457" i="15"/>
  <c r="P456" i="15"/>
  <c r="P455" i="15"/>
  <c r="P454" i="15"/>
  <c r="M453" i="15"/>
  <c r="P453" i="15" s="1"/>
  <c r="P452" i="15"/>
  <c r="P451" i="15"/>
  <c r="P450" i="15"/>
  <c r="P449" i="15"/>
  <c r="P448" i="15"/>
  <c r="P447" i="15"/>
  <c r="P446" i="15"/>
  <c r="P445" i="15"/>
  <c r="P444" i="15"/>
  <c r="P443" i="15"/>
  <c r="P442" i="15"/>
  <c r="P441" i="15"/>
  <c r="P440" i="15"/>
  <c r="P439" i="15"/>
  <c r="M438" i="15"/>
  <c r="P438" i="15" s="1"/>
  <c r="M437" i="15"/>
  <c r="P437" i="15" s="1"/>
  <c r="P436" i="15"/>
  <c r="P435" i="15"/>
  <c r="P434" i="15"/>
  <c r="P433" i="15"/>
  <c r="P432" i="15"/>
  <c r="P431" i="15"/>
  <c r="P430" i="15"/>
  <c r="P429" i="15"/>
  <c r="P428" i="15"/>
  <c r="P427" i="15"/>
  <c r="P426" i="15"/>
  <c r="P425" i="15"/>
  <c r="P424" i="15"/>
  <c r="P423" i="15"/>
  <c r="P422" i="15"/>
  <c r="P421" i="15"/>
  <c r="P420" i="15"/>
  <c r="C419" i="15"/>
  <c r="P419" i="15" s="1"/>
  <c r="P418" i="15"/>
  <c r="P417" i="15"/>
  <c r="P416" i="15"/>
  <c r="P415" i="15"/>
  <c r="P414" i="15"/>
  <c r="P413" i="15"/>
  <c r="P412" i="15"/>
  <c r="P411" i="15"/>
  <c r="P410" i="15"/>
  <c r="P409" i="15"/>
  <c r="P408" i="15"/>
  <c r="P407" i="15"/>
  <c r="P406" i="15"/>
  <c r="P405" i="15"/>
  <c r="P404" i="15"/>
  <c r="M403" i="15"/>
  <c r="P403" i="15" s="1"/>
  <c r="P402" i="15"/>
  <c r="M401" i="15"/>
  <c r="P401" i="15" s="1"/>
  <c r="M400" i="15"/>
  <c r="P400" i="15" s="1"/>
  <c r="P399" i="15"/>
  <c r="P398" i="15"/>
  <c r="P397" i="15"/>
  <c r="M397" i="15"/>
  <c r="P396" i="15"/>
  <c r="M395" i="15"/>
  <c r="C395" i="15"/>
  <c r="C394" i="15"/>
  <c r="P394" i="15" s="1"/>
  <c r="C393" i="15"/>
  <c r="P393" i="15" s="1"/>
  <c r="M392" i="15"/>
  <c r="C392" i="15"/>
  <c r="P392" i="15" s="1"/>
  <c r="M391" i="15"/>
  <c r="C391" i="15"/>
  <c r="C390" i="15"/>
  <c r="P390" i="15" s="1"/>
  <c r="M389" i="15"/>
  <c r="C389" i="15"/>
  <c r="P389" i="15" s="1"/>
  <c r="M388" i="15"/>
  <c r="C388" i="15"/>
  <c r="P388" i="15" s="1"/>
  <c r="C387" i="15"/>
  <c r="P387" i="15" s="1"/>
  <c r="M386" i="15"/>
  <c r="C386" i="15"/>
  <c r="P386" i="15" s="1"/>
  <c r="M385" i="15"/>
  <c r="C385" i="15"/>
  <c r="M384" i="15"/>
  <c r="C384" i="15"/>
  <c r="M383" i="15"/>
  <c r="C383" i="15"/>
  <c r="M382" i="15"/>
  <c r="C382" i="15"/>
  <c r="C381" i="15"/>
  <c r="P381" i="15" s="1"/>
  <c r="M380" i="15"/>
  <c r="P380" i="15" s="1"/>
  <c r="C380" i="15"/>
  <c r="N379" i="15"/>
  <c r="C379" i="15"/>
  <c r="P379" i="15" s="1"/>
  <c r="N374" i="15"/>
  <c r="C374" i="15"/>
  <c r="P374" i="15" s="1"/>
  <c r="M373" i="15"/>
  <c r="C373" i="15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C685" i="9"/>
  <c r="P685" i="9" s="1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M622" i="9"/>
  <c r="P622" i="9" s="1"/>
  <c r="P621" i="9"/>
  <c r="P620" i="9"/>
  <c r="P619" i="9"/>
  <c r="P618" i="9"/>
  <c r="P617" i="9"/>
  <c r="P616" i="9"/>
  <c r="P615" i="9"/>
  <c r="P614" i="9"/>
  <c r="P613" i="9"/>
  <c r="P612" i="9"/>
  <c r="P611" i="9"/>
  <c r="P608" i="9"/>
  <c r="P607" i="9"/>
  <c r="P606" i="9"/>
  <c r="P605" i="9"/>
  <c r="P604" i="9"/>
  <c r="P603" i="9"/>
  <c r="P602" i="9"/>
  <c r="P601" i="9"/>
  <c r="P600" i="9"/>
  <c r="P599" i="9"/>
  <c r="P598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M563" i="9"/>
  <c r="P563" i="9" s="1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C547" i="9"/>
  <c r="P547" i="9" s="1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M509" i="9"/>
  <c r="P509" i="9" s="1"/>
  <c r="P508" i="9"/>
  <c r="P507" i="9"/>
  <c r="P506" i="9"/>
  <c r="P505" i="9"/>
  <c r="P504" i="9"/>
  <c r="P503" i="9"/>
  <c r="P502" i="9"/>
  <c r="P501" i="9"/>
  <c r="P500" i="9"/>
  <c r="P499" i="9"/>
  <c r="M498" i="9"/>
  <c r="C498" i="9"/>
  <c r="P498" i="9" s="1"/>
  <c r="C497" i="9"/>
  <c r="P497" i="9" s="1"/>
  <c r="C496" i="9"/>
  <c r="P496" i="9" s="1"/>
  <c r="M495" i="9"/>
  <c r="C495" i="9"/>
  <c r="P495" i="9" s="1"/>
  <c r="M494" i="9"/>
  <c r="C494" i="9"/>
  <c r="P494" i="9" s="1"/>
  <c r="C493" i="9"/>
  <c r="P493" i="9" s="1"/>
  <c r="M492" i="9"/>
  <c r="C492" i="9"/>
  <c r="M491" i="9"/>
  <c r="C491" i="9"/>
  <c r="C490" i="9"/>
  <c r="P490" i="9" s="1"/>
  <c r="M489" i="9"/>
  <c r="C489" i="9"/>
  <c r="P489" i="9" s="1"/>
  <c r="M488" i="9"/>
  <c r="C488" i="9"/>
  <c r="P488" i="9" s="1"/>
  <c r="M487" i="9"/>
  <c r="C487" i="9"/>
  <c r="M486" i="9"/>
  <c r="C486" i="9"/>
  <c r="M485" i="9"/>
  <c r="C485" i="9"/>
  <c r="P485" i="9" s="1"/>
  <c r="C484" i="9"/>
  <c r="P484" i="9" s="1"/>
  <c r="M483" i="9"/>
  <c r="C483" i="9"/>
  <c r="N482" i="9"/>
  <c r="C482" i="9"/>
  <c r="C481" i="9"/>
  <c r="P481" i="9" s="1"/>
  <c r="C480" i="9"/>
  <c r="C479" i="9"/>
  <c r="C478" i="9"/>
  <c r="C477" i="9"/>
  <c r="N476" i="9"/>
  <c r="C476" i="9"/>
  <c r="M475" i="9"/>
  <c r="J475" i="9"/>
  <c r="I475" i="9"/>
  <c r="H475" i="9"/>
  <c r="C475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192" i="4"/>
  <c r="C187" i="4"/>
  <c r="C186" i="4"/>
  <c r="C161" i="4"/>
  <c r="C160" i="4"/>
  <c r="P492" i="9" l="1"/>
  <c r="P373" i="15"/>
  <c r="P475" i="9"/>
  <c r="P482" i="9"/>
  <c r="P382" i="15"/>
  <c r="P483" i="9"/>
  <c r="P491" i="9"/>
  <c r="P476" i="9"/>
  <c r="P487" i="9"/>
  <c r="P486" i="9"/>
  <c r="P384" i="15"/>
  <c r="P391" i="15"/>
  <c r="P385" i="15"/>
  <c r="P395" i="15"/>
  <c r="P383" i="15"/>
</calcChain>
</file>

<file path=xl/sharedStrings.xml><?xml version="1.0" encoding="utf-8"?>
<sst xmlns="http://schemas.openxmlformats.org/spreadsheetml/2006/main" count="30964" uniqueCount="338">
  <si>
    <t>mg NO3/l</t>
  </si>
  <si>
    <t>µS/cm</t>
  </si>
  <si>
    <t>l/s</t>
  </si>
  <si>
    <t>Nitratos</t>
  </si>
  <si>
    <t>Caudal</t>
  </si>
  <si>
    <t>Conductividad</t>
  </si>
  <si>
    <t>Unidad</t>
  </si>
  <si>
    <t>ID Punto</t>
  </si>
  <si>
    <t>Fecha</t>
  </si>
  <si>
    <t>Drenaje Los Alcázares</t>
  </si>
  <si>
    <t>Tramo Medio Rambla Albujón</t>
  </si>
  <si>
    <t>Canal D-7</t>
  </si>
  <si>
    <t>Tuberías salmuera bajo N-332</t>
  </si>
  <si>
    <t>Azud CHS</t>
  </si>
  <si>
    <t>Surgencia</t>
  </si>
  <si>
    <t>15A</t>
  </si>
  <si>
    <t>15B</t>
  </si>
  <si>
    <t>Obra de paso bajo carretera Los Urrutia</t>
  </si>
  <si>
    <t>El Carmolí</t>
  </si>
  <si>
    <t>Desembocadura rambla Albujón</t>
  </si>
  <si>
    <t>Desembocadura rambla de Miranda</t>
  </si>
  <si>
    <t>Desembocadura rambla del Miedo</t>
  </si>
  <si>
    <t>Desembocadura rambla de las Matildes</t>
  </si>
  <si>
    <t>Rambla de las Matildes - corriente sur</t>
  </si>
  <si>
    <t>Agua estancada</t>
  </si>
  <si>
    <t>kg NO3/día</t>
  </si>
  <si>
    <t>Estimación de aporte diario de nitratos</t>
  </si>
  <si>
    <t/>
  </si>
  <si>
    <t>DIRECCIÓN GENERAL DEL MAR MENOR</t>
  </si>
  <si>
    <t xml:space="preserve">Mediciones </t>
  </si>
  <si>
    <t>Tramo medio Rambla de El Albujón</t>
  </si>
  <si>
    <t>Obra paso bajo crta. Los Urrutias</t>
  </si>
  <si>
    <t>CAUDAL (L/S)</t>
  </si>
  <si>
    <t>Cauce seco</t>
  </si>
  <si>
    <t>OBSERVACIONES</t>
  </si>
  <si>
    <t>2019-10-30: Se detecta una surgencia de agua, aguas arriba del azud de CHS</t>
  </si>
  <si>
    <t>2019-10-31: Ampliación delcontrol a otras corrientes de agua, además de la rambla de El Albujón</t>
  </si>
  <si>
    <t>No accesible</t>
  </si>
  <si>
    <t>2019-09-20: Lluvias intensas en días previos</t>
  </si>
  <si>
    <t>2020-03-26: Lluvias intensas en días previos</t>
  </si>
  <si>
    <t>2019-12-05: Lluvias intensas en días previos</t>
  </si>
  <si>
    <t>2020-01-22: Lluvias intensas en días previos</t>
  </si>
  <si>
    <t>Calado reducido</t>
  </si>
  <si>
    <t>No sec. Uniforme</t>
  </si>
  <si>
    <t>2019-09-20: Lluvias intensas en días previos. Obras en el canal D-7</t>
  </si>
  <si>
    <t>Sin dato</t>
  </si>
  <si>
    <t>2019-09-26: Valor en desembocadura rambla de El Albujón estimado como suma de los aportes en tramo medio y canal D-7</t>
  </si>
  <si>
    <t>2019-10-02: Valor en desembocadura rambla de El Albujón estimado como suma de los aportes en tramo medio y canal D-7</t>
  </si>
  <si>
    <t>2019-10-09: Valor en desembocadura rambla de El Albujón estimado como suma de los aportes en tramo medio y canal D-7</t>
  </si>
  <si>
    <t>2019-10-23: Valor en desembocadura rambla de El Albujón estimado como suma de los aportes en tramo medio y canal D-7</t>
  </si>
  <si>
    <t>2019-10-30: Valor en desembocadura rambla de El Albujón estimado como suma de los aportes en tramo medio y canal D-7</t>
  </si>
  <si>
    <t>2019-12-05: Valor en desembocadura rambla de El Albujón estimado como suma de los aportes en tramo medio y canal D-7</t>
  </si>
  <si>
    <t>2020-03-26: Valor en desembocadura rambla de El Albujón estimado como suma de los aportes en tramo medio y canal D-7</t>
  </si>
  <si>
    <t>2020-03-31: Valor en desembocadura rambla de El Albujón estimado como suma de los aportes en tramo medio y canal D-7</t>
  </si>
  <si>
    <t>TOTAL</t>
  </si>
  <si>
    <t>2020-06-09: Lluvias intensas en días previos</t>
  </si>
  <si>
    <t>2020-07-14: Lluvia ligera durante la visita</t>
  </si>
  <si>
    <t>Aliviadero</t>
  </si>
  <si>
    <t>Estado compuerta</t>
  </si>
  <si>
    <t>CAMPAÑA 2017</t>
  </si>
  <si>
    <t>TYPSA</t>
  </si>
  <si>
    <t>Cerrada</t>
  </si>
  <si>
    <t>Parcialmente abierta (apertura reducida)</t>
  </si>
  <si>
    <t>CAMPAÑA 2019-2020</t>
  </si>
  <si>
    <t>2019-12-05: Lluvias intensas en días previos.</t>
  </si>
  <si>
    <t>Parcialmente abierta</t>
  </si>
  <si>
    <t>CAMPAÑA 2020-21</t>
  </si>
  <si>
    <t>Abierta</t>
  </si>
  <si>
    <t>NITRATOS</t>
  </si>
  <si>
    <t>(2)</t>
  </si>
  <si>
    <t>TOTAL NITRATOS</t>
  </si>
  <si>
    <t>&lt; LC</t>
  </si>
  <si>
    <t>Total desaguado por rambla Albujón</t>
  </si>
  <si>
    <t>CORRIENTE DE AGUA</t>
  </si>
  <si>
    <t>Rambla de El Albujón</t>
  </si>
  <si>
    <t>Rambla de Miranda</t>
  </si>
  <si>
    <t>Rambla de las Matildes</t>
  </si>
  <si>
    <t>LC: límite de cuantificación, flujo muy bajo</t>
  </si>
  <si>
    <t>(1) El cauda total desaguado corresponde a la suma de los puntos de control "Desembocadura rambla de El Albujón" y "Aliviadero bombeo rambla El Albujón"</t>
  </si>
  <si>
    <t>kg NO3/dia</t>
  </si>
  <si>
    <t>Punto anegado</t>
  </si>
  <si>
    <t>Agua Estancada</t>
  </si>
  <si>
    <t>2021-06-01: Lluvias en la zona, antes de las mediciones</t>
  </si>
  <si>
    <t>2021-06-07: Lluvias dos días antes d e las mediciones</t>
  </si>
  <si>
    <t>16/08/021</t>
  </si>
  <si>
    <t>FOSFATOS</t>
  </si>
  <si>
    <t>mg PO4/l</t>
  </si>
  <si>
    <t>TOTAL FOSFATOS</t>
  </si>
  <si>
    <t>kg PO4/dia</t>
  </si>
  <si>
    <t>Fosfatos</t>
  </si>
  <si>
    <t>27/082021</t>
  </si>
  <si>
    <t>kg PO4/día</t>
  </si>
  <si>
    <t>Estimación de aporte diario de fosfatos</t>
  </si>
  <si>
    <t>2B</t>
  </si>
  <si>
    <t>Aguas arriba Barrio de la Fuensanta</t>
  </si>
  <si>
    <t>2C</t>
  </si>
  <si>
    <t>2D</t>
  </si>
  <si>
    <t>2E</t>
  </si>
  <si>
    <t>Badén aguas abajo La Puebla</t>
  </si>
  <si>
    <t>Pasaje la balsa</t>
  </si>
  <si>
    <t>EDAR Torre-Pacheco</t>
  </si>
  <si>
    <t>Lo Poyo</t>
  </si>
  <si>
    <t>Lengua de Vaca</t>
  </si>
  <si>
    <t>Valla Militar</t>
  </si>
  <si>
    <t>Freático Los Alcázares</t>
  </si>
  <si>
    <t>Venta Simón</t>
  </si>
  <si>
    <t>Freáticos Los Alcázares</t>
  </si>
  <si>
    <t>&lt;0,061</t>
  </si>
  <si>
    <t>2021-09-23: Lluvias intensas en días previos</t>
  </si>
  <si>
    <t>29-30/09/2021</t>
  </si>
  <si>
    <t>&lt;0,02</t>
  </si>
  <si>
    <t>&lt;0,03</t>
  </si>
  <si>
    <t>07-08/10/2021</t>
  </si>
  <si>
    <t>&lt;0,017</t>
  </si>
  <si>
    <t>13-15/10/2021</t>
  </si>
  <si>
    <t>&lt;0,023</t>
  </si>
  <si>
    <t>20-22/10/2021</t>
  </si>
  <si>
    <t>2021-10-22: Lluvias intensas en horas previas</t>
  </si>
  <si>
    <t>&lt;0,04</t>
  </si>
  <si>
    <t>27-28/10/2021</t>
  </si>
  <si>
    <t>2021-10-28: Lluvias intensas en días previos</t>
  </si>
  <si>
    <t>&lt;0,032</t>
  </si>
  <si>
    <t>&lt;0,06</t>
  </si>
  <si>
    <t>04-05/11/2021</t>
  </si>
  <si>
    <t>&lt;0,055</t>
  </si>
  <si>
    <t>10-11/11/2021</t>
  </si>
  <si>
    <t>17-18/11/2021</t>
  </si>
  <si>
    <t>º</t>
  </si>
  <si>
    <t>&lt;0,6</t>
  </si>
  <si>
    <t>24-25/11/2021</t>
  </si>
  <si>
    <t>2021-11-24: Lluvias intensas en días previos</t>
  </si>
  <si>
    <t>&lt;0,17</t>
  </si>
  <si>
    <t>01-02/12/2021</t>
  </si>
  <si>
    <t>09-10/12/2021</t>
  </si>
  <si>
    <t>15-17/12/2021</t>
  </si>
  <si>
    <t>&lt;0,22</t>
  </si>
  <si>
    <t>&lt;0,020</t>
  </si>
  <si>
    <t>22-23/12/2021</t>
  </si>
  <si>
    <t>2021-12-23: Luvia ligera en días previos</t>
  </si>
  <si>
    <t>29-30/12/2021</t>
  </si>
  <si>
    <t>03-04/01/2022</t>
  </si>
  <si>
    <t>12-13/01/2022</t>
  </si>
  <si>
    <t>2022-01-13: Lluvia moderada día previo</t>
  </si>
  <si>
    <t>19-20/01/2022</t>
  </si>
  <si>
    <t>24-25/01/2022</t>
  </si>
  <si>
    <t>2022-01-25: Lluvias moderadas días previo</t>
  </si>
  <si>
    <t>01-02/02/2022</t>
  </si>
  <si>
    <t>09-10/02/2022</t>
  </si>
  <si>
    <t>15-16/02/2022</t>
  </si>
  <si>
    <t>23-24/02/2022</t>
  </si>
  <si>
    <t>01-02/03/2022</t>
  </si>
  <si>
    <t>09-10/03/2022</t>
  </si>
  <si>
    <t>2022-03-10: Lluvias moderadas días previos</t>
  </si>
  <si>
    <t>14-15/03/2022</t>
  </si>
  <si>
    <t>22-24/03/2022</t>
  </si>
  <si>
    <t>30-31/03/2022</t>
  </si>
  <si>
    <t>2022-03-31: Lluvias moderadas días previos</t>
  </si>
  <si>
    <t>2022-03-24: Lluvias muy abundantes días previos</t>
  </si>
  <si>
    <t>04-06/04/2022</t>
  </si>
  <si>
    <t>2022-04-06: Lluvias muy abundantes días previos</t>
  </si>
  <si>
    <t>2022-04-21: Lluvias abundantes días previos</t>
  </si>
  <si>
    <t>26-27/04/2022</t>
  </si>
  <si>
    <t>257.25</t>
  </si>
  <si>
    <t>2022-05-05: Lluvias abundantes el día anterior a la visita</t>
  </si>
  <si>
    <t>11-12/05/2022</t>
  </si>
  <si>
    <t>18-19/05/2022</t>
  </si>
  <si>
    <t>25-26/05/2022</t>
  </si>
  <si>
    <t>Cauce estancado</t>
  </si>
  <si>
    <t>2022-06-22: Lluvias el día anterior a la visita</t>
  </si>
  <si>
    <t>&lt;0061</t>
  </si>
  <si>
    <t>133.50</t>
  </si>
  <si>
    <t>-</t>
  </si>
  <si>
    <t>2022-09-26: Lluvias abundantes el día anterior a la visita</t>
  </si>
  <si>
    <t xml:space="preserve">2022-10-06: Lluvia en momento de la visita </t>
  </si>
  <si>
    <t>2022-10-06: Lluvia noche anterior a la visita</t>
  </si>
  <si>
    <t>501.17</t>
  </si>
  <si>
    <t>2022-11-10: Lluvia noche anterior a la visita</t>
  </si>
  <si>
    <t>2022-12-05:Lluvias días previos a la visita</t>
  </si>
  <si>
    <t>202-12-15:Lluvia noche anterior a la visita</t>
  </si>
  <si>
    <t>Cauce Seco</t>
  </si>
  <si>
    <t>2023-02-09:Lluvia noche anterior a la visita</t>
  </si>
  <si>
    <t>cauce seco</t>
  </si>
  <si>
    <t xml:space="preserve">Cauce seco </t>
  </si>
  <si>
    <t xml:space="preserve"> cauce seco</t>
  </si>
  <si>
    <t>2023-03-06:Lluvia noche anterior a la visita.</t>
  </si>
  <si>
    <t xml:space="preserve">Cauce estancado </t>
  </si>
  <si>
    <t xml:space="preserve"> </t>
  </si>
  <si>
    <t>Punto inaccesible</t>
  </si>
  <si>
    <t>2023-05-24:Lluvia la noche anterior y durante la visita.</t>
  </si>
  <si>
    <t xml:space="preserve">Punto inaccesible </t>
  </si>
  <si>
    <t>2023-06-07:Lluvia durante la visita.</t>
  </si>
  <si>
    <t>Calado insuficiente</t>
  </si>
  <si>
    <t>Cacue seco</t>
  </si>
  <si>
    <t>2024-02-09:Lluvia la noche anterior</t>
  </si>
  <si>
    <t>Cauec seco</t>
  </si>
  <si>
    <t>Drenaje los Alcázares</t>
  </si>
  <si>
    <t>Tubería salmuera bajo N-332</t>
  </si>
  <si>
    <t>Aliviadero estación de bombeo</t>
  </si>
  <si>
    <t>Rambla del Miedo</t>
  </si>
  <si>
    <t>(2) Valor obtenido como suma de los totales obtenidos en cada corriente, resultante de multiplicar caudal por concentración en el punto o puntos que la representan. Los puntos incluidos en la suma se resaltan en negrita</t>
  </si>
  <si>
    <t xml:space="preserve">(1) </t>
  </si>
  <si>
    <t>'(2)</t>
  </si>
  <si>
    <t>&lt;0.20</t>
  </si>
  <si>
    <t>&lt; 0.20</t>
  </si>
  <si>
    <t>2024-06-12: Lluvia durante el muestreo.</t>
  </si>
  <si>
    <t>2024-06-14: Lluvia días anteriores.</t>
  </si>
  <si>
    <t>2024-07-10: Obras en el punto 2 desembocadura de la Rambla del Albujón</t>
  </si>
  <si>
    <t>2024-07-12: Obras en el punto 2 desembocadura de la Rambla del Albujón</t>
  </si>
  <si>
    <t>2024-07-15: Obras en el punto 2 desembocadura de la Rambla del Albujón</t>
  </si>
  <si>
    <t>2024-09-11: Desbroce en las ramblas de la zona.</t>
  </si>
  <si>
    <t>2024-09-12 Desbroce en las ramblas de la zona.</t>
  </si>
  <si>
    <t>2024-09-13 Desbroce en las ramblas de la zona.</t>
  </si>
  <si>
    <t>2024-09-16 Desbroce en las ramblas de la zona.</t>
  </si>
  <si>
    <t>24-10-28 Punto 6 inaccesible.</t>
  </si>
  <si>
    <t>24-10-30 Lluvias días anteriores. Punto 6 no muestreable por seguridad.</t>
  </si>
  <si>
    <t>24-10-30 Lluvias días anteriores. Punto 2 y 6 no muestreables por seguridad. Valor de punto 2 de CHS.</t>
  </si>
  <si>
    <t>24-12-13 Punto 4 no se puede muestrear por presencia de estepicursores.</t>
  </si>
  <si>
    <t>24-12-16 Punto 4 no se puede muestrear por presencia de estepicursores.</t>
  </si>
  <si>
    <t>24-12-17 Punto 4 no se puede muestrear por presencia de estepicursores.</t>
  </si>
  <si>
    <t>24-12-20 Punto 4 no se puede muestrear por presencia de estepicursores.</t>
  </si>
  <si>
    <t>24-12-23 Punto 4 no se puede muestrear por presencia de estepicursores.</t>
  </si>
  <si>
    <t>24-12-27 Punto 4 no se puede muestrear por presencia de estepicursores.</t>
  </si>
  <si>
    <t>24-12-30 Punto 4 no se puede muestrear por presencia de estepicursores.</t>
  </si>
  <si>
    <t>25-01-03 Lluvia días anteriores.</t>
  </si>
  <si>
    <t>25-02-10 Punto 4 no se puede muestrear por presencia de estepicursores.</t>
  </si>
  <si>
    <t>25-02-07. Punto 4 se muestrea aguas arriba con ayuda de personal de TRAGSA.</t>
  </si>
  <si>
    <t>25-02-12 Punto 4 no se puede muestrear por presencia de estepicursores.</t>
  </si>
  <si>
    <t>25-02-14 Punto 4 no se puede muestrear por presencia de estepicursores.</t>
  </si>
  <si>
    <t>25-02-17 Punto 4 no se puede muestrear por presencia de estepicursores.</t>
  </si>
  <si>
    <t>25-02-19 Punto 4 no se puede muestrear por presencia de estepicursores.</t>
  </si>
  <si>
    <t>25-02-21 Punto 4 no se puede muestrear por presencia de estepicursores.</t>
  </si>
  <si>
    <t>25-02-24 Punto 4 no se puede muestrear por presencia de estepicursores.</t>
  </si>
  <si>
    <t>25-02-26 Punto 4 no se puede muestrear por presencia de estepicursores.</t>
  </si>
  <si>
    <t>25-02-28 Punto 4 no se puede muestrear por presencia de estepicursores.</t>
  </si>
  <si>
    <t>25-03-04 Lluvia días anteriores y día de muestreo. No es posible muestrear los puntos 4,6,15B y 19.</t>
  </si>
  <si>
    <t>25-03-05 Lluvia días anteriores y día de muestreo. No es posible muestrear los puntos 4,6,15B y 19.</t>
  </si>
  <si>
    <t>25-03-07 Lluvia días anteriores y día de muestreo. No es posible muestrear los puntos 4,6 y 15B</t>
  </si>
  <si>
    <t>25-03-14 Lluvia días anteriores. No es posible muestrear los puntos 4 y 15B.</t>
  </si>
  <si>
    <t>25-03-17 Lluvia días anteriores. No es posible muestrear el punto 4.</t>
  </si>
  <si>
    <t>25-03-21 Lluvia días anteriores. No es posible muestrear el punto 4, 6 y 15B.</t>
  </si>
  <si>
    <t>25-03-24  No es posible muestrear el punto 4.</t>
  </si>
  <si>
    <t>25-03-26  No es posible muestrear el punto 4.</t>
  </si>
  <si>
    <t>25-03-28  No es posible muestrear el punto 4.</t>
  </si>
  <si>
    <t>25-03-31  No es posible muestrear el punto 4.</t>
  </si>
  <si>
    <t>25-04-02  No es posible muestrear el punto 4.</t>
  </si>
  <si>
    <t>25-04-04  No es posible muestrear el punto 4.</t>
  </si>
  <si>
    <t>25-04-07 No es posible muestrear el punto 4.</t>
  </si>
  <si>
    <t>25-04-09 No es posible muestrear el punto 4.</t>
  </si>
  <si>
    <t>25-04-11 No es posible muestrear el punto 4.</t>
  </si>
  <si>
    <t>25-04-14 No es posible muestrear el punto 4.</t>
  </si>
  <si>
    <t>25-04-16 No es posible muestrear el punto 4.</t>
  </si>
  <si>
    <t>25-04-21 No es posible muestrear el punto 4.</t>
  </si>
  <si>
    <t>25-04-23 No es posible muestrear el punto 4.</t>
  </si>
  <si>
    <t>25-04-25 No es posible muestrear el punto 4.</t>
  </si>
  <si>
    <t>25-04-28 No es posible muestrear el punto 4.</t>
  </si>
  <si>
    <t>25-04-30 No es posible muestrear el punto 4.</t>
  </si>
  <si>
    <t>25-05-02 No es posible muestrear el punto 4.</t>
  </si>
  <si>
    <t>25-05-05 No es posible muestrear el punto 4.</t>
  </si>
  <si>
    <t>25-05-07 No es posible muestrear el punto 4.</t>
  </si>
  <si>
    <t>25-05-09 No es posible muestrear el punto 4.</t>
  </si>
  <si>
    <t>25-05-12 No es posible muestrear el punto 4.</t>
  </si>
  <si>
    <t>25-05-14 No es posible muestrear el punto 4.</t>
  </si>
  <si>
    <t>25-05-16 No es posible muestrear el punto 4.</t>
  </si>
  <si>
    <t>25-05-19 No es posible muestrear el punto 4.</t>
  </si>
  <si>
    <t>25-05-21 No es posible muestrear el punto 4.</t>
  </si>
  <si>
    <t>25-05-23 No es posible muestrear el punto 4.</t>
  </si>
  <si>
    <t>25-05-26 No es posible muestrear el punto 4.</t>
  </si>
  <si>
    <t>25-05-28 No es posible muestrear el punto 4.</t>
  </si>
  <si>
    <t>25-05-30 No es posible muestrear el punto 4.</t>
  </si>
  <si>
    <t>25-06-02 No es posible muestrear el punto 4.</t>
  </si>
  <si>
    <t>25-06-04 No es posible muestrear el punto 4.</t>
  </si>
  <si>
    <t>25-06-06 No es posible muestrear el punto 4.</t>
  </si>
  <si>
    <t>25-06-11 No es posible muestrear el punto 4.</t>
  </si>
  <si>
    <t>25-06-13 No es posible muestrear el punto 4.</t>
  </si>
  <si>
    <t>25-06-16 No es posible muestrear el punto 4.</t>
  </si>
  <si>
    <t>25-06-18 No es posible muestrear el punto 4.</t>
  </si>
  <si>
    <t>25-06-20 No es posible muestrear el punto 4.</t>
  </si>
  <si>
    <t>25-06-23 No es posible muestrear el punto 4.</t>
  </si>
  <si>
    <t>25-06-25 No es posible muestrear el punto 4.</t>
  </si>
  <si>
    <t>25-06-27 No es posible muestrear el punto 4.</t>
  </si>
  <si>
    <t>25-06-30 No es posible muestrear el punto 4.</t>
  </si>
  <si>
    <t>25-07-02 No es posible muestrear el punto 4.</t>
  </si>
  <si>
    <t>25-07-04 No es posible muestrear el punto 4.</t>
  </si>
  <si>
    <t>25-07-07 No es posible muestrear el punto 4.</t>
  </si>
  <si>
    <t>25-07-09 No es posible muestrear el punto 4.</t>
  </si>
  <si>
    <t>25-07-11 No es posible muestrear el punto 4.</t>
  </si>
  <si>
    <t>25-07-14 No es posible muestrear el punto 4.</t>
  </si>
  <si>
    <t>25-07-16 No es posible muestrear el punto 4.</t>
  </si>
  <si>
    <t>25-07-18 No es posible muestrear el punto 4.</t>
  </si>
  <si>
    <t>25-07-21 No es posible muestrear el punto 4.</t>
  </si>
  <si>
    <t>25-07-23 No es posible muestrear el punto 4.</t>
  </si>
  <si>
    <t>25-07-25 No es posible muestrear el punto 4.</t>
  </si>
  <si>
    <t>25-07-28 No es posible muestrear el punto 4.</t>
  </si>
  <si>
    <t>25-07-30 No es posible muestrear el punto 4.</t>
  </si>
  <si>
    <t>25-08-01 No es posible muestrear el punto 4.</t>
  </si>
  <si>
    <t>25-08-04 No es posible muestrear el punto 4.</t>
  </si>
  <si>
    <t>25-08-06 No es posible muestrear el punto 4.</t>
  </si>
  <si>
    <t>25-08-08 No es posible muestrear el punto 4.</t>
  </si>
  <si>
    <t>25-08-11 No es posible muestrear el punto 4.</t>
  </si>
  <si>
    <t>25-08-13 No es posible muestrear el punto 4.</t>
  </si>
  <si>
    <t>25-08-18 No es posible muestrear el punto 4.</t>
  </si>
  <si>
    <t>25-08-20 No es posible muestrear el punto 4.</t>
  </si>
  <si>
    <t>25-08-22 No es posible muestrear el punto 4.</t>
  </si>
  <si>
    <t>25-08-25 No es posible muestrear el punto 4.</t>
  </si>
  <si>
    <t>25-08-27 No es posible muestrear el punto 4.</t>
  </si>
  <si>
    <t>25-08-29 No es posible muestrear el punto 4.</t>
  </si>
  <si>
    <t>25-09-01 No es posible muestrear el punto 4.</t>
  </si>
  <si>
    <t>25-09-03 No es posible muestrear el punto 4.</t>
  </si>
  <si>
    <t>25-09-05 No es posible muestrear el punto 4.</t>
  </si>
  <si>
    <t>25-09-10 No es posible muestrear el punto 4.</t>
  </si>
  <si>
    <t>25-09-12 No es posible muestrear el punto 4.</t>
  </si>
  <si>
    <t>25-10-01  Lluvia días anteriores</t>
  </si>
  <si>
    <t>25-10-13  Lluvia días anteriores. No es posible muestrear los puntos 4,6,15B y 19.</t>
  </si>
  <si>
    <t>25-10-15  Lluvia días anteriores. No es posible muestrear los puntos 4,6 y 15B.</t>
  </si>
  <si>
    <t>No es posible muestrear los puntos 4,6 y 15B.</t>
  </si>
  <si>
    <t>No es posible muestrear los puntos 4 y 15B.</t>
  </si>
  <si>
    <t>No es posible muestrear los puntos 4, 15B y 19.</t>
  </si>
  <si>
    <t>No es posible muestrear los puntos 15B y 19.</t>
  </si>
  <si>
    <t>No es posible muestrear los puntos 4,6, 15B y 19.</t>
  </si>
  <si>
    <t>No es posible muestrear los puntos 4, 6, 15B y 19.</t>
  </si>
  <si>
    <t>No es posible muestrear los puntos 4,15B y 19.</t>
  </si>
  <si>
    <t>No es posible muestrear los puntos 4, 6 y 19.</t>
  </si>
  <si>
    <t>No es posible muestrear los puntos 6 y 19.</t>
  </si>
  <si>
    <t>No es posible muestrear el punto 19.</t>
  </si>
  <si>
    <t>No es posible muestrear el punto 6 y 19.</t>
  </si>
  <si>
    <t>mg/l</t>
  </si>
  <si>
    <t>Uds. De Ph</t>
  </si>
  <si>
    <t>mg O₂/l</t>
  </si>
  <si>
    <t>&lt; 5.0</t>
  </si>
  <si>
    <t>&lt;10</t>
  </si>
  <si>
    <t>&lt;0.061</t>
  </si>
  <si>
    <t>&lt;0.036</t>
  </si>
  <si>
    <t>&lt;0.031</t>
  </si>
  <si>
    <t>&lt;0.068</t>
  </si>
  <si>
    <t>&lt;0.077</t>
  </si>
  <si>
    <t>&lt;0.062</t>
  </si>
  <si>
    <t>No es posible muestrear los puntos 4, 6, 15B, 17</t>
  </si>
  <si>
    <t>&lt;5.0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</si>
</sst>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C0A]d\ &quot;de&quot;\ mmmm\ &quot;de&quot;\ yyyy;@"/>
    <numFmt numFmtId="166" formatCode="0.000"/>
    <numFmt numFmtId="167" formatCode="0.0000"/>
    <numFmt numFmtId="168" formatCode="#,##0.000"/>
    <numFmt numFmtId="169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A9DA7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1" xfId="0" applyBorder="1"/>
    <xf numFmtId="2" fontId="0" fillId="3" borderId="1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2" fontId="0" fillId="4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2" fontId="0" fillId="5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 shrinkToFit="1"/>
    </xf>
    <xf numFmtId="2" fontId="0" fillId="6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 shrinkToFit="1"/>
    </xf>
    <xf numFmtId="2" fontId="0" fillId="7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 shrinkToFit="1"/>
    </xf>
    <xf numFmtId="2" fontId="0" fillId="8" borderId="1" xfId="0" applyNumberFormat="1" applyFill="1" applyBorder="1"/>
    <xf numFmtId="1" fontId="0" fillId="8" borderId="1" xfId="0" applyNumberFormat="1" applyFill="1" applyBorder="1"/>
    <xf numFmtId="1" fontId="0" fillId="4" borderId="1" xfId="0" applyNumberFormat="1" applyFill="1" applyBorder="1"/>
    <xf numFmtId="1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1" fontId="5" fillId="0" borderId="0" xfId="0" applyNumberFormat="1" applyFont="1"/>
    <xf numFmtId="2" fontId="0" fillId="0" borderId="0" xfId="0" applyNumberFormat="1"/>
    <xf numFmtId="0" fontId="0" fillId="9" borderId="0" xfId="0" applyFill="1"/>
    <xf numFmtId="0" fontId="0" fillId="11" borderId="6" xfId="0" applyFill="1" applyBorder="1"/>
    <xf numFmtId="0" fontId="0" fillId="11" borderId="7" xfId="0" applyFill="1" applyBorder="1"/>
    <xf numFmtId="1" fontId="0" fillId="8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12" borderId="1" xfId="0" applyNumberFormat="1" applyFill="1" applyBorder="1"/>
    <xf numFmtId="2" fontId="0" fillId="12" borderId="1" xfId="0" applyNumberFormat="1" applyFill="1" applyBorder="1"/>
    <xf numFmtId="2" fontId="0" fillId="8" borderId="1" xfId="0" applyNumberForma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 shrinkToFit="1"/>
    </xf>
    <xf numFmtId="3" fontId="0" fillId="11" borderId="1" xfId="0" applyNumberForma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2" fontId="0" fillId="8" borderId="8" xfId="0" applyNumberFormat="1" applyFill="1" applyBorder="1"/>
    <xf numFmtId="2" fontId="0" fillId="3" borderId="8" xfId="0" applyNumberFormat="1" applyFill="1" applyBorder="1"/>
    <xf numFmtId="2" fontId="0" fillId="4" borderId="8" xfId="0" applyNumberFormat="1" applyFill="1" applyBorder="1"/>
    <xf numFmtId="2" fontId="0" fillId="5" borderId="8" xfId="0" applyNumberFormat="1" applyFill="1" applyBorder="1"/>
    <xf numFmtId="2" fontId="0" fillId="7" borderId="8" xfId="0" applyNumberFormat="1" applyFill="1" applyBorder="1"/>
    <xf numFmtId="1" fontId="0" fillId="8" borderId="8" xfId="0" applyNumberFormat="1" applyFill="1" applyBorder="1"/>
    <xf numFmtId="1" fontId="0" fillId="8" borderId="1" xfId="0" applyNumberFormat="1" applyFill="1" applyBorder="1" applyAlignment="1">
      <alignment horizontal="right"/>
    </xf>
    <xf numFmtId="2" fontId="0" fillId="8" borderId="8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14" borderId="1" xfId="0" applyNumberFormat="1" applyFill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14" fontId="1" fillId="2" borderId="12" xfId="0" applyNumberFormat="1" applyFont="1" applyFill="1" applyBorder="1" applyAlignment="1">
      <alignment horizontal="center"/>
    </xf>
    <xf numFmtId="2" fontId="0" fillId="14" borderId="12" xfId="0" applyNumberFormat="1" applyFill="1" applyBorder="1"/>
    <xf numFmtId="14" fontId="1" fillId="2" borderId="14" xfId="0" applyNumberFormat="1" applyFont="1" applyFill="1" applyBorder="1" applyAlignment="1">
      <alignment horizontal="center"/>
    </xf>
    <xf numFmtId="2" fontId="0" fillId="14" borderId="14" xfId="0" applyNumberFormat="1" applyFill="1" applyBorder="1"/>
    <xf numFmtId="2" fontId="0" fillId="17" borderId="1" xfId="0" applyNumberFormat="1" applyFill="1" applyBorder="1"/>
    <xf numFmtId="0" fontId="7" fillId="0" borderId="13" xfId="0" applyFont="1" applyBorder="1"/>
    <xf numFmtId="0" fontId="8" fillId="0" borderId="0" xfId="0" quotePrefix="1" applyFont="1"/>
    <xf numFmtId="0" fontId="9" fillId="0" borderId="0" xfId="0" applyFont="1"/>
    <xf numFmtId="0" fontId="4" fillId="0" borderId="0" xfId="0" applyFont="1"/>
    <xf numFmtId="0" fontId="0" fillId="11" borderId="5" xfId="0" applyFill="1" applyBorder="1"/>
    <xf numFmtId="3" fontId="4" fillId="11" borderId="6" xfId="0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 wrapText="1" shrinkToFit="1"/>
    </xf>
    <xf numFmtId="2" fontId="4" fillId="8" borderId="1" xfId="0" applyNumberFormat="1" applyFont="1" applyFill="1" applyBorder="1"/>
    <xf numFmtId="2" fontId="4" fillId="12" borderId="1" xfId="0" applyNumberFormat="1" applyFont="1" applyFill="1" applyBorder="1"/>
    <xf numFmtId="2" fontId="4" fillId="3" borderId="1" xfId="0" applyNumberFormat="1" applyFont="1" applyFill="1" applyBorder="1"/>
    <xf numFmtId="2" fontId="4" fillId="4" borderId="1" xfId="0" applyNumberFormat="1" applyFont="1" applyFill="1" applyBorder="1"/>
    <xf numFmtId="2" fontId="4" fillId="5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/>
    <xf numFmtId="2" fontId="4" fillId="7" borderId="1" xfId="0" applyNumberFormat="1" applyFont="1" applyFill="1" applyBorder="1"/>
    <xf numFmtId="2" fontId="4" fillId="3" borderId="8" xfId="0" applyNumberFormat="1" applyFont="1" applyFill="1" applyBorder="1"/>
    <xf numFmtId="2" fontId="4" fillId="4" borderId="8" xfId="0" applyNumberFormat="1" applyFont="1" applyFill="1" applyBorder="1"/>
    <xf numFmtId="2" fontId="4" fillId="6" borderId="8" xfId="0" applyNumberFormat="1" applyFont="1" applyFill="1" applyBorder="1"/>
    <xf numFmtId="2" fontId="4" fillId="7" borderId="8" xfId="0" applyNumberFormat="1" applyFont="1" applyFill="1" applyBorder="1"/>
    <xf numFmtId="2" fontId="4" fillId="5" borderId="1" xfId="0" applyNumberFormat="1" applyFont="1" applyFill="1" applyBorder="1"/>
    <xf numFmtId="2" fontId="4" fillId="5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165" fontId="4" fillId="9" borderId="0" xfId="0" quotePrefix="1" applyNumberFormat="1" applyFon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12" borderId="8" xfId="0" applyNumberFormat="1" applyFill="1" applyBorder="1"/>
    <xf numFmtId="2" fontId="0" fillId="8" borderId="1" xfId="0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center"/>
    </xf>
    <xf numFmtId="2" fontId="0" fillId="12" borderId="8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1" fontId="0" fillId="12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12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center" vertical="center"/>
    </xf>
    <xf numFmtId="4" fontId="0" fillId="11" borderId="1" xfId="0" applyNumberFormat="1" applyFill="1" applyBorder="1" applyAlignment="1">
      <alignment horizontal="center" vertical="center"/>
    </xf>
    <xf numFmtId="2" fontId="0" fillId="8" borderId="8" xfId="0" applyNumberFormat="1" applyFill="1" applyBorder="1" applyAlignment="1">
      <alignment horizontal="right"/>
    </xf>
    <xf numFmtId="166" fontId="0" fillId="8" borderId="1" xfId="0" applyNumberFormat="1" applyFill="1" applyBorder="1"/>
    <xf numFmtId="4" fontId="0" fillId="11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 wrapText="1" shrinkToFit="1"/>
    </xf>
    <xf numFmtId="0" fontId="4" fillId="19" borderId="1" xfId="0" applyFont="1" applyFill="1" applyBorder="1" applyAlignment="1">
      <alignment horizontal="center" vertical="center" wrapText="1" shrinkToFit="1"/>
    </xf>
    <xf numFmtId="0" fontId="4" fillId="20" borderId="1" xfId="0" applyFont="1" applyFill="1" applyBorder="1" applyAlignment="1">
      <alignment horizontal="center" vertical="center" wrapText="1" shrinkToFit="1"/>
    </xf>
    <xf numFmtId="2" fontId="4" fillId="21" borderId="1" xfId="0" applyNumberFormat="1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 shrinkToFit="1"/>
    </xf>
    <xf numFmtId="0" fontId="0" fillId="18" borderId="1" xfId="0" applyFill="1" applyBorder="1" applyAlignment="1">
      <alignment horizontal="center" vertical="center" wrapText="1" shrinkToFit="1"/>
    </xf>
    <xf numFmtId="0" fontId="0" fillId="19" borderId="1" xfId="0" applyFill="1" applyBorder="1" applyAlignment="1">
      <alignment horizontal="center" vertical="center" wrapText="1" shrinkToFit="1"/>
    </xf>
    <xf numFmtId="0" fontId="0" fillId="20" borderId="1" xfId="0" applyFill="1" applyBorder="1" applyAlignment="1">
      <alignment horizontal="center" vertical="center" wrapText="1" shrinkToFit="1"/>
    </xf>
    <xf numFmtId="0" fontId="0" fillId="21" borderId="1" xfId="0" applyFill="1" applyBorder="1" applyAlignment="1">
      <alignment horizontal="center" vertical="center" wrapText="1" shrinkToFit="1"/>
    </xf>
    <xf numFmtId="0" fontId="0" fillId="22" borderId="1" xfId="0" applyFill="1" applyBorder="1" applyAlignment="1">
      <alignment horizontal="center" vertical="center" wrapText="1" shrinkToFit="1"/>
    </xf>
    <xf numFmtId="2" fontId="0" fillId="18" borderId="1" xfId="0" applyNumberFormat="1" applyFill="1" applyBorder="1"/>
    <xf numFmtId="2" fontId="0" fillId="19" borderId="1" xfId="0" applyNumberFormat="1" applyFill="1" applyBorder="1"/>
    <xf numFmtId="2" fontId="0" fillId="20" borderId="1" xfId="0" applyNumberFormat="1" applyFill="1" applyBorder="1"/>
    <xf numFmtId="2" fontId="0" fillId="21" borderId="1" xfId="0" applyNumberFormat="1" applyFill="1" applyBorder="1"/>
    <xf numFmtId="2" fontId="0" fillId="22" borderId="1" xfId="0" applyNumberFormat="1" applyFill="1" applyBorder="1"/>
    <xf numFmtId="14" fontId="6" fillId="18" borderId="4" xfId="0" applyNumberFormat="1" applyFont="1" applyFill="1" applyBorder="1" applyAlignment="1">
      <alignment horizontal="center"/>
    </xf>
    <xf numFmtId="14" fontId="6" fillId="19" borderId="4" xfId="0" applyNumberFormat="1" applyFont="1" applyFill="1" applyBorder="1" applyAlignment="1">
      <alignment horizontal="center"/>
    </xf>
    <xf numFmtId="14" fontId="6" fillId="20" borderId="4" xfId="0" applyNumberFormat="1" applyFont="1" applyFill="1" applyBorder="1" applyAlignment="1">
      <alignment horizontal="center"/>
    </xf>
    <xf numFmtId="14" fontId="6" fillId="21" borderId="4" xfId="0" applyNumberFormat="1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14" fontId="1" fillId="18" borderId="4" xfId="0" applyNumberFormat="1" applyFont="1" applyFill="1" applyBorder="1" applyAlignment="1">
      <alignment horizontal="center"/>
    </xf>
    <xf numFmtId="14" fontId="1" fillId="19" borderId="4" xfId="0" applyNumberFormat="1" applyFont="1" applyFill="1" applyBorder="1" applyAlignment="1">
      <alignment horizontal="center"/>
    </xf>
    <xf numFmtId="14" fontId="1" fillId="20" borderId="4" xfId="0" applyNumberFormat="1" applyFont="1" applyFill="1" applyBorder="1" applyAlignment="1">
      <alignment horizontal="center"/>
    </xf>
    <xf numFmtId="14" fontId="1" fillId="21" borderId="4" xfId="0" applyNumberFormat="1" applyFont="1" applyFill="1" applyBorder="1" applyAlignment="1">
      <alignment horizontal="center"/>
    </xf>
    <xf numFmtId="14" fontId="1" fillId="22" borderId="1" xfId="0" applyNumberFormat="1" applyFont="1" applyFill="1" applyBorder="1" applyAlignment="1">
      <alignment horizontal="center"/>
    </xf>
    <xf numFmtId="2" fontId="4" fillId="18" borderId="1" xfId="0" applyNumberFormat="1" applyFont="1" applyFill="1" applyBorder="1"/>
    <xf numFmtId="2" fontId="4" fillId="19" borderId="1" xfId="0" applyNumberFormat="1" applyFont="1" applyFill="1" applyBorder="1"/>
    <xf numFmtId="2" fontId="4" fillId="20" borderId="1" xfId="0" applyNumberFormat="1" applyFont="1" applyFill="1" applyBorder="1"/>
    <xf numFmtId="2" fontId="4" fillId="21" borderId="1" xfId="0" applyNumberFormat="1" applyFont="1" applyFill="1" applyBorder="1"/>
    <xf numFmtId="2" fontId="4" fillId="22" borderId="1" xfId="0" applyNumberFormat="1" applyFont="1" applyFill="1" applyBorder="1"/>
    <xf numFmtId="2" fontId="0" fillId="18" borderId="1" xfId="0" applyNumberFormat="1" applyFill="1" applyBorder="1" applyAlignment="1">
      <alignment horizontal="center"/>
    </xf>
    <xf numFmtId="2" fontId="0" fillId="20" borderId="1" xfId="0" applyNumberFormat="1" applyFill="1" applyBorder="1" applyAlignment="1">
      <alignment horizontal="center"/>
    </xf>
    <xf numFmtId="2" fontId="0" fillId="21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22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/>
    </xf>
    <xf numFmtId="2" fontId="4" fillId="0" borderId="0" xfId="0" applyNumberFormat="1" applyFont="1"/>
    <xf numFmtId="0" fontId="0" fillId="19" borderId="1" xfId="0" applyFill="1" applyBorder="1" applyAlignment="1">
      <alignment horizontal="right" vertical="center" wrapText="1" shrinkToFit="1"/>
    </xf>
    <xf numFmtId="2" fontId="0" fillId="3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19" borderId="12" xfId="0" applyFill="1" applyBorder="1" applyAlignment="1">
      <alignment horizontal="right" vertical="center" wrapText="1" shrinkToFit="1"/>
    </xf>
    <xf numFmtId="2" fontId="4" fillId="3" borderId="1" xfId="0" applyNumberFormat="1" applyFont="1" applyFill="1" applyBorder="1" applyAlignment="1">
      <alignment horizontal="center"/>
    </xf>
    <xf numFmtId="166" fontId="0" fillId="21" borderId="1" xfId="0" applyNumberFormat="1" applyFill="1" applyBorder="1"/>
    <xf numFmtId="166" fontId="0" fillId="22" borderId="1" xfId="0" applyNumberFormat="1" applyFill="1" applyBorder="1"/>
    <xf numFmtId="166" fontId="4" fillId="22" borderId="1" xfId="0" applyNumberFormat="1" applyFont="1" applyFill="1" applyBorder="1"/>
    <xf numFmtId="167" fontId="0" fillId="7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right"/>
    </xf>
    <xf numFmtId="2" fontId="0" fillId="20" borderId="1" xfId="0" applyNumberFormat="1" applyFill="1" applyBorder="1" applyAlignment="1">
      <alignment horizontal="right"/>
    </xf>
    <xf numFmtId="166" fontId="0" fillId="20" borderId="1" xfId="0" applyNumberFormat="1" applyFill="1" applyBorder="1" applyAlignment="1">
      <alignment horizontal="center"/>
    </xf>
    <xf numFmtId="2" fontId="0" fillId="19" borderId="1" xfId="0" applyNumberFormat="1" applyFill="1" applyBorder="1" applyAlignment="1">
      <alignment horizontal="right" vertical="center" wrapText="1" shrinkToFit="1"/>
    </xf>
    <xf numFmtId="166" fontId="0" fillId="8" borderId="1" xfId="0" applyNumberFormat="1" applyFill="1" applyBorder="1" applyAlignment="1">
      <alignment horizontal="right"/>
    </xf>
    <xf numFmtId="166" fontId="0" fillId="16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3" borderId="12" xfId="0" applyNumberFormat="1" applyFill="1" applyBorder="1" applyAlignment="1">
      <alignment horizontal="right"/>
    </xf>
    <xf numFmtId="166" fontId="0" fillId="3" borderId="1" xfId="0" applyNumberFormat="1" applyFill="1" applyBorder="1"/>
    <xf numFmtId="166" fontId="0" fillId="4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right"/>
    </xf>
    <xf numFmtId="166" fontId="0" fillId="19" borderId="1" xfId="0" applyNumberFormat="1" applyFill="1" applyBorder="1" applyAlignment="1">
      <alignment horizontal="right" vertical="center" wrapText="1" shrinkToFit="1"/>
    </xf>
    <xf numFmtId="166" fontId="0" fillId="20" borderId="1" xfId="0" applyNumberFormat="1" applyFill="1" applyBorder="1"/>
    <xf numFmtId="166" fontId="0" fillId="7" borderId="1" xfId="0" applyNumberFormat="1" applyFill="1" applyBorder="1" applyAlignment="1">
      <alignment horizontal="center"/>
    </xf>
    <xf numFmtId="166" fontId="0" fillId="12" borderId="1" xfId="0" applyNumberFormat="1" applyFill="1" applyBorder="1"/>
    <xf numFmtId="167" fontId="0" fillId="20" borderId="1" xfId="0" applyNumberFormat="1" applyFill="1" applyBorder="1" applyAlignment="1">
      <alignment horizontal="center"/>
    </xf>
    <xf numFmtId="166" fontId="0" fillId="20" borderId="1" xfId="0" applyNumberFormat="1" applyFill="1" applyBorder="1" applyAlignment="1">
      <alignment horizontal="right"/>
    </xf>
    <xf numFmtId="1" fontId="0" fillId="19" borderId="1" xfId="0" applyNumberFormat="1" applyFill="1" applyBorder="1" applyAlignment="1">
      <alignment horizontal="center" vertical="center" wrapText="1" shrinkToFit="1"/>
    </xf>
    <xf numFmtId="166" fontId="0" fillId="4" borderId="1" xfId="0" applyNumberFormat="1" applyFill="1" applyBorder="1"/>
    <xf numFmtId="166" fontId="0" fillId="7" borderId="1" xfId="0" applyNumberFormat="1" applyFill="1" applyBorder="1"/>
    <xf numFmtId="166" fontId="0" fillId="21" borderId="1" xfId="0" applyNumberFormat="1" applyFill="1" applyBorder="1" applyAlignment="1">
      <alignment horizontal="right"/>
    </xf>
    <xf numFmtId="166" fontId="0" fillId="22" borderId="1" xfId="0" applyNumberFormat="1" applyFill="1" applyBorder="1" applyAlignment="1">
      <alignment horizontal="right"/>
    </xf>
    <xf numFmtId="2" fontId="4" fillId="20" borderId="1" xfId="0" applyNumberFormat="1" applyFont="1" applyFill="1" applyBorder="1" applyAlignment="1">
      <alignment horizontal="center"/>
    </xf>
    <xf numFmtId="166" fontId="0" fillId="22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right"/>
    </xf>
    <xf numFmtId="166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center" vertical="center"/>
    </xf>
    <xf numFmtId="2" fontId="0" fillId="19" borderId="1" xfId="0" applyNumberFormat="1" applyFill="1" applyBorder="1" applyAlignment="1">
      <alignment horizontal="center" vertical="center" wrapText="1" shrinkToFit="1"/>
    </xf>
    <xf numFmtId="166" fontId="0" fillId="19" borderId="1" xfId="0" applyNumberFormat="1" applyFill="1" applyBorder="1" applyAlignment="1">
      <alignment horizontal="center" vertical="center" wrapText="1" shrinkToFit="1"/>
    </xf>
    <xf numFmtId="2" fontId="4" fillId="20" borderId="1" xfId="0" applyNumberFormat="1" applyFont="1" applyFill="1" applyBorder="1" applyAlignment="1">
      <alignment horizontal="right" vertical="center"/>
    </xf>
    <xf numFmtId="1" fontId="0" fillId="22" borderId="1" xfId="0" applyNumberForma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left" indent="8"/>
    </xf>
    <xf numFmtId="2" fontId="4" fillId="20" borderId="1" xfId="0" applyNumberFormat="1" applyFont="1" applyFill="1" applyBorder="1" applyAlignment="1">
      <alignment horizontal="right"/>
    </xf>
    <xf numFmtId="2" fontId="4" fillId="7" borderId="1" xfId="0" applyNumberFormat="1" applyFont="1" applyFill="1" applyBorder="1" applyAlignment="1">
      <alignment horizontal="right"/>
    </xf>
    <xf numFmtId="2" fontId="0" fillId="21" borderId="1" xfId="0" applyNumberFormat="1" applyFill="1" applyBorder="1" applyAlignment="1">
      <alignment horizontal="left" vertical="center" indent="5"/>
    </xf>
    <xf numFmtId="164" fontId="0" fillId="4" borderId="1" xfId="0" applyNumberFormat="1" applyFill="1" applyBorder="1" applyAlignment="1">
      <alignment horizontal="center" vertical="center"/>
    </xf>
    <xf numFmtId="1" fontId="0" fillId="19" borderId="1" xfId="0" applyNumberFormat="1" applyFill="1" applyBorder="1" applyAlignment="1">
      <alignment horizontal="center" vertical="center" shrinkToFit="1"/>
    </xf>
    <xf numFmtId="166" fontId="0" fillId="4" borderId="1" xfId="0" applyNumberFormat="1" applyFill="1" applyBorder="1" applyAlignment="1">
      <alignment horizontal="center"/>
    </xf>
    <xf numFmtId="2" fontId="0" fillId="18" borderId="1" xfId="0" applyNumberFormat="1" applyFill="1" applyBorder="1" applyAlignment="1">
      <alignment horizontal="center" vertical="center"/>
    </xf>
    <xf numFmtId="168" fontId="0" fillId="7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right"/>
    </xf>
    <xf numFmtId="0" fontId="0" fillId="19" borderId="1" xfId="0" applyFill="1" applyBorder="1" applyAlignment="1">
      <alignment horizontal="center" vertical="center" shrinkToFit="1"/>
    </xf>
    <xf numFmtId="166" fontId="0" fillId="3" borderId="12" xfId="0" applyNumberFormat="1" applyFill="1" applyBorder="1" applyAlignment="1">
      <alignment horizontal="center"/>
    </xf>
    <xf numFmtId="1" fontId="4" fillId="22" borderId="1" xfId="0" applyNumberFormat="1" applyFont="1" applyFill="1" applyBorder="1"/>
    <xf numFmtId="166" fontId="0" fillId="3" borderId="1" xfId="0" applyNumberFormat="1" applyFill="1" applyBorder="1" applyAlignment="1">
      <alignment horizontal="center"/>
    </xf>
    <xf numFmtId="4" fontId="0" fillId="11" borderId="12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8" fontId="4" fillId="11" borderId="6" xfId="0" applyNumberFormat="1" applyFont="1" applyFill="1" applyBorder="1" applyAlignment="1">
      <alignment horizontal="right"/>
    </xf>
    <xf numFmtId="2" fontId="0" fillId="22" borderId="1" xfId="0" applyNumberFormat="1" applyFill="1" applyBorder="1" applyAlignment="1">
      <alignment horizontal="center" vertical="center"/>
    </xf>
    <xf numFmtId="1" fontId="4" fillId="21" borderId="1" xfId="0" applyNumberFormat="1" applyFont="1" applyFill="1" applyBorder="1" applyAlignment="1">
      <alignment horizontal="center"/>
    </xf>
    <xf numFmtId="1" fontId="4" fillId="21" borderId="1" xfId="0" applyNumberFormat="1" applyFont="1" applyFill="1" applyBorder="1" applyAlignment="1">
      <alignment horizontal="center" vertical="center"/>
    </xf>
    <xf numFmtId="2" fontId="0" fillId="21" borderId="1" xfId="0" applyNumberFormat="1" applyFill="1" applyBorder="1" applyAlignment="1">
      <alignment horizontal="right"/>
    </xf>
    <xf numFmtId="166" fontId="0" fillId="21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 vertical="center"/>
    </xf>
    <xf numFmtId="167" fontId="0" fillId="18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 vertical="center"/>
    </xf>
    <xf numFmtId="2" fontId="0" fillId="12" borderId="13" xfId="0" applyNumberFormat="1" applyFill="1" applyBorder="1"/>
    <xf numFmtId="166" fontId="0" fillId="8" borderId="12" xfId="0" applyNumberFormat="1" applyFill="1" applyBorder="1"/>
    <xf numFmtId="2" fontId="0" fillId="8" borderId="13" xfId="0" applyNumberFormat="1" applyFill="1" applyBorder="1" applyAlignment="1">
      <alignment horizontal="right"/>
    </xf>
    <xf numFmtId="166" fontId="0" fillId="8" borderId="12" xfId="0" applyNumberFormat="1" applyFill="1" applyBorder="1" applyAlignment="1">
      <alignment horizontal="right"/>
    </xf>
    <xf numFmtId="2" fontId="0" fillId="8" borderId="12" xfId="0" applyNumberFormat="1" applyFill="1" applyBorder="1"/>
    <xf numFmtId="2" fontId="0" fillId="8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166" fontId="0" fillId="7" borderId="12" xfId="0" applyNumberFormat="1" applyFill="1" applyBorder="1" applyAlignment="1">
      <alignment horizontal="right"/>
    </xf>
    <xf numFmtId="166" fontId="0" fillId="18" borderId="12" xfId="0" applyNumberFormat="1" applyFill="1" applyBorder="1" applyAlignment="1">
      <alignment horizontal="right"/>
    </xf>
    <xf numFmtId="166" fontId="0" fillId="20" borderId="12" xfId="0" applyNumberFormat="1" applyFill="1" applyBorder="1" applyAlignment="1">
      <alignment horizontal="right"/>
    </xf>
    <xf numFmtId="166" fontId="0" fillId="21" borderId="12" xfId="0" applyNumberFormat="1" applyFill="1" applyBorder="1" applyAlignment="1">
      <alignment horizontal="center"/>
    </xf>
    <xf numFmtId="166" fontId="0" fillId="22" borderId="12" xfId="0" applyNumberForma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3" fontId="0" fillId="12" borderId="12" xfId="0" applyNumberFormat="1" applyFill="1" applyBorder="1" applyAlignment="1">
      <alignment horizontal="center" vertical="center"/>
    </xf>
    <xf numFmtId="1" fontId="0" fillId="6" borderId="12" xfId="0" applyNumberFormat="1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18" borderId="12" xfId="0" applyNumberFormat="1" applyFill="1" applyBorder="1" applyAlignment="1">
      <alignment horizontal="center"/>
    </xf>
    <xf numFmtId="0" fontId="0" fillId="19" borderId="12" xfId="0" applyFill="1" applyBorder="1" applyAlignment="1">
      <alignment horizontal="center" vertical="center" wrapText="1" shrinkToFit="1"/>
    </xf>
    <xf numFmtId="166" fontId="0" fillId="20" borderId="12" xfId="0" applyNumberFormat="1" applyFill="1" applyBorder="1" applyAlignment="1">
      <alignment horizontal="center"/>
    </xf>
    <xf numFmtId="2" fontId="0" fillId="21" borderId="12" xfId="0" applyNumberFormat="1" applyFill="1" applyBorder="1" applyAlignment="1">
      <alignment horizontal="center"/>
    </xf>
    <xf numFmtId="2" fontId="0" fillId="22" borderId="1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 shrinkToFit="1"/>
    </xf>
    <xf numFmtId="3" fontId="0" fillId="12" borderId="12" xfId="0" applyNumberFormat="1" applyFill="1" applyBorder="1" applyAlignment="1">
      <alignment horizontal="center"/>
    </xf>
    <xf numFmtId="167" fontId="0" fillId="7" borderId="12" xfId="0" applyNumberFormat="1" applyFill="1" applyBorder="1" applyAlignment="1">
      <alignment horizontal="center" vertical="center"/>
    </xf>
    <xf numFmtId="2" fontId="11" fillId="7" borderId="12" xfId="0" applyNumberFormat="1" applyFont="1" applyFill="1" applyBorder="1" applyAlignment="1">
      <alignment horizontal="center" vertical="center"/>
    </xf>
    <xf numFmtId="166" fontId="0" fillId="18" borderId="12" xfId="0" applyNumberFormat="1" applyFill="1" applyBorder="1" applyAlignment="1">
      <alignment horizontal="center"/>
    </xf>
    <xf numFmtId="3" fontId="0" fillId="11" borderId="6" xfId="0" applyNumberFormat="1" applyFill="1" applyBorder="1" applyAlignment="1">
      <alignment horizontal="left"/>
    </xf>
    <xf numFmtId="0" fontId="0" fillId="19" borderId="1" xfId="0" applyFill="1" applyBorder="1" applyAlignment="1">
      <alignment horizontal="center" wrapText="1" shrinkToFit="1"/>
    </xf>
    <xf numFmtId="166" fontId="0" fillId="3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6" fontId="0" fillId="18" borderId="1" xfId="0" applyNumberFormat="1" applyFill="1" applyBorder="1" applyAlignment="1">
      <alignment horizontal="center" vertical="center"/>
    </xf>
    <xf numFmtId="166" fontId="0" fillId="21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vertical="center"/>
    </xf>
    <xf numFmtId="2" fontId="4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right"/>
    </xf>
    <xf numFmtId="2" fontId="4" fillId="21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0" fillId="0" borderId="15" xfId="0" applyBorder="1"/>
    <xf numFmtId="2" fontId="0" fillId="8" borderId="8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3" fontId="0" fillId="12" borderId="8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167" fontId="0" fillId="7" borderId="8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166" fontId="0" fillId="18" borderId="8" xfId="0" applyNumberFormat="1" applyFill="1" applyBorder="1" applyAlignment="1">
      <alignment horizontal="center"/>
    </xf>
    <xf numFmtId="0" fontId="0" fillId="19" borderId="8" xfId="0" applyFill="1" applyBorder="1" applyAlignment="1">
      <alignment horizontal="center" vertical="center" wrapText="1" shrinkToFit="1"/>
    </xf>
    <xf numFmtId="166" fontId="0" fillId="20" borderId="8" xfId="0" applyNumberFormat="1" applyFill="1" applyBorder="1" applyAlignment="1">
      <alignment horizontal="center"/>
    </xf>
    <xf numFmtId="2" fontId="0" fillId="21" borderId="8" xfId="0" applyNumberFormat="1" applyFill="1" applyBorder="1" applyAlignment="1">
      <alignment horizontal="center"/>
    </xf>
    <xf numFmtId="2" fontId="0" fillId="22" borderId="8" xfId="0" applyNumberFormat="1" applyFill="1" applyBorder="1" applyAlignment="1">
      <alignment horizontal="center"/>
    </xf>
    <xf numFmtId="4" fontId="0" fillId="11" borderId="8" xfId="0" applyNumberFormat="1" applyFill="1" applyBorder="1" applyAlignment="1">
      <alignment horizontal="center"/>
    </xf>
    <xf numFmtId="2" fontId="0" fillId="0" borderId="1" xfId="0" applyNumberFormat="1" applyBorder="1"/>
    <xf numFmtId="0" fontId="0" fillId="0" borderId="16" xfId="0" applyBorder="1"/>
    <xf numFmtId="2" fontId="4" fillId="18" borderId="1" xfId="0" applyNumberFormat="1" applyFont="1" applyFill="1" applyBorder="1" applyAlignment="1">
      <alignment horizontal="center"/>
    </xf>
    <xf numFmtId="1" fontId="0" fillId="7" borderId="8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right"/>
    </xf>
    <xf numFmtId="169" fontId="0" fillId="11" borderId="1" xfId="0" applyNumberFormat="1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164" fontId="4" fillId="8" borderId="1" xfId="0" applyNumberFormat="1" applyFont="1" applyFill="1" applyBorder="1"/>
    <xf numFmtId="164" fontId="0" fillId="8" borderId="1" xfId="0" applyNumberFormat="1" applyFill="1" applyBorder="1"/>
    <xf numFmtId="166" fontId="4" fillId="21" borderId="1" xfId="0" applyNumberFormat="1" applyFont="1" applyFill="1" applyBorder="1"/>
    <xf numFmtId="4" fontId="4" fillId="11" borderId="1" xfId="0" applyNumberFormat="1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/>
    </xf>
    <xf numFmtId="1" fontId="0" fillId="7" borderId="8" xfId="0" applyNumberFormat="1" applyFill="1" applyBorder="1" applyAlignment="1">
      <alignment horizontal="center"/>
    </xf>
    <xf numFmtId="1" fontId="0" fillId="18" borderId="12" xfId="0" applyNumberFormat="1" applyFill="1" applyBorder="1" applyAlignment="1">
      <alignment horizontal="center"/>
    </xf>
    <xf numFmtId="2" fontId="4" fillId="21" borderId="1" xfId="0" applyNumberFormat="1" applyFont="1" applyFill="1" applyBorder="1" applyAlignment="1">
      <alignment horizontal="center"/>
    </xf>
    <xf numFmtId="2" fontId="4" fillId="22" borderId="1" xfId="0" applyNumberFormat="1" applyFon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2" fontId="4" fillId="20" borderId="12" xfId="0" applyNumberFormat="1" applyFont="1" applyFill="1" applyBorder="1" applyAlignment="1">
      <alignment horizontal="center"/>
    </xf>
    <xf numFmtId="1" fontId="0" fillId="21" borderId="12" xfId="0" applyNumberFormat="1" applyFill="1" applyBorder="1" applyAlignment="1">
      <alignment horizontal="center"/>
    </xf>
    <xf numFmtId="1" fontId="0" fillId="22" borderId="12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 vertical="center"/>
    </xf>
    <xf numFmtId="2" fontId="0" fillId="12" borderId="8" xfId="0" applyNumberFormat="1" applyFill="1" applyBorder="1" applyAlignment="1">
      <alignment horizontal="center"/>
    </xf>
    <xf numFmtId="164" fontId="0" fillId="21" borderId="1" xfId="0" applyNumberFormat="1" applyFill="1" applyBorder="1" applyAlignment="1">
      <alignment horizontal="right"/>
    </xf>
    <xf numFmtId="1" fontId="0" fillId="21" borderId="1" xfId="0" applyNumberFormat="1" applyFill="1" applyBorder="1" applyAlignment="1">
      <alignment horizontal="right"/>
    </xf>
    <xf numFmtId="164" fontId="4" fillId="21" borderId="1" xfId="0" applyNumberFormat="1" applyFont="1" applyFill="1" applyBorder="1"/>
    <xf numFmtId="1" fontId="4" fillId="8" borderId="1" xfId="0" applyNumberFormat="1" applyFont="1" applyFill="1" applyBorder="1" applyAlignment="1">
      <alignment horizontal="right"/>
    </xf>
    <xf numFmtId="164" fontId="0" fillId="7" borderId="1" xfId="0" applyNumberFormat="1" applyFill="1" applyBorder="1"/>
    <xf numFmtId="164" fontId="0" fillId="1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center"/>
    </xf>
    <xf numFmtId="164" fontId="4" fillId="3" borderId="1" xfId="0" applyNumberFormat="1" applyFont="1" applyFill="1" applyBorder="1"/>
    <xf numFmtId="2" fontId="0" fillId="8" borderId="1" xfId="0" applyNumberFormat="1" applyFill="1" applyBorder="1" applyAlignment="1">
      <alignment horizontal="center" vertical="center" wrapText="1" shrinkToFit="1"/>
    </xf>
    <xf numFmtId="164" fontId="4" fillId="8" borderId="1" xfId="0" applyNumberFormat="1" applyFont="1" applyFill="1" applyBorder="1" applyAlignment="1">
      <alignment horizontal="right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14" fontId="6" fillId="13" borderId="2" xfId="0" applyNumberFormat="1" applyFont="1" applyFill="1" applyBorder="1" applyAlignment="1">
      <alignment horizontal="center"/>
    </xf>
    <xf numFmtId="14" fontId="6" fillId="1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caudal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439708688544897"/>
          <c:y val="0.21039512557744114"/>
          <c:w val="0.84145739513582984"/>
          <c:h val="0.64607802173540163"/>
        </c:manualLayout>
      </c:layout>
      <c:lineChart>
        <c:grouping val="standard"/>
        <c:varyColors val="0"/>
        <c:ser>
          <c:idx val="0"/>
          <c:order val="0"/>
          <c:tx>
            <c:strRef>
              <c:f>Caudal!$D$7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Caudal!$D$70:$D$830</c15:sqref>
                  </c15:fullRef>
                </c:ext>
              </c:extLst>
              <c:f>(Caudal!$D$151,Caudal!$D$252,Caudal!$D$255:$D$256,Caudal!$D$258,Caudal!$D$260:$D$261,Caudal!$D$362:$D$830)</c:f>
              <c:numCache>
                <c:formatCode>0.00</c:formatCode>
                <c:ptCount val="47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43-460A-9BF4-BD025C68A119}"/>
            </c:ext>
          </c:extLst>
        </c:ser>
        <c:ser>
          <c:idx val="1"/>
          <c:order val="1"/>
          <c:tx>
            <c:strRef>
              <c:f>Caudal!$E$7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Caudal!$E$70:$E$830</c15:sqref>
                  </c15:fullRef>
                </c:ext>
              </c:extLst>
              <c:f>(Caudal!$E$151,Caudal!$E$252,Caudal!$E$255:$E$256,Caudal!$E$258,Caudal!$E$260:$E$261,Caudal!$E$362:$E$830)</c:f>
              <c:numCache>
                <c:formatCode>0.00</c:formatCode>
                <c:ptCount val="470"/>
                <c:pt idx="0">
                  <c:v>275.62</c:v>
                </c:pt>
                <c:pt idx="1">
                  <c:v>188.7</c:v>
                </c:pt>
                <c:pt idx="2">
                  <c:v>123.9</c:v>
                </c:pt>
                <c:pt idx="3">
                  <c:v>111.2</c:v>
                </c:pt>
                <c:pt idx="4">
                  <c:v>102.1</c:v>
                </c:pt>
                <c:pt idx="5">
                  <c:v>101.5</c:v>
                </c:pt>
                <c:pt idx="6">
                  <c:v>107.5</c:v>
                </c:pt>
                <c:pt idx="7">
                  <c:v>111.14</c:v>
                </c:pt>
                <c:pt idx="8">
                  <c:v>119.87</c:v>
                </c:pt>
                <c:pt idx="9">
                  <c:v>994.04</c:v>
                </c:pt>
                <c:pt idx="10">
                  <c:v>222.93</c:v>
                </c:pt>
                <c:pt idx="11">
                  <c:v>133.05000000000001</c:v>
                </c:pt>
                <c:pt idx="12">
                  <c:v>3545.21</c:v>
                </c:pt>
                <c:pt idx="13">
                  <c:v>179.13</c:v>
                </c:pt>
                <c:pt idx="14">
                  <c:v>186.95</c:v>
                </c:pt>
                <c:pt idx="15">
                  <c:v>152.16999999999999</c:v>
                </c:pt>
                <c:pt idx="16">
                  <c:v>235.86</c:v>
                </c:pt>
                <c:pt idx="17">
                  <c:v>154.41</c:v>
                </c:pt>
                <c:pt idx="18">
                  <c:v>279.77</c:v>
                </c:pt>
                <c:pt idx="19">
                  <c:v>210.97</c:v>
                </c:pt>
                <c:pt idx="20">
                  <c:v>298.33999999999997</c:v>
                </c:pt>
                <c:pt idx="21">
                  <c:v>215.55</c:v>
                </c:pt>
                <c:pt idx="22">
                  <c:v>178.94</c:v>
                </c:pt>
                <c:pt idx="23">
                  <c:v>239.8</c:v>
                </c:pt>
                <c:pt idx="24">
                  <c:v>264.47000000000003</c:v>
                </c:pt>
                <c:pt idx="25">
                  <c:v>208.24</c:v>
                </c:pt>
                <c:pt idx="26">
                  <c:v>194.49</c:v>
                </c:pt>
                <c:pt idx="27">
                  <c:v>148.15</c:v>
                </c:pt>
                <c:pt idx="28">
                  <c:v>189.45</c:v>
                </c:pt>
                <c:pt idx="29">
                  <c:v>133.34</c:v>
                </c:pt>
                <c:pt idx="30">
                  <c:v>136.13999999999999</c:v>
                </c:pt>
                <c:pt idx="31">
                  <c:v>199.07</c:v>
                </c:pt>
                <c:pt idx="32">
                  <c:v>242.77</c:v>
                </c:pt>
                <c:pt idx="33">
                  <c:v>112.26</c:v>
                </c:pt>
                <c:pt idx="34">
                  <c:v>164.49</c:v>
                </c:pt>
                <c:pt idx="35">
                  <c:v>219.48</c:v>
                </c:pt>
                <c:pt idx="36">
                  <c:v>146.72999999999999</c:v>
                </c:pt>
                <c:pt idx="37">
                  <c:v>184.69</c:v>
                </c:pt>
                <c:pt idx="38">
                  <c:v>149.83000000000001</c:v>
                </c:pt>
                <c:pt idx="39">
                  <c:v>146.72</c:v>
                </c:pt>
                <c:pt idx="40">
                  <c:v>133.19</c:v>
                </c:pt>
                <c:pt idx="41">
                  <c:v>140.53</c:v>
                </c:pt>
                <c:pt idx="42">
                  <c:v>61.64</c:v>
                </c:pt>
                <c:pt idx="43">
                  <c:v>127.51</c:v>
                </c:pt>
                <c:pt idx="44">
                  <c:v>69.23</c:v>
                </c:pt>
                <c:pt idx="45">
                  <c:v>140.24</c:v>
                </c:pt>
                <c:pt idx="46">
                  <c:v>79.83</c:v>
                </c:pt>
                <c:pt idx="47">
                  <c:v>111.77</c:v>
                </c:pt>
                <c:pt idx="48">
                  <c:v>92.9</c:v>
                </c:pt>
                <c:pt idx="49">
                  <c:v>73.5</c:v>
                </c:pt>
                <c:pt idx="50">
                  <c:v>94.26</c:v>
                </c:pt>
                <c:pt idx="51">
                  <c:v>59.73</c:v>
                </c:pt>
                <c:pt idx="52">
                  <c:v>107.58</c:v>
                </c:pt>
                <c:pt idx="53">
                  <c:v>130.41999999999999</c:v>
                </c:pt>
                <c:pt idx="54">
                  <c:v>86.49</c:v>
                </c:pt>
                <c:pt idx="55">
                  <c:v>91.94</c:v>
                </c:pt>
                <c:pt idx="56">
                  <c:v>138.62</c:v>
                </c:pt>
                <c:pt idx="57">
                  <c:v>128.97999999999999</c:v>
                </c:pt>
                <c:pt idx="58">
                  <c:v>143.12</c:v>
                </c:pt>
                <c:pt idx="59">
                  <c:v>70.22</c:v>
                </c:pt>
                <c:pt idx="60">
                  <c:v>160.53</c:v>
                </c:pt>
                <c:pt idx="61">
                  <c:v>92.27</c:v>
                </c:pt>
                <c:pt idx="62">
                  <c:v>225.3</c:v>
                </c:pt>
                <c:pt idx="63">
                  <c:v>99.46</c:v>
                </c:pt>
                <c:pt idx="64">
                  <c:v>185.22499999999999</c:v>
                </c:pt>
                <c:pt idx="65">
                  <c:v>103.03</c:v>
                </c:pt>
                <c:pt idx="66">
                  <c:v>89.91</c:v>
                </c:pt>
                <c:pt idx="67">
                  <c:v>172.47</c:v>
                </c:pt>
                <c:pt idx="68">
                  <c:v>178.08</c:v>
                </c:pt>
                <c:pt idx="69">
                  <c:v>123.83</c:v>
                </c:pt>
                <c:pt idx="70">
                  <c:v>154.19999999999999</c:v>
                </c:pt>
                <c:pt idx="71">
                  <c:v>106.96</c:v>
                </c:pt>
                <c:pt idx="72">
                  <c:v>108.15</c:v>
                </c:pt>
                <c:pt idx="73">
                  <c:v>110.3</c:v>
                </c:pt>
                <c:pt idx="74">
                  <c:v>205.65</c:v>
                </c:pt>
                <c:pt idx="75">
                  <c:v>114.52</c:v>
                </c:pt>
                <c:pt idx="76">
                  <c:v>149.97999999999999</c:v>
                </c:pt>
                <c:pt idx="77">
                  <c:v>105.31</c:v>
                </c:pt>
                <c:pt idx="78">
                  <c:v>95.6</c:v>
                </c:pt>
                <c:pt idx="79">
                  <c:v>113.89</c:v>
                </c:pt>
                <c:pt idx="80">
                  <c:v>55.02</c:v>
                </c:pt>
                <c:pt idx="81">
                  <c:v>54.34</c:v>
                </c:pt>
                <c:pt idx="82">
                  <c:v>110.93</c:v>
                </c:pt>
                <c:pt idx="83">
                  <c:v>143.56</c:v>
                </c:pt>
                <c:pt idx="84">
                  <c:v>116.16</c:v>
                </c:pt>
                <c:pt idx="85">
                  <c:v>51.85</c:v>
                </c:pt>
                <c:pt idx="86">
                  <c:v>98.57</c:v>
                </c:pt>
                <c:pt idx="87">
                  <c:v>166.34</c:v>
                </c:pt>
                <c:pt idx="88">
                  <c:v>142.25</c:v>
                </c:pt>
                <c:pt idx="89">
                  <c:v>132.18</c:v>
                </c:pt>
                <c:pt idx="90">
                  <c:v>166.87</c:v>
                </c:pt>
                <c:pt idx="91">
                  <c:v>173.36</c:v>
                </c:pt>
                <c:pt idx="92">
                  <c:v>164.19</c:v>
                </c:pt>
                <c:pt idx="93">
                  <c:v>98.66</c:v>
                </c:pt>
                <c:pt idx="94">
                  <c:v>116.78</c:v>
                </c:pt>
                <c:pt idx="95">
                  <c:v>170.88</c:v>
                </c:pt>
                <c:pt idx="96">
                  <c:v>148.13</c:v>
                </c:pt>
                <c:pt idx="97">
                  <c:v>152.34</c:v>
                </c:pt>
                <c:pt idx="98">
                  <c:v>162.59</c:v>
                </c:pt>
                <c:pt idx="99">
                  <c:v>175.85</c:v>
                </c:pt>
                <c:pt idx="100">
                  <c:v>176.08</c:v>
                </c:pt>
                <c:pt idx="101">
                  <c:v>179.03</c:v>
                </c:pt>
                <c:pt idx="102">
                  <c:v>215.12</c:v>
                </c:pt>
                <c:pt idx="103">
                  <c:v>74.33</c:v>
                </c:pt>
                <c:pt idx="104">
                  <c:v>147.31</c:v>
                </c:pt>
                <c:pt idx="105">
                  <c:v>145.97999999999999</c:v>
                </c:pt>
                <c:pt idx="106">
                  <c:v>122.92</c:v>
                </c:pt>
                <c:pt idx="107">
                  <c:v>113.37</c:v>
                </c:pt>
                <c:pt idx="108">
                  <c:v>122.38</c:v>
                </c:pt>
                <c:pt idx="109">
                  <c:v>137.18</c:v>
                </c:pt>
                <c:pt idx="110">
                  <c:v>126.12</c:v>
                </c:pt>
                <c:pt idx="111">
                  <c:v>134.30000000000001</c:v>
                </c:pt>
                <c:pt idx="112">
                  <c:v>53.58</c:v>
                </c:pt>
                <c:pt idx="113">
                  <c:v>127.45</c:v>
                </c:pt>
                <c:pt idx="114">
                  <c:v>137.11000000000001</c:v>
                </c:pt>
                <c:pt idx="115">
                  <c:v>149.21</c:v>
                </c:pt>
                <c:pt idx="116">
                  <c:v>121.56</c:v>
                </c:pt>
                <c:pt idx="117">
                  <c:v>131.47999999999999</c:v>
                </c:pt>
                <c:pt idx="118">
                  <c:v>127.24</c:v>
                </c:pt>
                <c:pt idx="119">
                  <c:v>138.49</c:v>
                </c:pt>
                <c:pt idx="120">
                  <c:v>238.08</c:v>
                </c:pt>
                <c:pt idx="121">
                  <c:v>41.5</c:v>
                </c:pt>
                <c:pt idx="122">
                  <c:v>33.6</c:v>
                </c:pt>
                <c:pt idx="123">
                  <c:v>58.4</c:v>
                </c:pt>
                <c:pt idx="124">
                  <c:v>47.4</c:v>
                </c:pt>
                <c:pt idx="125">
                  <c:v>214</c:v>
                </c:pt>
                <c:pt idx="126">
                  <c:v>210</c:v>
                </c:pt>
                <c:pt idx="127">
                  <c:v>304</c:v>
                </c:pt>
                <c:pt idx="128">
                  <c:v>372</c:v>
                </c:pt>
                <c:pt idx="129">
                  <c:v>284</c:v>
                </c:pt>
                <c:pt idx="130">
                  <c:v>188</c:v>
                </c:pt>
                <c:pt idx="131">
                  <c:v>114</c:v>
                </c:pt>
                <c:pt idx="132">
                  <c:v>172</c:v>
                </c:pt>
                <c:pt idx="133">
                  <c:v>169</c:v>
                </c:pt>
                <c:pt idx="134">
                  <c:v>159.80000000000001</c:v>
                </c:pt>
                <c:pt idx="135" formatCode="0.0">
                  <c:v>166.25</c:v>
                </c:pt>
                <c:pt idx="136" formatCode="0.0">
                  <c:v>76</c:v>
                </c:pt>
                <c:pt idx="137" formatCode="0.0">
                  <c:v>103.3</c:v>
                </c:pt>
                <c:pt idx="138" formatCode="0.0">
                  <c:v>95</c:v>
                </c:pt>
                <c:pt idx="139" formatCode="0.0">
                  <c:v>118</c:v>
                </c:pt>
                <c:pt idx="140" formatCode="0.0">
                  <c:v>111.54</c:v>
                </c:pt>
                <c:pt idx="141" formatCode="0.0">
                  <c:v>104.67</c:v>
                </c:pt>
                <c:pt idx="142">
                  <c:v>43.29</c:v>
                </c:pt>
                <c:pt idx="143">
                  <c:v>111.11</c:v>
                </c:pt>
                <c:pt idx="144">
                  <c:v>86.7</c:v>
                </c:pt>
                <c:pt idx="145">
                  <c:v>104.2</c:v>
                </c:pt>
                <c:pt idx="146">
                  <c:v>154.1</c:v>
                </c:pt>
                <c:pt idx="147">
                  <c:v>443.5</c:v>
                </c:pt>
                <c:pt idx="148">
                  <c:v>264</c:v>
                </c:pt>
                <c:pt idx="149">
                  <c:v>200</c:v>
                </c:pt>
                <c:pt idx="150">
                  <c:v>215</c:v>
                </c:pt>
                <c:pt idx="151">
                  <c:v>129.33979999999997</c:v>
                </c:pt>
                <c:pt idx="152">
                  <c:v>209</c:v>
                </c:pt>
                <c:pt idx="153">
                  <c:v>183.1</c:v>
                </c:pt>
                <c:pt idx="154">
                  <c:v>154.80000000000001</c:v>
                </c:pt>
                <c:pt idx="155">
                  <c:v>154.6</c:v>
                </c:pt>
                <c:pt idx="156">
                  <c:v>143.80000000000001</c:v>
                </c:pt>
                <c:pt idx="157">
                  <c:v>135.4</c:v>
                </c:pt>
                <c:pt idx="158">
                  <c:v>93.6</c:v>
                </c:pt>
                <c:pt idx="159">
                  <c:v>48.5</c:v>
                </c:pt>
                <c:pt idx="160">
                  <c:v>115</c:v>
                </c:pt>
                <c:pt idx="161">
                  <c:v>118.7</c:v>
                </c:pt>
                <c:pt idx="162">
                  <c:v>109.6</c:v>
                </c:pt>
                <c:pt idx="163">
                  <c:v>83.8</c:v>
                </c:pt>
                <c:pt idx="164">
                  <c:v>90.4</c:v>
                </c:pt>
                <c:pt idx="165">
                  <c:v>117.1</c:v>
                </c:pt>
                <c:pt idx="166">
                  <c:v>84.4</c:v>
                </c:pt>
                <c:pt idx="167">
                  <c:v>79.599999999999994</c:v>
                </c:pt>
                <c:pt idx="168">
                  <c:v>42.5</c:v>
                </c:pt>
                <c:pt idx="169">
                  <c:v>32.9</c:v>
                </c:pt>
                <c:pt idx="170">
                  <c:v>24.3</c:v>
                </c:pt>
                <c:pt idx="171">
                  <c:v>23.7</c:v>
                </c:pt>
                <c:pt idx="172">
                  <c:v>14.1</c:v>
                </c:pt>
                <c:pt idx="173">
                  <c:v>42.8</c:v>
                </c:pt>
                <c:pt idx="174">
                  <c:v>18.600000000000001</c:v>
                </c:pt>
                <c:pt idx="175">
                  <c:v>33.700000000000003</c:v>
                </c:pt>
                <c:pt idx="176">
                  <c:v>23.4</c:v>
                </c:pt>
                <c:pt idx="177">
                  <c:v>19.2</c:v>
                </c:pt>
                <c:pt idx="178">
                  <c:v>50.3</c:v>
                </c:pt>
                <c:pt idx="179">
                  <c:v>40</c:v>
                </c:pt>
                <c:pt idx="180">
                  <c:v>37.200000000000003</c:v>
                </c:pt>
                <c:pt idx="181">
                  <c:v>43.9</c:v>
                </c:pt>
                <c:pt idx="182">
                  <c:v>63.7</c:v>
                </c:pt>
                <c:pt idx="183">
                  <c:v>41.1</c:v>
                </c:pt>
                <c:pt idx="184">
                  <c:v>13.3</c:v>
                </c:pt>
                <c:pt idx="185">
                  <c:v>11.6</c:v>
                </c:pt>
                <c:pt idx="186">
                  <c:v>45.8</c:v>
                </c:pt>
                <c:pt idx="187">
                  <c:v>20.8</c:v>
                </c:pt>
                <c:pt idx="188">
                  <c:v>74.099999999999994</c:v>
                </c:pt>
                <c:pt idx="189">
                  <c:v>43.7</c:v>
                </c:pt>
                <c:pt idx="190">
                  <c:v>47.7</c:v>
                </c:pt>
                <c:pt idx="191">
                  <c:v>83</c:v>
                </c:pt>
                <c:pt idx="192">
                  <c:v>28.5</c:v>
                </c:pt>
                <c:pt idx="193">
                  <c:v>71.3</c:v>
                </c:pt>
                <c:pt idx="194">
                  <c:v>4.4000000000000004</c:v>
                </c:pt>
                <c:pt idx="195">
                  <c:v>17.3</c:v>
                </c:pt>
                <c:pt idx="196">
                  <c:v>31.7</c:v>
                </c:pt>
                <c:pt idx="197">
                  <c:v>32.700000000000003</c:v>
                </c:pt>
                <c:pt idx="198">
                  <c:v>57.1</c:v>
                </c:pt>
                <c:pt idx="199">
                  <c:v>33.700000000000003</c:v>
                </c:pt>
                <c:pt idx="200">
                  <c:v>62.7</c:v>
                </c:pt>
                <c:pt idx="201">
                  <c:v>42.5</c:v>
                </c:pt>
                <c:pt idx="202">
                  <c:v>48.3</c:v>
                </c:pt>
                <c:pt idx="203">
                  <c:v>65.3</c:v>
                </c:pt>
                <c:pt idx="204">
                  <c:v>141</c:v>
                </c:pt>
                <c:pt idx="205">
                  <c:v>194</c:v>
                </c:pt>
                <c:pt idx="206">
                  <c:v>147</c:v>
                </c:pt>
                <c:pt idx="207">
                  <c:v>148</c:v>
                </c:pt>
                <c:pt idx="208">
                  <c:v>151</c:v>
                </c:pt>
                <c:pt idx="209">
                  <c:v>389</c:v>
                </c:pt>
                <c:pt idx="210">
                  <c:v>161</c:v>
                </c:pt>
                <c:pt idx="211">
                  <c:v>109</c:v>
                </c:pt>
                <c:pt idx="212">
                  <c:v>171</c:v>
                </c:pt>
                <c:pt idx="213">
                  <c:v>138</c:v>
                </c:pt>
                <c:pt idx="214">
                  <c:v>166</c:v>
                </c:pt>
                <c:pt idx="215">
                  <c:v>159</c:v>
                </c:pt>
                <c:pt idx="216">
                  <c:v>81</c:v>
                </c:pt>
                <c:pt idx="217">
                  <c:v>150</c:v>
                </c:pt>
                <c:pt idx="218">
                  <c:v>80.900000000000006</c:v>
                </c:pt>
                <c:pt idx="219">
                  <c:v>85.7</c:v>
                </c:pt>
                <c:pt idx="220">
                  <c:v>71.400000000000006</c:v>
                </c:pt>
                <c:pt idx="221">
                  <c:v>129</c:v>
                </c:pt>
                <c:pt idx="222">
                  <c:v>89.3</c:v>
                </c:pt>
                <c:pt idx="223">
                  <c:v>96.5</c:v>
                </c:pt>
                <c:pt idx="224">
                  <c:v>58.3</c:v>
                </c:pt>
                <c:pt idx="225">
                  <c:v>55.7</c:v>
                </c:pt>
                <c:pt idx="226">
                  <c:v>171</c:v>
                </c:pt>
                <c:pt idx="227">
                  <c:v>94.8</c:v>
                </c:pt>
                <c:pt idx="228">
                  <c:v>106</c:v>
                </c:pt>
                <c:pt idx="229">
                  <c:v>61</c:v>
                </c:pt>
                <c:pt idx="230">
                  <c:v>126</c:v>
                </c:pt>
                <c:pt idx="231">
                  <c:v>112</c:v>
                </c:pt>
                <c:pt idx="232">
                  <c:v>70.3</c:v>
                </c:pt>
                <c:pt idx="233">
                  <c:v>87.2</c:v>
                </c:pt>
                <c:pt idx="234">
                  <c:v>84.6</c:v>
                </c:pt>
                <c:pt idx="235">
                  <c:v>99.3</c:v>
                </c:pt>
                <c:pt idx="236">
                  <c:v>84.3</c:v>
                </c:pt>
                <c:pt idx="237">
                  <c:v>46.3</c:v>
                </c:pt>
                <c:pt idx="238">
                  <c:v>100</c:v>
                </c:pt>
                <c:pt idx="239">
                  <c:v>93</c:v>
                </c:pt>
                <c:pt idx="240">
                  <c:v>110</c:v>
                </c:pt>
                <c:pt idx="241">
                  <c:v>54.2</c:v>
                </c:pt>
                <c:pt idx="242">
                  <c:v>73.8</c:v>
                </c:pt>
                <c:pt idx="243">
                  <c:v>72.8</c:v>
                </c:pt>
                <c:pt idx="244">
                  <c:v>115</c:v>
                </c:pt>
                <c:pt idx="245">
                  <c:v>122</c:v>
                </c:pt>
                <c:pt idx="246">
                  <c:v>99.7</c:v>
                </c:pt>
                <c:pt idx="247">
                  <c:v>87.9</c:v>
                </c:pt>
                <c:pt idx="248">
                  <c:v>92.6</c:v>
                </c:pt>
                <c:pt idx="249">
                  <c:v>96.7</c:v>
                </c:pt>
                <c:pt idx="250">
                  <c:v>371</c:v>
                </c:pt>
                <c:pt idx="251">
                  <c:v>258</c:v>
                </c:pt>
                <c:pt idx="252">
                  <c:v>933</c:v>
                </c:pt>
                <c:pt idx="253">
                  <c:v>313</c:v>
                </c:pt>
                <c:pt idx="254">
                  <c:v>285</c:v>
                </c:pt>
                <c:pt idx="255">
                  <c:v>368</c:v>
                </c:pt>
                <c:pt idx="256">
                  <c:v>268</c:v>
                </c:pt>
                <c:pt idx="257">
                  <c:v>385</c:v>
                </c:pt>
                <c:pt idx="258">
                  <c:v>317</c:v>
                </c:pt>
                <c:pt idx="259">
                  <c:v>240</c:v>
                </c:pt>
                <c:pt idx="260">
                  <c:v>248</c:v>
                </c:pt>
                <c:pt idx="261">
                  <c:v>182</c:v>
                </c:pt>
                <c:pt idx="262">
                  <c:v>232</c:v>
                </c:pt>
                <c:pt idx="263">
                  <c:v>252</c:v>
                </c:pt>
                <c:pt idx="264">
                  <c:v>226</c:v>
                </c:pt>
                <c:pt idx="265">
                  <c:v>166</c:v>
                </c:pt>
                <c:pt idx="266">
                  <c:v>162</c:v>
                </c:pt>
                <c:pt idx="267">
                  <c:v>204</c:v>
                </c:pt>
                <c:pt idx="268">
                  <c:v>168</c:v>
                </c:pt>
                <c:pt idx="269">
                  <c:v>215</c:v>
                </c:pt>
                <c:pt idx="270">
                  <c:v>235</c:v>
                </c:pt>
                <c:pt idx="271">
                  <c:v>124</c:v>
                </c:pt>
                <c:pt idx="272">
                  <c:v>191</c:v>
                </c:pt>
                <c:pt idx="273">
                  <c:v>233</c:v>
                </c:pt>
                <c:pt idx="274">
                  <c:v>232</c:v>
                </c:pt>
                <c:pt idx="275">
                  <c:v>215</c:v>
                </c:pt>
                <c:pt idx="276">
                  <c:v>220</c:v>
                </c:pt>
                <c:pt idx="277">
                  <c:v>114</c:v>
                </c:pt>
                <c:pt idx="278">
                  <c:v>107</c:v>
                </c:pt>
                <c:pt idx="279">
                  <c:v>140</c:v>
                </c:pt>
                <c:pt idx="280">
                  <c:v>176</c:v>
                </c:pt>
                <c:pt idx="281">
                  <c:v>110</c:v>
                </c:pt>
                <c:pt idx="282">
                  <c:v>63.8</c:v>
                </c:pt>
                <c:pt idx="283">
                  <c:v>50.6</c:v>
                </c:pt>
                <c:pt idx="284">
                  <c:v>116</c:v>
                </c:pt>
                <c:pt idx="285">
                  <c:v>139</c:v>
                </c:pt>
                <c:pt idx="286">
                  <c:v>134</c:v>
                </c:pt>
                <c:pt idx="287">
                  <c:v>130</c:v>
                </c:pt>
                <c:pt idx="288">
                  <c:v>147</c:v>
                </c:pt>
                <c:pt idx="289">
                  <c:v>119</c:v>
                </c:pt>
                <c:pt idx="290">
                  <c:v>43.1</c:v>
                </c:pt>
                <c:pt idx="291">
                  <c:v>83.7</c:v>
                </c:pt>
                <c:pt idx="292">
                  <c:v>75.2</c:v>
                </c:pt>
                <c:pt idx="293">
                  <c:v>103</c:v>
                </c:pt>
                <c:pt idx="294">
                  <c:v>96.5</c:v>
                </c:pt>
                <c:pt idx="295">
                  <c:v>81.400000000000006</c:v>
                </c:pt>
                <c:pt idx="296">
                  <c:v>95.4</c:v>
                </c:pt>
                <c:pt idx="297">
                  <c:v>90.8</c:v>
                </c:pt>
                <c:pt idx="298">
                  <c:v>114</c:v>
                </c:pt>
                <c:pt idx="299">
                  <c:v>76.400000000000006</c:v>
                </c:pt>
                <c:pt idx="300">
                  <c:v>67.3</c:v>
                </c:pt>
                <c:pt idx="301">
                  <c:v>87</c:v>
                </c:pt>
                <c:pt idx="302">
                  <c:v>67.3</c:v>
                </c:pt>
                <c:pt idx="303">
                  <c:v>34.299999999999997</c:v>
                </c:pt>
                <c:pt idx="304">
                  <c:v>117</c:v>
                </c:pt>
                <c:pt idx="305">
                  <c:v>68.8</c:v>
                </c:pt>
                <c:pt idx="306">
                  <c:v>67.400000000000006</c:v>
                </c:pt>
                <c:pt idx="307">
                  <c:v>78.099999999999994</c:v>
                </c:pt>
                <c:pt idx="308">
                  <c:v>19.5</c:v>
                </c:pt>
                <c:pt idx="309">
                  <c:v>97.2</c:v>
                </c:pt>
                <c:pt idx="310">
                  <c:v>38.1</c:v>
                </c:pt>
                <c:pt idx="311">
                  <c:v>109</c:v>
                </c:pt>
                <c:pt idx="312">
                  <c:v>58.9</c:v>
                </c:pt>
                <c:pt idx="313">
                  <c:v>80.599999999999994</c:v>
                </c:pt>
                <c:pt idx="314">
                  <c:v>8.18</c:v>
                </c:pt>
                <c:pt idx="315">
                  <c:v>64.400000000000006</c:v>
                </c:pt>
                <c:pt idx="316">
                  <c:v>58</c:v>
                </c:pt>
                <c:pt idx="317" formatCode="0.0">
                  <c:v>54.6</c:v>
                </c:pt>
                <c:pt idx="318" formatCode="0.0">
                  <c:v>59.3</c:v>
                </c:pt>
                <c:pt idx="319" formatCode="0.0">
                  <c:v>33</c:v>
                </c:pt>
                <c:pt idx="320" formatCode="0.0">
                  <c:v>39.9</c:v>
                </c:pt>
                <c:pt idx="321" formatCode="0.0">
                  <c:v>55.1</c:v>
                </c:pt>
                <c:pt idx="322" formatCode="0.0">
                  <c:v>17.8</c:v>
                </c:pt>
                <c:pt idx="323" formatCode="0.0">
                  <c:v>84.2</c:v>
                </c:pt>
                <c:pt idx="324" formatCode="0.0">
                  <c:v>54.6</c:v>
                </c:pt>
                <c:pt idx="325" formatCode="0.0">
                  <c:v>76.099999999999994</c:v>
                </c:pt>
                <c:pt idx="326" formatCode="0.0">
                  <c:v>137</c:v>
                </c:pt>
                <c:pt idx="327" formatCode="0.0">
                  <c:v>84.4</c:v>
                </c:pt>
                <c:pt idx="328" formatCode="0.0">
                  <c:v>84.146956800000012</c:v>
                </c:pt>
                <c:pt idx="329" formatCode="0.0">
                  <c:v>23.221800000000002</c:v>
                </c:pt>
                <c:pt idx="330" formatCode="0.0">
                  <c:v>37.4</c:v>
                </c:pt>
                <c:pt idx="331" formatCode="0.0">
                  <c:v>80.7</c:v>
                </c:pt>
                <c:pt idx="332" formatCode="0.0">
                  <c:v>78.400000000000006</c:v>
                </c:pt>
                <c:pt idx="333" formatCode="0.0">
                  <c:v>61.3</c:v>
                </c:pt>
                <c:pt idx="334" formatCode="0.0">
                  <c:v>118.5</c:v>
                </c:pt>
                <c:pt idx="335" formatCode="0.0">
                  <c:v>385</c:v>
                </c:pt>
                <c:pt idx="336" formatCode="0.0">
                  <c:v>50.177493749999996</c:v>
                </c:pt>
                <c:pt idx="337" formatCode="0.0">
                  <c:v>0</c:v>
                </c:pt>
                <c:pt idx="338" formatCode="0">
                  <c:v>101</c:v>
                </c:pt>
                <c:pt idx="339" formatCode="0">
                  <c:v>952</c:v>
                </c:pt>
                <c:pt idx="340" formatCode="0">
                  <c:v>708</c:v>
                </c:pt>
                <c:pt idx="341" formatCode="0">
                  <c:v>557</c:v>
                </c:pt>
                <c:pt idx="342" formatCode="0">
                  <c:v>281</c:v>
                </c:pt>
                <c:pt idx="343" formatCode="0">
                  <c:v>285</c:v>
                </c:pt>
                <c:pt idx="344" formatCode="0">
                  <c:v>635</c:v>
                </c:pt>
                <c:pt idx="345" formatCode="0">
                  <c:v>279</c:v>
                </c:pt>
                <c:pt idx="346" formatCode="0">
                  <c:v>139</c:v>
                </c:pt>
                <c:pt idx="347" formatCode="0">
                  <c:v>187</c:v>
                </c:pt>
                <c:pt idx="348" formatCode="0">
                  <c:v>248</c:v>
                </c:pt>
                <c:pt idx="349" formatCode="0">
                  <c:v>213</c:v>
                </c:pt>
                <c:pt idx="350" formatCode="0">
                  <c:v>120</c:v>
                </c:pt>
                <c:pt idx="351" formatCode="0">
                  <c:v>112</c:v>
                </c:pt>
                <c:pt idx="352" formatCode="0">
                  <c:v>170</c:v>
                </c:pt>
                <c:pt idx="353" formatCode="0.0">
                  <c:v>92.1</c:v>
                </c:pt>
                <c:pt idx="354" formatCode="0">
                  <c:v>158</c:v>
                </c:pt>
                <c:pt idx="355" formatCode="0">
                  <c:v>143</c:v>
                </c:pt>
                <c:pt idx="356" formatCode="0">
                  <c:v>138</c:v>
                </c:pt>
                <c:pt idx="357" formatCode="0">
                  <c:v>151</c:v>
                </c:pt>
                <c:pt idx="358" formatCode="0">
                  <c:v>161</c:v>
                </c:pt>
                <c:pt idx="359" formatCode="0">
                  <c:v>244</c:v>
                </c:pt>
                <c:pt idx="360" formatCode="0">
                  <c:v>166</c:v>
                </c:pt>
                <c:pt idx="361" formatCode="0">
                  <c:v>215</c:v>
                </c:pt>
                <c:pt idx="362" formatCode="0">
                  <c:v>162</c:v>
                </c:pt>
                <c:pt idx="363" formatCode="0">
                  <c:v>167</c:v>
                </c:pt>
                <c:pt idx="364" formatCode="0">
                  <c:v>182</c:v>
                </c:pt>
                <c:pt idx="365" formatCode="0">
                  <c:v>12727</c:v>
                </c:pt>
                <c:pt idx="366" formatCode="0">
                  <c:v>503</c:v>
                </c:pt>
                <c:pt idx="367" formatCode="0">
                  <c:v>313</c:v>
                </c:pt>
                <c:pt idx="368" formatCode="0">
                  <c:v>632</c:v>
                </c:pt>
                <c:pt idx="369" formatCode="0">
                  <c:v>348</c:v>
                </c:pt>
                <c:pt idx="370" formatCode="0">
                  <c:v>1662</c:v>
                </c:pt>
                <c:pt idx="371" formatCode="0">
                  <c:v>506</c:v>
                </c:pt>
                <c:pt idx="372" formatCode="0">
                  <c:v>797</c:v>
                </c:pt>
                <c:pt idx="373" formatCode="0">
                  <c:v>588</c:v>
                </c:pt>
                <c:pt idx="374" formatCode="0">
                  <c:v>827</c:v>
                </c:pt>
                <c:pt idx="375" formatCode="0">
                  <c:v>818</c:v>
                </c:pt>
                <c:pt idx="376" formatCode="0">
                  <c:v>696</c:v>
                </c:pt>
                <c:pt idx="377" formatCode="0">
                  <c:v>396</c:v>
                </c:pt>
                <c:pt idx="378" formatCode="0">
                  <c:v>371</c:v>
                </c:pt>
                <c:pt idx="379" formatCode="0">
                  <c:v>339</c:v>
                </c:pt>
                <c:pt idx="380" formatCode="0">
                  <c:v>366</c:v>
                </c:pt>
                <c:pt idx="381" formatCode="0">
                  <c:v>341</c:v>
                </c:pt>
                <c:pt idx="382" formatCode="0">
                  <c:v>341</c:v>
                </c:pt>
                <c:pt idx="383" formatCode="0">
                  <c:v>382</c:v>
                </c:pt>
                <c:pt idx="384" formatCode="0">
                  <c:v>373</c:v>
                </c:pt>
                <c:pt idx="385" formatCode="0">
                  <c:v>378</c:v>
                </c:pt>
                <c:pt idx="386" formatCode="0">
                  <c:v>378</c:v>
                </c:pt>
                <c:pt idx="387" formatCode="0">
                  <c:v>453</c:v>
                </c:pt>
                <c:pt idx="388" formatCode="0">
                  <c:v>350</c:v>
                </c:pt>
                <c:pt idx="389" formatCode="0">
                  <c:v>289</c:v>
                </c:pt>
                <c:pt idx="390" formatCode="0">
                  <c:v>352</c:v>
                </c:pt>
                <c:pt idx="391" formatCode="0">
                  <c:v>291</c:v>
                </c:pt>
                <c:pt idx="392" formatCode="0">
                  <c:v>210</c:v>
                </c:pt>
                <c:pt idx="393" formatCode="0">
                  <c:v>156</c:v>
                </c:pt>
                <c:pt idx="394" formatCode="0">
                  <c:v>205</c:v>
                </c:pt>
                <c:pt idx="395" formatCode="0">
                  <c:v>232</c:v>
                </c:pt>
                <c:pt idx="396" formatCode="0">
                  <c:v>246</c:v>
                </c:pt>
                <c:pt idx="397" formatCode="0">
                  <c:v>270</c:v>
                </c:pt>
                <c:pt idx="398" formatCode="0">
                  <c:v>240</c:v>
                </c:pt>
                <c:pt idx="399" formatCode="0">
                  <c:v>394</c:v>
                </c:pt>
                <c:pt idx="400" formatCode="0">
                  <c:v>258</c:v>
                </c:pt>
                <c:pt idx="401" formatCode="0">
                  <c:v>375</c:v>
                </c:pt>
                <c:pt idx="402" formatCode="0">
                  <c:v>355</c:v>
                </c:pt>
                <c:pt idx="403" formatCode="0">
                  <c:v>254</c:v>
                </c:pt>
                <c:pt idx="404" formatCode="0">
                  <c:v>315</c:v>
                </c:pt>
                <c:pt idx="405" formatCode="0">
                  <c:v>283</c:v>
                </c:pt>
                <c:pt idx="406" formatCode="0">
                  <c:v>217</c:v>
                </c:pt>
                <c:pt idx="407" formatCode="0">
                  <c:v>230</c:v>
                </c:pt>
                <c:pt idx="408" formatCode="0">
                  <c:v>264</c:v>
                </c:pt>
                <c:pt idx="409" formatCode="0">
                  <c:v>254</c:v>
                </c:pt>
                <c:pt idx="410" formatCode="0">
                  <c:v>198</c:v>
                </c:pt>
                <c:pt idx="411" formatCode="0">
                  <c:v>281</c:v>
                </c:pt>
                <c:pt idx="412" formatCode="0">
                  <c:v>302</c:v>
                </c:pt>
                <c:pt idx="413" formatCode="0">
                  <c:v>274</c:v>
                </c:pt>
                <c:pt idx="414" formatCode="0">
                  <c:v>371</c:v>
                </c:pt>
                <c:pt idx="415" formatCode="0">
                  <c:v>323</c:v>
                </c:pt>
                <c:pt idx="416" formatCode="0">
                  <c:v>262</c:v>
                </c:pt>
                <c:pt idx="417" formatCode="0">
                  <c:v>228</c:v>
                </c:pt>
                <c:pt idx="418" formatCode="0">
                  <c:v>252</c:v>
                </c:pt>
                <c:pt idx="419" formatCode="0">
                  <c:v>202</c:v>
                </c:pt>
                <c:pt idx="420" formatCode="0">
                  <c:v>155</c:v>
                </c:pt>
                <c:pt idx="421" formatCode="0">
                  <c:v>261</c:v>
                </c:pt>
                <c:pt idx="422" formatCode="0">
                  <c:v>157</c:v>
                </c:pt>
                <c:pt idx="423" formatCode="0">
                  <c:v>853</c:v>
                </c:pt>
                <c:pt idx="424" formatCode="0">
                  <c:v>778</c:v>
                </c:pt>
                <c:pt idx="425" formatCode="0">
                  <c:v>718</c:v>
                </c:pt>
                <c:pt idx="426" formatCode="0">
                  <c:v>470</c:v>
                </c:pt>
                <c:pt idx="427" formatCode="0">
                  <c:v>404</c:v>
                </c:pt>
                <c:pt idx="428" formatCode="0">
                  <c:v>389</c:v>
                </c:pt>
                <c:pt idx="429" formatCode="0">
                  <c:v>369</c:v>
                </c:pt>
                <c:pt idx="430" formatCode="0">
                  <c:v>345</c:v>
                </c:pt>
                <c:pt idx="431" formatCode="0">
                  <c:v>360</c:v>
                </c:pt>
                <c:pt idx="432" formatCode="0">
                  <c:v>360</c:v>
                </c:pt>
                <c:pt idx="433" formatCode="0">
                  <c:v>237</c:v>
                </c:pt>
                <c:pt idx="434" formatCode="0">
                  <c:v>272</c:v>
                </c:pt>
                <c:pt idx="435" formatCode="0">
                  <c:v>197</c:v>
                </c:pt>
                <c:pt idx="436" formatCode="0">
                  <c:v>214</c:v>
                </c:pt>
                <c:pt idx="437" formatCode="0">
                  <c:v>264</c:v>
                </c:pt>
                <c:pt idx="438" formatCode="0">
                  <c:v>237</c:v>
                </c:pt>
                <c:pt idx="439" formatCode="0">
                  <c:v>247</c:v>
                </c:pt>
                <c:pt idx="440" formatCode="0">
                  <c:v>221</c:v>
                </c:pt>
                <c:pt idx="441" formatCode="0">
                  <c:v>268</c:v>
                </c:pt>
                <c:pt idx="442" formatCode="0">
                  <c:v>169</c:v>
                </c:pt>
                <c:pt idx="443" formatCode="0">
                  <c:v>189</c:v>
                </c:pt>
                <c:pt idx="444" formatCode="0">
                  <c:v>185</c:v>
                </c:pt>
                <c:pt idx="445" formatCode="0">
                  <c:v>147</c:v>
                </c:pt>
                <c:pt idx="446" formatCode="0">
                  <c:v>165</c:v>
                </c:pt>
                <c:pt idx="447" formatCode="0">
                  <c:v>187</c:v>
                </c:pt>
                <c:pt idx="448" formatCode="0">
                  <c:v>165</c:v>
                </c:pt>
                <c:pt idx="449" formatCode="0">
                  <c:v>138</c:v>
                </c:pt>
                <c:pt idx="450" formatCode="0">
                  <c:v>166</c:v>
                </c:pt>
                <c:pt idx="451" formatCode="0">
                  <c:v>142</c:v>
                </c:pt>
                <c:pt idx="452" formatCode="0">
                  <c:v>154</c:v>
                </c:pt>
                <c:pt idx="453" formatCode="0">
                  <c:v>155</c:v>
                </c:pt>
                <c:pt idx="454" formatCode="0">
                  <c:v>158</c:v>
                </c:pt>
                <c:pt idx="455" formatCode="0">
                  <c:v>144</c:v>
                </c:pt>
                <c:pt idx="456" formatCode="0">
                  <c:v>253</c:v>
                </c:pt>
                <c:pt idx="457" formatCode="0">
                  <c:v>145</c:v>
                </c:pt>
                <c:pt idx="458" formatCode="0">
                  <c:v>132</c:v>
                </c:pt>
                <c:pt idx="459" formatCode="0">
                  <c:v>210</c:v>
                </c:pt>
                <c:pt idx="460" formatCode="0">
                  <c:v>199</c:v>
                </c:pt>
                <c:pt idx="461" formatCode="0">
                  <c:v>140</c:v>
                </c:pt>
                <c:pt idx="462" formatCode="0">
                  <c:v>201</c:v>
                </c:pt>
                <c:pt idx="463" formatCode="0">
                  <c:v>162</c:v>
                </c:pt>
                <c:pt idx="464" formatCode="0">
                  <c:v>124</c:v>
                </c:pt>
                <c:pt idx="465" formatCode="0">
                  <c:v>194</c:v>
                </c:pt>
                <c:pt idx="466" formatCode="0.0">
                  <c:v>96.8</c:v>
                </c:pt>
                <c:pt idx="467" formatCode="0.0">
                  <c:v>73.599999999999994</c:v>
                </c:pt>
                <c:pt idx="468" formatCode="0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43-460A-9BF4-BD025C68A119}"/>
            </c:ext>
          </c:extLst>
        </c:ser>
        <c:ser>
          <c:idx val="2"/>
          <c:order val="2"/>
          <c:tx>
            <c:strRef>
              <c:f>Caudal!$J$7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Caudal!$J$70:$J$830</c15:sqref>
                  </c15:fullRef>
                </c:ext>
              </c:extLst>
              <c:f>(Caudal!$J$151,Caudal!$J$252,Caudal!$J$255:$J$256,Caudal!$J$258,Caudal!$J$260:$J$261,Caudal!$J$362:$J$830)</c:f>
              <c:numCache>
                <c:formatCode>0.00</c:formatCode>
                <c:ptCount val="47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43-460A-9BF4-BD025C68A119}"/>
            </c:ext>
          </c:extLst>
        </c:ser>
        <c:ser>
          <c:idx val="3"/>
          <c:order val="3"/>
          <c:tx>
            <c:strRef>
              <c:f>Caudal!$K$7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Caudal!$K$70:$K$830</c15:sqref>
                  </c15:fullRef>
                </c:ext>
              </c:extLst>
              <c:f>(Caudal!$K$151,Caudal!$K$252,Caudal!$K$255:$K$256,Caudal!$K$258,Caudal!$K$260:$K$261,Caudal!$K$362:$K$830)</c:f>
              <c:numCache>
                <c:formatCode>0.00</c:formatCode>
                <c:ptCount val="470"/>
                <c:pt idx="0">
                  <c:v>137</c:v>
                </c:pt>
                <c:pt idx="1">
                  <c:v>57.06</c:v>
                </c:pt>
                <c:pt idx="2">
                  <c:v>56.76</c:v>
                </c:pt>
                <c:pt idx="3">
                  <c:v>54.31</c:v>
                </c:pt>
                <c:pt idx="4">
                  <c:v>37.08</c:v>
                </c:pt>
                <c:pt idx="5">
                  <c:v>37.06</c:v>
                </c:pt>
                <c:pt idx="6">
                  <c:v>52.87</c:v>
                </c:pt>
                <c:pt idx="7">
                  <c:v>80.08</c:v>
                </c:pt>
                <c:pt idx="8">
                  <c:v>74.06</c:v>
                </c:pt>
                <c:pt idx="9">
                  <c:v>234.14</c:v>
                </c:pt>
                <c:pt idx="10">
                  <c:v>130.09</c:v>
                </c:pt>
                <c:pt idx="11">
                  <c:v>103.81</c:v>
                </c:pt>
                <c:pt idx="12">
                  <c:v>127.05</c:v>
                </c:pt>
                <c:pt idx="13">
                  <c:v>64.94</c:v>
                </c:pt>
                <c:pt idx="14">
                  <c:v>68.459999999999994</c:v>
                </c:pt>
                <c:pt idx="15">
                  <c:v>76.349999999999994</c:v>
                </c:pt>
                <c:pt idx="16">
                  <c:v>79.8</c:v>
                </c:pt>
                <c:pt idx="17">
                  <c:v>89.72</c:v>
                </c:pt>
                <c:pt idx="18">
                  <c:v>111.63</c:v>
                </c:pt>
                <c:pt idx="19">
                  <c:v>64.489999999999995</c:v>
                </c:pt>
                <c:pt idx="20">
                  <c:v>53.89</c:v>
                </c:pt>
                <c:pt idx="21">
                  <c:v>42.75</c:v>
                </c:pt>
                <c:pt idx="22">
                  <c:v>46.49</c:v>
                </c:pt>
                <c:pt idx="23">
                  <c:v>44.48</c:v>
                </c:pt>
                <c:pt idx="24">
                  <c:v>53.74</c:v>
                </c:pt>
                <c:pt idx="25">
                  <c:v>46.62</c:v>
                </c:pt>
                <c:pt idx="26">
                  <c:v>47.28</c:v>
                </c:pt>
                <c:pt idx="27">
                  <c:v>51.91</c:v>
                </c:pt>
                <c:pt idx="28">
                  <c:v>42.99</c:v>
                </c:pt>
                <c:pt idx="29">
                  <c:v>6.3</c:v>
                </c:pt>
                <c:pt idx="30">
                  <c:v>7.97</c:v>
                </c:pt>
                <c:pt idx="31">
                  <c:v>48.97</c:v>
                </c:pt>
                <c:pt idx="32">
                  <c:v>38.67</c:v>
                </c:pt>
                <c:pt idx="33">
                  <c:v>45.76</c:v>
                </c:pt>
                <c:pt idx="34">
                  <c:v>39.020000000000003</c:v>
                </c:pt>
                <c:pt idx="35">
                  <c:v>47.43</c:v>
                </c:pt>
                <c:pt idx="36">
                  <c:v>39.26</c:v>
                </c:pt>
                <c:pt idx="37">
                  <c:v>61.69</c:v>
                </c:pt>
                <c:pt idx="38">
                  <c:v>72.91</c:v>
                </c:pt>
                <c:pt idx="39">
                  <c:v>66.08</c:v>
                </c:pt>
                <c:pt idx="40">
                  <c:v>55.46</c:v>
                </c:pt>
                <c:pt idx="41">
                  <c:v>64.569999999999993</c:v>
                </c:pt>
                <c:pt idx="42">
                  <c:v>59.26</c:v>
                </c:pt>
                <c:pt idx="43">
                  <c:v>56.85</c:v>
                </c:pt>
                <c:pt idx="44">
                  <c:v>45.71</c:v>
                </c:pt>
                <c:pt idx="45">
                  <c:v>45.9</c:v>
                </c:pt>
                <c:pt idx="46">
                  <c:v>19.09</c:v>
                </c:pt>
                <c:pt idx="47">
                  <c:v>20.45</c:v>
                </c:pt>
                <c:pt idx="50">
                  <c:v>18.41</c:v>
                </c:pt>
                <c:pt idx="51">
                  <c:v>16.39</c:v>
                </c:pt>
                <c:pt idx="52">
                  <c:v>21.56</c:v>
                </c:pt>
                <c:pt idx="53">
                  <c:v>53.4</c:v>
                </c:pt>
                <c:pt idx="54">
                  <c:v>44.76</c:v>
                </c:pt>
                <c:pt idx="55">
                  <c:v>24.75</c:v>
                </c:pt>
                <c:pt idx="56">
                  <c:v>60.1</c:v>
                </c:pt>
                <c:pt idx="57">
                  <c:v>45.46</c:v>
                </c:pt>
                <c:pt idx="58">
                  <c:v>82.97</c:v>
                </c:pt>
                <c:pt idx="59">
                  <c:v>29.95</c:v>
                </c:pt>
                <c:pt idx="60">
                  <c:v>30.35</c:v>
                </c:pt>
                <c:pt idx="61">
                  <c:v>35.39</c:v>
                </c:pt>
                <c:pt idx="62">
                  <c:v>46.88</c:v>
                </c:pt>
                <c:pt idx="63">
                  <c:v>28.3</c:v>
                </c:pt>
                <c:pt idx="64">
                  <c:v>44.8</c:v>
                </c:pt>
                <c:pt idx="65">
                  <c:v>36.9</c:v>
                </c:pt>
                <c:pt idx="66">
                  <c:v>42.81</c:v>
                </c:pt>
                <c:pt idx="67">
                  <c:v>46.78</c:v>
                </c:pt>
                <c:pt idx="68">
                  <c:v>25.29</c:v>
                </c:pt>
                <c:pt idx="69">
                  <c:v>31.43</c:v>
                </c:pt>
                <c:pt idx="70">
                  <c:v>19.489999999999998</c:v>
                </c:pt>
                <c:pt idx="71">
                  <c:v>37.53</c:v>
                </c:pt>
                <c:pt idx="72">
                  <c:v>31.78</c:v>
                </c:pt>
                <c:pt idx="73">
                  <c:v>37.79</c:v>
                </c:pt>
                <c:pt idx="74">
                  <c:v>46.66</c:v>
                </c:pt>
                <c:pt idx="75">
                  <c:v>34.6</c:v>
                </c:pt>
                <c:pt idx="76">
                  <c:v>45.99</c:v>
                </c:pt>
                <c:pt idx="77">
                  <c:v>24.55</c:v>
                </c:pt>
                <c:pt idx="78">
                  <c:v>21.12</c:v>
                </c:pt>
                <c:pt idx="79">
                  <c:v>19.600000000000001</c:v>
                </c:pt>
                <c:pt idx="80">
                  <c:v>11.95</c:v>
                </c:pt>
                <c:pt idx="81">
                  <c:v>15.25</c:v>
                </c:pt>
                <c:pt idx="82">
                  <c:v>21.4</c:v>
                </c:pt>
                <c:pt idx="83">
                  <c:v>30.9</c:v>
                </c:pt>
                <c:pt idx="84">
                  <c:v>24.47</c:v>
                </c:pt>
                <c:pt idx="85">
                  <c:v>25.99</c:v>
                </c:pt>
                <c:pt idx="86">
                  <c:v>27.59</c:v>
                </c:pt>
                <c:pt idx="87">
                  <c:v>31.86</c:v>
                </c:pt>
                <c:pt idx="88">
                  <c:v>35.92</c:v>
                </c:pt>
                <c:pt idx="89">
                  <c:v>31.32</c:v>
                </c:pt>
                <c:pt idx="90">
                  <c:v>35.049999999999997</c:v>
                </c:pt>
                <c:pt idx="91">
                  <c:v>32.08</c:v>
                </c:pt>
                <c:pt idx="92">
                  <c:v>34.979999999999997</c:v>
                </c:pt>
                <c:pt idx="93">
                  <c:v>34.46</c:v>
                </c:pt>
                <c:pt idx="94">
                  <c:v>32.96</c:v>
                </c:pt>
                <c:pt idx="95">
                  <c:v>33.57</c:v>
                </c:pt>
                <c:pt idx="96">
                  <c:v>50.74</c:v>
                </c:pt>
                <c:pt idx="97">
                  <c:v>51.54</c:v>
                </c:pt>
                <c:pt idx="98">
                  <c:v>60.26</c:v>
                </c:pt>
                <c:pt idx="99">
                  <c:v>59.19</c:v>
                </c:pt>
                <c:pt idx="100">
                  <c:v>56.67</c:v>
                </c:pt>
                <c:pt idx="101">
                  <c:v>59.92</c:v>
                </c:pt>
                <c:pt idx="102">
                  <c:v>41.93</c:v>
                </c:pt>
                <c:pt idx="103">
                  <c:v>40.880000000000003</c:v>
                </c:pt>
                <c:pt idx="104">
                  <c:v>52.46</c:v>
                </c:pt>
                <c:pt idx="105">
                  <c:v>30.3</c:v>
                </c:pt>
                <c:pt idx="106">
                  <c:v>30.76</c:v>
                </c:pt>
                <c:pt idx="107">
                  <c:v>33.43</c:v>
                </c:pt>
                <c:pt idx="108">
                  <c:v>38.369999999999997</c:v>
                </c:pt>
                <c:pt idx="109">
                  <c:v>35.39</c:v>
                </c:pt>
                <c:pt idx="110">
                  <c:v>26.74</c:v>
                </c:pt>
                <c:pt idx="111">
                  <c:v>28.19</c:v>
                </c:pt>
                <c:pt idx="112">
                  <c:v>31.37</c:v>
                </c:pt>
                <c:pt idx="113">
                  <c:v>30.07</c:v>
                </c:pt>
                <c:pt idx="114">
                  <c:v>37.520000000000003</c:v>
                </c:pt>
                <c:pt idx="115">
                  <c:v>53.11</c:v>
                </c:pt>
                <c:pt idx="116">
                  <c:v>45.97</c:v>
                </c:pt>
                <c:pt idx="117">
                  <c:v>36.85</c:v>
                </c:pt>
                <c:pt idx="118">
                  <c:v>32.57</c:v>
                </c:pt>
                <c:pt idx="119">
                  <c:v>30.98</c:v>
                </c:pt>
                <c:pt idx="120">
                  <c:v>145.99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5.77</c:v>
                </c:pt>
                <c:pt idx="133">
                  <c:v>11.7</c:v>
                </c:pt>
                <c:pt idx="134">
                  <c:v>0</c:v>
                </c:pt>
                <c:pt idx="135">
                  <c:v>32.200000000000003</c:v>
                </c:pt>
                <c:pt idx="136">
                  <c:v>46.9</c:v>
                </c:pt>
                <c:pt idx="137">
                  <c:v>41.8</c:v>
                </c:pt>
                <c:pt idx="138">
                  <c:v>26.4</c:v>
                </c:pt>
                <c:pt idx="139">
                  <c:v>19.899999999999999</c:v>
                </c:pt>
                <c:pt idx="140">
                  <c:v>17.5</c:v>
                </c:pt>
                <c:pt idx="141">
                  <c:v>13.6</c:v>
                </c:pt>
                <c:pt idx="142">
                  <c:v>22.3</c:v>
                </c:pt>
                <c:pt idx="143">
                  <c:v>23.1</c:v>
                </c:pt>
                <c:pt idx="144">
                  <c:v>38.9</c:v>
                </c:pt>
                <c:pt idx="145">
                  <c:v>13.5</c:v>
                </c:pt>
                <c:pt idx="146">
                  <c:v>24.9</c:v>
                </c:pt>
                <c:pt idx="147">
                  <c:v>260.5</c:v>
                </c:pt>
                <c:pt idx="148">
                  <c:v>155.6</c:v>
                </c:pt>
                <c:pt idx="149">
                  <c:v>74.599999999999994</c:v>
                </c:pt>
                <c:pt idx="150">
                  <c:v>50.5</c:v>
                </c:pt>
                <c:pt idx="151">
                  <c:v>49.631</c:v>
                </c:pt>
                <c:pt idx="152">
                  <c:v>36</c:v>
                </c:pt>
                <c:pt idx="153">
                  <c:v>59.9</c:v>
                </c:pt>
                <c:pt idx="154">
                  <c:v>50.1</c:v>
                </c:pt>
                <c:pt idx="155">
                  <c:v>34.200000000000003</c:v>
                </c:pt>
                <c:pt idx="156">
                  <c:v>46.7</c:v>
                </c:pt>
                <c:pt idx="157">
                  <c:v>36.1</c:v>
                </c:pt>
                <c:pt idx="158">
                  <c:v>31.6</c:v>
                </c:pt>
                <c:pt idx="159">
                  <c:v>45.9</c:v>
                </c:pt>
                <c:pt idx="160">
                  <c:v>33.799999999999997</c:v>
                </c:pt>
                <c:pt idx="161">
                  <c:v>46.7</c:v>
                </c:pt>
                <c:pt idx="162">
                  <c:v>27.7</c:v>
                </c:pt>
                <c:pt idx="163">
                  <c:v>20.100000000000001</c:v>
                </c:pt>
                <c:pt idx="164">
                  <c:v>26.3</c:v>
                </c:pt>
                <c:pt idx="165">
                  <c:v>43.4</c:v>
                </c:pt>
                <c:pt idx="166">
                  <c:v>37.299999999999997</c:v>
                </c:pt>
                <c:pt idx="167">
                  <c:v>32.1</c:v>
                </c:pt>
                <c:pt idx="168">
                  <c:v>35.799999999999997</c:v>
                </c:pt>
                <c:pt idx="169">
                  <c:v>12.5</c:v>
                </c:pt>
                <c:pt idx="170">
                  <c:v>42.2</c:v>
                </c:pt>
                <c:pt idx="171">
                  <c:v>27.3</c:v>
                </c:pt>
                <c:pt idx="172">
                  <c:v>33.4</c:v>
                </c:pt>
                <c:pt idx="173">
                  <c:v>26.2</c:v>
                </c:pt>
                <c:pt idx="174">
                  <c:v>51.2</c:v>
                </c:pt>
                <c:pt idx="175">
                  <c:v>29.2</c:v>
                </c:pt>
                <c:pt idx="176">
                  <c:v>26.2</c:v>
                </c:pt>
                <c:pt idx="177">
                  <c:v>28.1</c:v>
                </c:pt>
                <c:pt idx="178">
                  <c:v>42.4</c:v>
                </c:pt>
                <c:pt idx="179">
                  <c:v>33.4</c:v>
                </c:pt>
                <c:pt idx="180">
                  <c:v>38.5</c:v>
                </c:pt>
                <c:pt idx="181">
                  <c:v>27.8</c:v>
                </c:pt>
                <c:pt idx="182">
                  <c:v>64.5</c:v>
                </c:pt>
                <c:pt idx="183">
                  <c:v>48.5</c:v>
                </c:pt>
                <c:pt idx="184">
                  <c:v>22.2</c:v>
                </c:pt>
                <c:pt idx="185">
                  <c:v>23.3</c:v>
                </c:pt>
                <c:pt idx="186">
                  <c:v>21.3</c:v>
                </c:pt>
                <c:pt idx="187">
                  <c:v>53.7</c:v>
                </c:pt>
                <c:pt idx="188">
                  <c:v>31</c:v>
                </c:pt>
                <c:pt idx="189">
                  <c:v>50.6</c:v>
                </c:pt>
                <c:pt idx="190">
                  <c:v>24.1</c:v>
                </c:pt>
                <c:pt idx="191">
                  <c:v>63.5</c:v>
                </c:pt>
                <c:pt idx="192">
                  <c:v>54.2</c:v>
                </c:pt>
                <c:pt idx="193">
                  <c:v>78.400000000000006</c:v>
                </c:pt>
                <c:pt idx="194">
                  <c:v>30</c:v>
                </c:pt>
                <c:pt idx="195">
                  <c:v>48.2</c:v>
                </c:pt>
                <c:pt idx="196">
                  <c:v>4.8</c:v>
                </c:pt>
                <c:pt idx="197">
                  <c:v>31.1</c:v>
                </c:pt>
                <c:pt idx="198">
                  <c:v>52.5</c:v>
                </c:pt>
                <c:pt idx="199">
                  <c:v>54.5</c:v>
                </c:pt>
                <c:pt idx="200">
                  <c:v>60.1</c:v>
                </c:pt>
                <c:pt idx="201">
                  <c:v>37.9</c:v>
                </c:pt>
                <c:pt idx="202">
                  <c:v>52.3</c:v>
                </c:pt>
                <c:pt idx="203">
                  <c:v>59.6</c:v>
                </c:pt>
                <c:pt idx="204">
                  <c:v>88</c:v>
                </c:pt>
                <c:pt idx="205">
                  <c:v>48.9</c:v>
                </c:pt>
                <c:pt idx="206">
                  <c:v>93.5</c:v>
                </c:pt>
                <c:pt idx="207">
                  <c:v>58.1</c:v>
                </c:pt>
                <c:pt idx="208">
                  <c:v>39.799999999999997</c:v>
                </c:pt>
                <c:pt idx="209">
                  <c:v>390</c:v>
                </c:pt>
                <c:pt idx="210">
                  <c:v>43.7</c:v>
                </c:pt>
                <c:pt idx="211">
                  <c:v>105</c:v>
                </c:pt>
                <c:pt idx="212">
                  <c:v>123</c:v>
                </c:pt>
                <c:pt idx="213">
                  <c:v>44.1</c:v>
                </c:pt>
                <c:pt idx="214">
                  <c:v>78.400000000000006</c:v>
                </c:pt>
                <c:pt idx="215">
                  <c:v>89</c:v>
                </c:pt>
                <c:pt idx="216">
                  <c:v>43.3</c:v>
                </c:pt>
                <c:pt idx="217">
                  <c:v>37.799999999999997</c:v>
                </c:pt>
                <c:pt idx="218">
                  <c:v>47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58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61.489873000000003</c:v>
                </c:pt>
                <c:pt idx="337" formatCode="0.0">
                  <c:v>36.1</c:v>
                </c:pt>
                <c:pt idx="338" formatCode="0.0">
                  <c:v>52.4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 formatCode="0">
                  <c:v>119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 formatCode="0">
                  <c:v>445</c:v>
                </c:pt>
                <c:pt idx="377" formatCode="0">
                  <c:v>186</c:v>
                </c:pt>
                <c:pt idx="378" formatCode="0">
                  <c:v>252</c:v>
                </c:pt>
                <c:pt idx="379" formatCode="0">
                  <c:v>166</c:v>
                </c:pt>
                <c:pt idx="380" formatCode="0">
                  <c:v>175</c:v>
                </c:pt>
                <c:pt idx="381" formatCode="0">
                  <c:v>174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 formatCode="0">
                  <c:v>212</c:v>
                </c:pt>
                <c:pt idx="386" formatCode="0">
                  <c:v>200</c:v>
                </c:pt>
                <c:pt idx="387">
                  <c:v>0</c:v>
                </c:pt>
                <c:pt idx="388" formatCode="0">
                  <c:v>206</c:v>
                </c:pt>
                <c:pt idx="389" formatCode="0">
                  <c:v>150</c:v>
                </c:pt>
                <c:pt idx="390" formatCode="0">
                  <c:v>129</c:v>
                </c:pt>
                <c:pt idx="391" formatCode="0">
                  <c:v>106</c:v>
                </c:pt>
                <c:pt idx="392" formatCode="0">
                  <c:v>149</c:v>
                </c:pt>
                <c:pt idx="393" formatCode="0">
                  <c:v>131</c:v>
                </c:pt>
                <c:pt idx="394" formatCode="0">
                  <c:v>101</c:v>
                </c:pt>
                <c:pt idx="395" formatCode="0">
                  <c:v>135</c:v>
                </c:pt>
                <c:pt idx="396" formatCode="0">
                  <c:v>140</c:v>
                </c:pt>
                <c:pt idx="397" formatCode="0">
                  <c:v>112</c:v>
                </c:pt>
                <c:pt idx="398" formatCode="0">
                  <c:v>124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>
                  <c:v>141.97</c:v>
                </c:pt>
                <c:pt idx="403" formatCode="0">
                  <c:v>126</c:v>
                </c:pt>
                <c:pt idx="404" formatCode="0">
                  <c:v>111</c:v>
                </c:pt>
                <c:pt idx="405" formatCode="0">
                  <c:v>103</c:v>
                </c:pt>
                <c:pt idx="406" formatCode="0">
                  <c:v>113</c:v>
                </c:pt>
                <c:pt idx="407" formatCode="0">
                  <c:v>101</c:v>
                </c:pt>
                <c:pt idx="408" formatCode="0">
                  <c:v>119</c:v>
                </c:pt>
                <c:pt idx="409" formatCode="0.0">
                  <c:v>97.5</c:v>
                </c:pt>
                <c:pt idx="410" formatCode="0.0">
                  <c:v>76.599999999999994</c:v>
                </c:pt>
                <c:pt idx="411" formatCode="0.0">
                  <c:v>64.2</c:v>
                </c:pt>
                <c:pt idx="412" formatCode="0.0">
                  <c:v>74.900000000000006</c:v>
                </c:pt>
                <c:pt idx="413" formatCode="0">
                  <c:v>136</c:v>
                </c:pt>
                <c:pt idx="414" formatCode="0">
                  <c:v>69</c:v>
                </c:pt>
                <c:pt idx="415" formatCode="0.0">
                  <c:v>91.9</c:v>
                </c:pt>
                <c:pt idx="416" formatCode="0.0">
                  <c:v>75.5</c:v>
                </c:pt>
                <c:pt idx="417" formatCode="0.0">
                  <c:v>71.599999999999994</c:v>
                </c:pt>
                <c:pt idx="418" formatCode="0.0">
                  <c:v>61</c:v>
                </c:pt>
                <c:pt idx="419" formatCode="0.0">
                  <c:v>62.9</c:v>
                </c:pt>
                <c:pt idx="420" formatCode="0.0">
                  <c:v>77</c:v>
                </c:pt>
                <c:pt idx="421" formatCode="0.0">
                  <c:v>65.8</c:v>
                </c:pt>
                <c:pt idx="422" formatCode="0.0">
                  <c:v>40.29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108</c:v>
                </c:pt>
                <c:pt idx="444" formatCode="0.0">
                  <c:v>107</c:v>
                </c:pt>
                <c:pt idx="445" formatCode="0.0">
                  <c:v>95.7</c:v>
                </c:pt>
                <c:pt idx="446" formatCode="0.0">
                  <c:v>87.2</c:v>
                </c:pt>
                <c:pt idx="447" formatCode="0.0">
                  <c:v>138</c:v>
                </c:pt>
                <c:pt idx="448" formatCode="0.0">
                  <c:v>149</c:v>
                </c:pt>
                <c:pt idx="449" formatCode="0.0">
                  <c:v>113</c:v>
                </c:pt>
                <c:pt idx="450" formatCode="0.0">
                  <c:v>101</c:v>
                </c:pt>
                <c:pt idx="451" formatCode="0.0">
                  <c:v>103</c:v>
                </c:pt>
                <c:pt idx="452" formatCode="0.0">
                  <c:v>97.1</c:v>
                </c:pt>
                <c:pt idx="453" formatCode="0.0">
                  <c:v>78.5</c:v>
                </c:pt>
                <c:pt idx="454" formatCode="0.0">
                  <c:v>75.5</c:v>
                </c:pt>
                <c:pt idx="455" formatCode="0.0">
                  <c:v>52.9</c:v>
                </c:pt>
                <c:pt idx="456" formatCode="0.0">
                  <c:v>57.4</c:v>
                </c:pt>
                <c:pt idx="457" formatCode="0.0">
                  <c:v>47.7</c:v>
                </c:pt>
                <c:pt idx="458" formatCode="0.0">
                  <c:v>33.5</c:v>
                </c:pt>
                <c:pt idx="459" formatCode="0.0">
                  <c:v>29.4</c:v>
                </c:pt>
                <c:pt idx="460" formatCode="0.0">
                  <c:v>32.4</c:v>
                </c:pt>
                <c:pt idx="461" formatCode="0.0">
                  <c:v>31.1</c:v>
                </c:pt>
                <c:pt idx="462" formatCode="0.0">
                  <c:v>30.1</c:v>
                </c:pt>
                <c:pt idx="463" formatCode="0.0">
                  <c:v>29.7</c:v>
                </c:pt>
                <c:pt idx="464" formatCode="0.0">
                  <c:v>32.1</c:v>
                </c:pt>
                <c:pt idx="465" formatCode="0.0">
                  <c:v>25.7</c:v>
                </c:pt>
                <c:pt idx="466" formatCode="0.0">
                  <c:v>35.299999999999997</c:v>
                </c:pt>
                <c:pt idx="467" formatCode="0.0">
                  <c:v>54.3</c:v>
                </c:pt>
                <c:pt idx="468" formatCode="0.0">
                  <c:v>95.1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43-460A-9BF4-BD025C68A119}"/>
            </c:ext>
          </c:extLst>
        </c:ser>
        <c:ser>
          <c:idx val="4"/>
          <c:order val="4"/>
          <c:tx>
            <c:strRef>
              <c:f>Caudal!$L$7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Caudal!$L$70:$L$830</c15:sqref>
                  </c15:fullRef>
                </c:ext>
              </c:extLst>
              <c:f>(Caudal!$L$151,Caudal!$L$252,Caudal!$L$255:$L$256,Caudal!$L$258,Caudal!$L$260:$L$261,Caudal!$L$362:$L$830)</c:f>
              <c:numCache>
                <c:formatCode>0.00</c:formatCode>
                <c:ptCount val="47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43-460A-9BF4-BD025C68A119}"/>
            </c:ext>
          </c:extLst>
        </c:ser>
        <c:ser>
          <c:idx val="5"/>
          <c:order val="5"/>
          <c:tx>
            <c:strRef>
              <c:f>Caudal!$M$7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Caudal!$M$70:$M$830</c15:sqref>
                  </c15:fullRef>
                </c:ext>
              </c:extLst>
              <c:f>(Caudal!$M$151,Caudal!$M$252,Caudal!$M$255:$M$256,Caudal!$M$258,Caudal!$M$260:$M$261,Caudal!$M$362:$M$830)</c:f>
              <c:numCache>
                <c:formatCode>0.00</c:formatCode>
                <c:ptCount val="470"/>
                <c:pt idx="124">
                  <c:v>7.79</c:v>
                </c:pt>
                <c:pt idx="125">
                  <c:v>114</c:v>
                </c:pt>
                <c:pt idx="126">
                  <c:v>70.2</c:v>
                </c:pt>
                <c:pt idx="127">
                  <c:v>116</c:v>
                </c:pt>
                <c:pt idx="128">
                  <c:v>222</c:v>
                </c:pt>
                <c:pt idx="129">
                  <c:v>144</c:v>
                </c:pt>
                <c:pt idx="130">
                  <c:v>116</c:v>
                </c:pt>
                <c:pt idx="131">
                  <c:v>176</c:v>
                </c:pt>
                <c:pt idx="132">
                  <c:v>121</c:v>
                </c:pt>
                <c:pt idx="133">
                  <c:v>114</c:v>
                </c:pt>
                <c:pt idx="134">
                  <c:v>136.9</c:v>
                </c:pt>
                <c:pt idx="135">
                  <c:v>101.1</c:v>
                </c:pt>
                <c:pt idx="136">
                  <c:v>49.9</c:v>
                </c:pt>
                <c:pt idx="137">
                  <c:v>81.900000000000006</c:v>
                </c:pt>
                <c:pt idx="138">
                  <c:v>93.6</c:v>
                </c:pt>
                <c:pt idx="139">
                  <c:v>90.7</c:v>
                </c:pt>
                <c:pt idx="140">
                  <c:v>70.7</c:v>
                </c:pt>
                <c:pt idx="141">
                  <c:v>101.2</c:v>
                </c:pt>
                <c:pt idx="142">
                  <c:v>41.2</c:v>
                </c:pt>
                <c:pt idx="143">
                  <c:v>91.8</c:v>
                </c:pt>
                <c:pt idx="144">
                  <c:v>70.8</c:v>
                </c:pt>
                <c:pt idx="145">
                  <c:v>68.3</c:v>
                </c:pt>
                <c:pt idx="146">
                  <c:v>105.31</c:v>
                </c:pt>
                <c:pt idx="147">
                  <c:v>152.6</c:v>
                </c:pt>
                <c:pt idx="148">
                  <c:v>142.62</c:v>
                </c:pt>
                <c:pt idx="149">
                  <c:v>104</c:v>
                </c:pt>
                <c:pt idx="150">
                  <c:v>138</c:v>
                </c:pt>
                <c:pt idx="151">
                  <c:v>62.22</c:v>
                </c:pt>
                <c:pt idx="152">
                  <c:v>126</c:v>
                </c:pt>
                <c:pt idx="153">
                  <c:v>170.31</c:v>
                </c:pt>
                <c:pt idx="154">
                  <c:v>100.92</c:v>
                </c:pt>
                <c:pt idx="155">
                  <c:v>114.54</c:v>
                </c:pt>
                <c:pt idx="156">
                  <c:v>114.67</c:v>
                </c:pt>
                <c:pt idx="157">
                  <c:v>132.31</c:v>
                </c:pt>
                <c:pt idx="158">
                  <c:v>114.14</c:v>
                </c:pt>
                <c:pt idx="159">
                  <c:v>85.4</c:v>
                </c:pt>
                <c:pt idx="160">
                  <c:v>93.36</c:v>
                </c:pt>
                <c:pt idx="161">
                  <c:v>101.44</c:v>
                </c:pt>
                <c:pt idx="162">
                  <c:v>94.33</c:v>
                </c:pt>
                <c:pt idx="163">
                  <c:v>66.86</c:v>
                </c:pt>
                <c:pt idx="164">
                  <c:v>79.599999999999994</c:v>
                </c:pt>
                <c:pt idx="165">
                  <c:v>146.26</c:v>
                </c:pt>
                <c:pt idx="166">
                  <c:v>84.9</c:v>
                </c:pt>
                <c:pt idx="167">
                  <c:v>186.93</c:v>
                </c:pt>
                <c:pt idx="168">
                  <c:v>161.32</c:v>
                </c:pt>
                <c:pt idx="169">
                  <c:v>239.46</c:v>
                </c:pt>
                <c:pt idx="170">
                  <c:v>46.24</c:v>
                </c:pt>
                <c:pt idx="171">
                  <c:v>65.540000000000006</c:v>
                </c:pt>
                <c:pt idx="172">
                  <c:v>73.150000000000006</c:v>
                </c:pt>
                <c:pt idx="173">
                  <c:v>131</c:v>
                </c:pt>
                <c:pt idx="174">
                  <c:v>48.9</c:v>
                </c:pt>
                <c:pt idx="175">
                  <c:v>44.44</c:v>
                </c:pt>
                <c:pt idx="176">
                  <c:v>104.73</c:v>
                </c:pt>
                <c:pt idx="177">
                  <c:v>22.6</c:v>
                </c:pt>
                <c:pt idx="178">
                  <c:v>155.4</c:v>
                </c:pt>
                <c:pt idx="179">
                  <c:v>54.8</c:v>
                </c:pt>
                <c:pt idx="180">
                  <c:v>62.2</c:v>
                </c:pt>
                <c:pt idx="181">
                  <c:v>59.7</c:v>
                </c:pt>
                <c:pt idx="182">
                  <c:v>163</c:v>
                </c:pt>
                <c:pt idx="183">
                  <c:v>65.400000000000006</c:v>
                </c:pt>
                <c:pt idx="184">
                  <c:v>58</c:v>
                </c:pt>
                <c:pt idx="185">
                  <c:v>67.400000000000006</c:v>
                </c:pt>
                <c:pt idx="186">
                  <c:v>73.900000000000006</c:v>
                </c:pt>
                <c:pt idx="187">
                  <c:v>138</c:v>
                </c:pt>
                <c:pt idx="188">
                  <c:v>73.099999999999994</c:v>
                </c:pt>
                <c:pt idx="189">
                  <c:v>41.3</c:v>
                </c:pt>
                <c:pt idx="190">
                  <c:v>80.7</c:v>
                </c:pt>
                <c:pt idx="191">
                  <c:v>81</c:v>
                </c:pt>
                <c:pt idx="192">
                  <c:v>22.6</c:v>
                </c:pt>
                <c:pt idx="193">
                  <c:v>51.2</c:v>
                </c:pt>
                <c:pt idx="194">
                  <c:v>31.7</c:v>
                </c:pt>
                <c:pt idx="195">
                  <c:v>29.2</c:v>
                </c:pt>
                <c:pt idx="196">
                  <c:v>23</c:v>
                </c:pt>
                <c:pt idx="197">
                  <c:v>36.299999999999997</c:v>
                </c:pt>
                <c:pt idx="198">
                  <c:v>68.819999999999993</c:v>
                </c:pt>
                <c:pt idx="199">
                  <c:v>83.3</c:v>
                </c:pt>
                <c:pt idx="200">
                  <c:v>77.900000000000006</c:v>
                </c:pt>
                <c:pt idx="201">
                  <c:v>63.9</c:v>
                </c:pt>
                <c:pt idx="202">
                  <c:v>43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86.2</c:v>
                </c:pt>
                <c:pt idx="207">
                  <c:v>135</c:v>
                </c:pt>
                <c:pt idx="208">
                  <c:v>98.2</c:v>
                </c:pt>
                <c:pt idx="209">
                  <c:v>0</c:v>
                </c:pt>
                <c:pt idx="210">
                  <c:v>102</c:v>
                </c:pt>
                <c:pt idx="211">
                  <c:v>98.9</c:v>
                </c:pt>
                <c:pt idx="212">
                  <c:v>180</c:v>
                </c:pt>
                <c:pt idx="213">
                  <c:v>103</c:v>
                </c:pt>
                <c:pt idx="214">
                  <c:v>174</c:v>
                </c:pt>
                <c:pt idx="215">
                  <c:v>179</c:v>
                </c:pt>
                <c:pt idx="216">
                  <c:v>39.799999999999997</c:v>
                </c:pt>
                <c:pt idx="217">
                  <c:v>142</c:v>
                </c:pt>
                <c:pt idx="218">
                  <c:v>41.9</c:v>
                </c:pt>
                <c:pt idx="219">
                  <c:v>71.599999999999994</c:v>
                </c:pt>
                <c:pt idx="220">
                  <c:v>48.3</c:v>
                </c:pt>
                <c:pt idx="221">
                  <c:v>108</c:v>
                </c:pt>
                <c:pt idx="222">
                  <c:v>91.3</c:v>
                </c:pt>
                <c:pt idx="223">
                  <c:v>72.599999999999994</c:v>
                </c:pt>
                <c:pt idx="224">
                  <c:v>74.2</c:v>
                </c:pt>
                <c:pt idx="225">
                  <c:v>65.8</c:v>
                </c:pt>
                <c:pt idx="226">
                  <c:v>0</c:v>
                </c:pt>
                <c:pt idx="227">
                  <c:v>70</c:v>
                </c:pt>
                <c:pt idx="228">
                  <c:v>73.900000000000006</c:v>
                </c:pt>
                <c:pt idx="229">
                  <c:v>53.7</c:v>
                </c:pt>
                <c:pt idx="230">
                  <c:v>63.6</c:v>
                </c:pt>
                <c:pt idx="231">
                  <c:v>95.4</c:v>
                </c:pt>
                <c:pt idx="232">
                  <c:v>81.3</c:v>
                </c:pt>
                <c:pt idx="233">
                  <c:v>152</c:v>
                </c:pt>
                <c:pt idx="234">
                  <c:v>115</c:v>
                </c:pt>
                <c:pt idx="235">
                  <c:v>145</c:v>
                </c:pt>
                <c:pt idx="236">
                  <c:v>134</c:v>
                </c:pt>
                <c:pt idx="237">
                  <c:v>122</c:v>
                </c:pt>
                <c:pt idx="238">
                  <c:v>86.8</c:v>
                </c:pt>
                <c:pt idx="239">
                  <c:v>126</c:v>
                </c:pt>
                <c:pt idx="240">
                  <c:v>116</c:v>
                </c:pt>
                <c:pt idx="241">
                  <c:v>93.9</c:v>
                </c:pt>
                <c:pt idx="242">
                  <c:v>121</c:v>
                </c:pt>
                <c:pt idx="243">
                  <c:v>105</c:v>
                </c:pt>
                <c:pt idx="244">
                  <c:v>128</c:v>
                </c:pt>
                <c:pt idx="245">
                  <c:v>97.8</c:v>
                </c:pt>
                <c:pt idx="246">
                  <c:v>88.7</c:v>
                </c:pt>
                <c:pt idx="247">
                  <c:v>92.4</c:v>
                </c:pt>
                <c:pt idx="248">
                  <c:v>171</c:v>
                </c:pt>
                <c:pt idx="249">
                  <c:v>153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192</c:v>
                </c:pt>
                <c:pt idx="254">
                  <c:v>154</c:v>
                </c:pt>
                <c:pt idx="255">
                  <c:v>165</c:v>
                </c:pt>
                <c:pt idx="256">
                  <c:v>168</c:v>
                </c:pt>
                <c:pt idx="257">
                  <c:v>0</c:v>
                </c:pt>
                <c:pt idx="258">
                  <c:v>159</c:v>
                </c:pt>
                <c:pt idx="259">
                  <c:v>146</c:v>
                </c:pt>
                <c:pt idx="260">
                  <c:v>128</c:v>
                </c:pt>
                <c:pt idx="261">
                  <c:v>117</c:v>
                </c:pt>
                <c:pt idx="262">
                  <c:v>136</c:v>
                </c:pt>
                <c:pt idx="263">
                  <c:v>141</c:v>
                </c:pt>
                <c:pt idx="264">
                  <c:v>146</c:v>
                </c:pt>
                <c:pt idx="265">
                  <c:v>124</c:v>
                </c:pt>
                <c:pt idx="266">
                  <c:v>112</c:v>
                </c:pt>
                <c:pt idx="267">
                  <c:v>125</c:v>
                </c:pt>
                <c:pt idx="268">
                  <c:v>89.6</c:v>
                </c:pt>
                <c:pt idx="269">
                  <c:v>98.3</c:v>
                </c:pt>
                <c:pt idx="270">
                  <c:v>103</c:v>
                </c:pt>
                <c:pt idx="271">
                  <c:v>103</c:v>
                </c:pt>
                <c:pt idx="272">
                  <c:v>97.4</c:v>
                </c:pt>
                <c:pt idx="273">
                  <c:v>106</c:v>
                </c:pt>
                <c:pt idx="274">
                  <c:v>86.5</c:v>
                </c:pt>
                <c:pt idx="275">
                  <c:v>82</c:v>
                </c:pt>
                <c:pt idx="276">
                  <c:v>95.2</c:v>
                </c:pt>
                <c:pt idx="277">
                  <c:v>45.3</c:v>
                </c:pt>
                <c:pt idx="278">
                  <c:v>135</c:v>
                </c:pt>
                <c:pt idx="279">
                  <c:v>148</c:v>
                </c:pt>
                <c:pt idx="280">
                  <c:v>171</c:v>
                </c:pt>
                <c:pt idx="281">
                  <c:v>159</c:v>
                </c:pt>
                <c:pt idx="282">
                  <c:v>48.4</c:v>
                </c:pt>
                <c:pt idx="283">
                  <c:v>100</c:v>
                </c:pt>
                <c:pt idx="284">
                  <c:v>113</c:v>
                </c:pt>
                <c:pt idx="285">
                  <c:v>165</c:v>
                </c:pt>
                <c:pt idx="286">
                  <c:v>126</c:v>
                </c:pt>
                <c:pt idx="287">
                  <c:v>189</c:v>
                </c:pt>
                <c:pt idx="288">
                  <c:v>108</c:v>
                </c:pt>
                <c:pt idx="289">
                  <c:v>103</c:v>
                </c:pt>
                <c:pt idx="290">
                  <c:v>75.099999999999994</c:v>
                </c:pt>
                <c:pt idx="291">
                  <c:v>67.599999999999994</c:v>
                </c:pt>
                <c:pt idx="292">
                  <c:v>149</c:v>
                </c:pt>
                <c:pt idx="293">
                  <c:v>111</c:v>
                </c:pt>
                <c:pt idx="294">
                  <c:v>105</c:v>
                </c:pt>
                <c:pt idx="295">
                  <c:v>108</c:v>
                </c:pt>
                <c:pt idx="296">
                  <c:v>156</c:v>
                </c:pt>
                <c:pt idx="297">
                  <c:v>46.7</c:v>
                </c:pt>
                <c:pt idx="298">
                  <c:v>133</c:v>
                </c:pt>
                <c:pt idx="299">
                  <c:v>43.4</c:v>
                </c:pt>
                <c:pt idx="300">
                  <c:v>50.5</c:v>
                </c:pt>
                <c:pt idx="301">
                  <c:v>130</c:v>
                </c:pt>
                <c:pt idx="302">
                  <c:v>130</c:v>
                </c:pt>
                <c:pt idx="303">
                  <c:v>126</c:v>
                </c:pt>
                <c:pt idx="304">
                  <c:v>119</c:v>
                </c:pt>
                <c:pt idx="305">
                  <c:v>118</c:v>
                </c:pt>
                <c:pt idx="306">
                  <c:v>48.9</c:v>
                </c:pt>
                <c:pt idx="307">
                  <c:v>48.3</c:v>
                </c:pt>
                <c:pt idx="308">
                  <c:v>46.9</c:v>
                </c:pt>
                <c:pt idx="309">
                  <c:v>77.5</c:v>
                </c:pt>
                <c:pt idx="310">
                  <c:v>55.1</c:v>
                </c:pt>
                <c:pt idx="311">
                  <c:v>58.9</c:v>
                </c:pt>
                <c:pt idx="312">
                  <c:v>39</c:v>
                </c:pt>
                <c:pt idx="313">
                  <c:v>57.4</c:v>
                </c:pt>
                <c:pt idx="314">
                  <c:v>32.299999999999997</c:v>
                </c:pt>
                <c:pt idx="315">
                  <c:v>104</c:v>
                </c:pt>
                <c:pt idx="316">
                  <c:v>73.5</c:v>
                </c:pt>
                <c:pt idx="317" formatCode="0.0">
                  <c:v>63.8</c:v>
                </c:pt>
                <c:pt idx="318" formatCode="0.0">
                  <c:v>68.7</c:v>
                </c:pt>
                <c:pt idx="319" formatCode="0.0">
                  <c:v>50.8</c:v>
                </c:pt>
                <c:pt idx="320" formatCode="0.0">
                  <c:v>88.9</c:v>
                </c:pt>
                <c:pt idx="321" formatCode="0.0">
                  <c:v>40.200000000000003</c:v>
                </c:pt>
                <c:pt idx="322" formatCode="0.0">
                  <c:v>38.1</c:v>
                </c:pt>
                <c:pt idx="323" formatCode="0.0">
                  <c:v>35.299999999999997</c:v>
                </c:pt>
                <c:pt idx="324" formatCode="0.0">
                  <c:v>51.1</c:v>
                </c:pt>
                <c:pt idx="325" formatCode="0.0">
                  <c:v>54.3</c:v>
                </c:pt>
                <c:pt idx="326" formatCode="0.0">
                  <c:v>55.6</c:v>
                </c:pt>
                <c:pt idx="327" formatCode="0.0">
                  <c:v>54.9</c:v>
                </c:pt>
                <c:pt idx="328" formatCode="0.0">
                  <c:v>54.103574000000002</c:v>
                </c:pt>
                <c:pt idx="329" formatCode="0.0">
                  <c:v>136.1</c:v>
                </c:pt>
                <c:pt idx="330" formatCode="0.0">
                  <c:v>99</c:v>
                </c:pt>
                <c:pt idx="331" formatCode="0.0">
                  <c:v>147</c:v>
                </c:pt>
                <c:pt idx="332" formatCode="0.0">
                  <c:v>135</c:v>
                </c:pt>
                <c:pt idx="333" formatCode="0.0">
                  <c:v>236</c:v>
                </c:pt>
                <c:pt idx="334" formatCode="0.0">
                  <c:v>213.3</c:v>
                </c:pt>
                <c:pt idx="335">
                  <c:v>0</c:v>
                </c:pt>
                <c:pt idx="336" formatCode="0.0">
                  <c:v>237.59187699999998</c:v>
                </c:pt>
                <c:pt idx="337" formatCode="0">
                  <c:v>167</c:v>
                </c:pt>
                <c:pt idx="338" formatCode="0">
                  <c:v>230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 formatCode="0">
                  <c:v>246</c:v>
                </c:pt>
                <c:pt idx="344" formatCode="0">
                  <c:v>267</c:v>
                </c:pt>
                <c:pt idx="345" formatCode="0">
                  <c:v>235</c:v>
                </c:pt>
                <c:pt idx="346" formatCode="0.0">
                  <c:v>38.700000000000003</c:v>
                </c:pt>
                <c:pt idx="347" formatCode="0.0">
                  <c:v>35.4</c:v>
                </c:pt>
                <c:pt idx="348" formatCode="0.0">
                  <c:v>26.3</c:v>
                </c:pt>
                <c:pt idx="349" formatCode="0.0">
                  <c:v>32.6</c:v>
                </c:pt>
                <c:pt idx="350" formatCode="0.0">
                  <c:v>17.899999999999999</c:v>
                </c:pt>
                <c:pt idx="351" formatCode="0.0">
                  <c:v>93.2</c:v>
                </c:pt>
                <c:pt idx="352" formatCode="0.0">
                  <c:v>86.7</c:v>
                </c:pt>
                <c:pt idx="353" formatCode="0.0">
                  <c:v>41.8</c:v>
                </c:pt>
                <c:pt idx="354" formatCode="0.0">
                  <c:v>109</c:v>
                </c:pt>
                <c:pt idx="355" formatCode="0">
                  <c:v>103</c:v>
                </c:pt>
                <c:pt idx="356" formatCode="0">
                  <c:v>115</c:v>
                </c:pt>
                <c:pt idx="357" formatCode="0.0">
                  <c:v>40.9</c:v>
                </c:pt>
                <c:pt idx="358" formatCode="0.0">
                  <c:v>33.5</c:v>
                </c:pt>
                <c:pt idx="359" formatCode="0.0">
                  <c:v>37.700000000000003</c:v>
                </c:pt>
                <c:pt idx="360" formatCode="0.0">
                  <c:v>30.1</c:v>
                </c:pt>
                <c:pt idx="361" formatCode="0.0">
                  <c:v>29.6</c:v>
                </c:pt>
                <c:pt idx="362" formatCode="0.0">
                  <c:v>53.3</c:v>
                </c:pt>
                <c:pt idx="363" formatCode="0.0">
                  <c:v>46.1</c:v>
                </c:pt>
                <c:pt idx="364" formatCode="0.0">
                  <c:v>57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 formatCode="0">
                  <c:v>133</c:v>
                </c:pt>
                <c:pt idx="373" formatCode="0">
                  <c:v>110</c:v>
                </c:pt>
                <c:pt idx="374">
                  <c:v>0</c:v>
                </c:pt>
                <c:pt idx="375">
                  <c:v>0</c:v>
                </c:pt>
                <c:pt idx="376" formatCode="0">
                  <c:v>124</c:v>
                </c:pt>
                <c:pt idx="377" formatCode="0">
                  <c:v>122</c:v>
                </c:pt>
                <c:pt idx="378" formatCode="0">
                  <c:v>148</c:v>
                </c:pt>
                <c:pt idx="379" formatCode="0.0">
                  <c:v>62</c:v>
                </c:pt>
                <c:pt idx="380" formatCode="0">
                  <c:v>102</c:v>
                </c:pt>
                <c:pt idx="381" formatCode="0">
                  <c:v>153</c:v>
                </c:pt>
                <c:pt idx="382" formatCode="0">
                  <c:v>304</c:v>
                </c:pt>
                <c:pt idx="383" formatCode="0">
                  <c:v>179</c:v>
                </c:pt>
                <c:pt idx="384" formatCode="0">
                  <c:v>197</c:v>
                </c:pt>
                <c:pt idx="385" formatCode="0">
                  <c:v>226</c:v>
                </c:pt>
                <c:pt idx="386" formatCode="0">
                  <c:v>270</c:v>
                </c:pt>
                <c:pt idx="387">
                  <c:v>0</c:v>
                </c:pt>
                <c:pt idx="388" formatCode="0">
                  <c:v>316</c:v>
                </c:pt>
                <c:pt idx="389" formatCode="0">
                  <c:v>245</c:v>
                </c:pt>
                <c:pt idx="390" formatCode="0">
                  <c:v>453</c:v>
                </c:pt>
                <c:pt idx="391" formatCode="0">
                  <c:v>382</c:v>
                </c:pt>
                <c:pt idx="392" formatCode="0">
                  <c:v>522</c:v>
                </c:pt>
                <c:pt idx="393" formatCode="0">
                  <c:v>457</c:v>
                </c:pt>
                <c:pt idx="394" formatCode="0">
                  <c:v>520</c:v>
                </c:pt>
                <c:pt idx="395" formatCode="0">
                  <c:v>589</c:v>
                </c:pt>
                <c:pt idx="396" formatCode="0">
                  <c:v>591</c:v>
                </c:pt>
                <c:pt idx="397" formatCode="0">
                  <c:v>500</c:v>
                </c:pt>
                <c:pt idx="398" formatCode="0">
                  <c:v>518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327</c:v>
                </c:pt>
                <c:pt idx="404" formatCode="0">
                  <c:v>374</c:v>
                </c:pt>
                <c:pt idx="405" formatCode="0">
                  <c:v>439</c:v>
                </c:pt>
                <c:pt idx="406" formatCode="0">
                  <c:v>448</c:v>
                </c:pt>
                <c:pt idx="407" formatCode="0">
                  <c:v>366</c:v>
                </c:pt>
                <c:pt idx="408" formatCode="0">
                  <c:v>418</c:v>
                </c:pt>
                <c:pt idx="409">
                  <c:v>0</c:v>
                </c:pt>
                <c:pt idx="410" formatCode="0">
                  <c:v>335</c:v>
                </c:pt>
                <c:pt idx="411" formatCode="0">
                  <c:v>263</c:v>
                </c:pt>
                <c:pt idx="412" formatCode="0">
                  <c:v>269</c:v>
                </c:pt>
                <c:pt idx="413" formatCode="0">
                  <c:v>324</c:v>
                </c:pt>
                <c:pt idx="414" formatCode="0">
                  <c:v>361</c:v>
                </c:pt>
                <c:pt idx="415" formatCode="0">
                  <c:v>329</c:v>
                </c:pt>
                <c:pt idx="416" formatCode="0">
                  <c:v>176</c:v>
                </c:pt>
                <c:pt idx="417" formatCode="0">
                  <c:v>205</c:v>
                </c:pt>
                <c:pt idx="418" formatCode="0">
                  <c:v>241</c:v>
                </c:pt>
                <c:pt idx="419" formatCode="0">
                  <c:v>215</c:v>
                </c:pt>
                <c:pt idx="420" formatCode="0">
                  <c:v>243</c:v>
                </c:pt>
                <c:pt idx="421" formatCode="0.0">
                  <c:v>81.8</c:v>
                </c:pt>
                <c:pt idx="422" formatCode="0.0">
                  <c:v>150.84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334</c:v>
                </c:pt>
                <c:pt idx="427" formatCode="0.0">
                  <c:v>285</c:v>
                </c:pt>
                <c:pt idx="428" formatCode="0">
                  <c:v>247</c:v>
                </c:pt>
                <c:pt idx="429" formatCode="0">
                  <c:v>348</c:v>
                </c:pt>
                <c:pt idx="430" formatCode="0">
                  <c:v>288</c:v>
                </c:pt>
                <c:pt idx="431" formatCode="0">
                  <c:v>344</c:v>
                </c:pt>
                <c:pt idx="432" formatCode="0">
                  <c:v>311</c:v>
                </c:pt>
                <c:pt idx="433" formatCode="0">
                  <c:v>191</c:v>
                </c:pt>
                <c:pt idx="434" formatCode="0">
                  <c:v>212</c:v>
                </c:pt>
                <c:pt idx="435" formatCode="0">
                  <c:v>160</c:v>
                </c:pt>
                <c:pt idx="436" formatCode="0">
                  <c:v>170</c:v>
                </c:pt>
                <c:pt idx="437" formatCode="0">
                  <c:v>181</c:v>
                </c:pt>
                <c:pt idx="438" formatCode="0">
                  <c:v>179</c:v>
                </c:pt>
                <c:pt idx="439" formatCode="0">
                  <c:v>173</c:v>
                </c:pt>
                <c:pt idx="440" formatCode="0">
                  <c:v>149</c:v>
                </c:pt>
                <c:pt idx="441" formatCode="0">
                  <c:v>171</c:v>
                </c:pt>
                <c:pt idx="442" formatCode="0">
                  <c:v>111</c:v>
                </c:pt>
                <c:pt idx="443" formatCode="0">
                  <c:v>116</c:v>
                </c:pt>
                <c:pt idx="444" formatCode="0">
                  <c:v>105</c:v>
                </c:pt>
                <c:pt idx="445" formatCode="0">
                  <c:v>98.4</c:v>
                </c:pt>
                <c:pt idx="446" formatCode="0.0">
                  <c:v>99.8</c:v>
                </c:pt>
                <c:pt idx="447" formatCode="0.0">
                  <c:v>104</c:v>
                </c:pt>
                <c:pt idx="448" formatCode="0.0">
                  <c:v>101</c:v>
                </c:pt>
                <c:pt idx="449" formatCode="0.0">
                  <c:v>98.2</c:v>
                </c:pt>
                <c:pt idx="450" formatCode="0.0">
                  <c:v>106</c:v>
                </c:pt>
                <c:pt idx="451" formatCode="0.0">
                  <c:v>101</c:v>
                </c:pt>
                <c:pt idx="452" formatCode="0.0">
                  <c:v>105</c:v>
                </c:pt>
                <c:pt idx="453" formatCode="0.0">
                  <c:v>90.1</c:v>
                </c:pt>
                <c:pt idx="454" formatCode="0.0">
                  <c:v>80</c:v>
                </c:pt>
                <c:pt idx="455" formatCode="0.0">
                  <c:v>66.900000000000006</c:v>
                </c:pt>
                <c:pt idx="456" formatCode="0.0">
                  <c:v>73.599999999999994</c:v>
                </c:pt>
                <c:pt idx="457" formatCode="0.0">
                  <c:v>91.2</c:v>
                </c:pt>
                <c:pt idx="458" formatCode="0.0">
                  <c:v>90.7</c:v>
                </c:pt>
                <c:pt idx="459" formatCode="0.0">
                  <c:v>54.8</c:v>
                </c:pt>
                <c:pt idx="460" formatCode="0.0">
                  <c:v>64.2</c:v>
                </c:pt>
                <c:pt idx="461" formatCode="0.0">
                  <c:v>55.1</c:v>
                </c:pt>
                <c:pt idx="462" formatCode="0.0">
                  <c:v>78</c:v>
                </c:pt>
                <c:pt idx="463" formatCode="0.0">
                  <c:v>72.7</c:v>
                </c:pt>
                <c:pt idx="464" formatCode="0.0">
                  <c:v>54.8</c:v>
                </c:pt>
                <c:pt idx="465" formatCode="0.0">
                  <c:v>42.9</c:v>
                </c:pt>
                <c:pt idx="466" formatCode="0.0">
                  <c:v>70.900000000000006</c:v>
                </c:pt>
                <c:pt idx="467" formatCode="0.0">
                  <c:v>34.200000000000003</c:v>
                </c:pt>
                <c:pt idx="468" formatCode="0.0">
                  <c:v>67.099999999999994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43-460A-9BF4-BD025C68A119}"/>
            </c:ext>
          </c:extLst>
        </c:ser>
        <c:ser>
          <c:idx val="6"/>
          <c:order val="6"/>
          <c:tx>
            <c:strRef>
              <c:f>Caudal!$N$7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Caudal!$N$70:$N$830</c15:sqref>
                  </c15:fullRef>
                </c:ext>
              </c:extLst>
              <c:f>(Caudal!$N$151,Caudal!$N$252,Caudal!$N$255:$N$256,Caudal!$N$258,Caudal!$N$260:$N$261,Caudal!$N$362:$N$830)</c:f>
              <c:numCache>
                <c:formatCode>0.00</c:formatCode>
                <c:ptCount val="47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43-460A-9BF4-BD025C68A119}"/>
            </c:ext>
          </c:extLst>
        </c:ser>
        <c:ser>
          <c:idx val="13"/>
          <c:order val="7"/>
          <c:tx>
            <c:strRef>
              <c:f>Caudal!$O$7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Caudal!$O$70:$O$830</c15:sqref>
                  </c15:fullRef>
                </c:ext>
              </c:extLst>
              <c:f>(Caudal!$O$151,Caudal!$O$252,Caudal!$O$255:$O$256,Caudal!$O$258,Caudal!$O$260:$O$261,Caudal!$O$362:$O$830)</c:f>
              <c:numCache>
                <c:formatCode>0.00</c:formatCod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22.85</c:v>
                </c:pt>
                <c:pt idx="15">
                  <c:v>0</c:v>
                </c:pt>
                <c:pt idx="16">
                  <c:v>47.42</c:v>
                </c:pt>
                <c:pt idx="17">
                  <c:v>0</c:v>
                </c:pt>
                <c:pt idx="18">
                  <c:v>47.89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29.02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12.48</c:v>
                </c:pt>
                <c:pt idx="92">
                  <c:v>10.78</c:v>
                </c:pt>
                <c:pt idx="93">
                  <c:v>8.99</c:v>
                </c:pt>
                <c:pt idx="94">
                  <c:v>6.66</c:v>
                </c:pt>
                <c:pt idx="95">
                  <c:v>5.34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16.73</c:v>
                </c:pt>
                <c:pt idx="107">
                  <c:v>9.36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3-4FEC-9903-D85C830D6F2F}"/>
            </c:ext>
          </c:extLst>
        </c:ser>
        <c:ser>
          <c:idx val="7"/>
          <c:order val="8"/>
          <c:tx>
            <c:strRef>
              <c:f>Caudal!$P$7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Caudal!$P$70:$P$830</c15:sqref>
                  </c15:fullRef>
                </c:ext>
              </c:extLst>
              <c:f>(Caudal!$P$151,Caudal!$P$252,Caudal!$P$255:$P$256,Caudal!$P$258,Caudal!$P$260:$P$261,Caudal!$P$362:$P$830)</c:f>
              <c:numCache>
                <c:formatCode>0.00</c:formatCode>
                <c:ptCount val="470"/>
                <c:pt idx="0">
                  <c:v>42.48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29.51</c:v>
                </c:pt>
                <c:pt idx="10">
                  <c:v>28.87</c:v>
                </c:pt>
                <c:pt idx="11">
                  <c:v>35.83</c:v>
                </c:pt>
                <c:pt idx="12">
                  <c:v>21.87</c:v>
                </c:pt>
                <c:pt idx="13">
                  <c:v>21.26</c:v>
                </c:pt>
                <c:pt idx="14">
                  <c:v>16.66</c:v>
                </c:pt>
                <c:pt idx="15">
                  <c:v>13.61</c:v>
                </c:pt>
                <c:pt idx="16">
                  <c:v>17.41</c:v>
                </c:pt>
                <c:pt idx="17">
                  <c:v>11.28</c:v>
                </c:pt>
                <c:pt idx="18">
                  <c:v>10.199999999999999</c:v>
                </c:pt>
                <c:pt idx="19">
                  <c:v>0</c:v>
                </c:pt>
                <c:pt idx="20">
                  <c:v>8.9499999999999993</c:v>
                </c:pt>
                <c:pt idx="21">
                  <c:v>6.63</c:v>
                </c:pt>
                <c:pt idx="22">
                  <c:v>5.64</c:v>
                </c:pt>
                <c:pt idx="23">
                  <c:v>6.54</c:v>
                </c:pt>
                <c:pt idx="24">
                  <c:v>5.57</c:v>
                </c:pt>
                <c:pt idx="25">
                  <c:v>4.97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10.199999999999999</c:v>
                </c:pt>
                <c:pt idx="53">
                  <c:v>0.8</c:v>
                </c:pt>
                <c:pt idx="54">
                  <c:v>0.64</c:v>
                </c:pt>
                <c:pt idx="55">
                  <c:v>0.32</c:v>
                </c:pt>
                <c:pt idx="56">
                  <c:v>0.56000000000000005</c:v>
                </c:pt>
                <c:pt idx="57">
                  <c:v>1.51</c:v>
                </c:pt>
                <c:pt idx="58">
                  <c:v>1.43</c:v>
                </c:pt>
                <c:pt idx="59">
                  <c:v>1.1100000000000001</c:v>
                </c:pt>
                <c:pt idx="60">
                  <c:v>1.03</c:v>
                </c:pt>
                <c:pt idx="61">
                  <c:v>4.7699999999999996</c:v>
                </c:pt>
                <c:pt idx="62">
                  <c:v>4.08</c:v>
                </c:pt>
                <c:pt idx="63">
                  <c:v>1.79</c:v>
                </c:pt>
                <c:pt idx="64">
                  <c:v>4.88</c:v>
                </c:pt>
                <c:pt idx="65">
                  <c:v>4.4400000000000004</c:v>
                </c:pt>
                <c:pt idx="66">
                  <c:v>4.12</c:v>
                </c:pt>
                <c:pt idx="67">
                  <c:v>4.0999999999999996</c:v>
                </c:pt>
                <c:pt idx="68">
                  <c:v>6.1</c:v>
                </c:pt>
                <c:pt idx="69">
                  <c:v>5.52</c:v>
                </c:pt>
                <c:pt idx="70">
                  <c:v>5.73</c:v>
                </c:pt>
                <c:pt idx="71">
                  <c:v>3.82</c:v>
                </c:pt>
                <c:pt idx="72">
                  <c:v>3.28</c:v>
                </c:pt>
                <c:pt idx="73">
                  <c:v>2.74</c:v>
                </c:pt>
                <c:pt idx="74">
                  <c:v>2.46</c:v>
                </c:pt>
                <c:pt idx="75">
                  <c:v>1.2</c:v>
                </c:pt>
                <c:pt idx="76">
                  <c:v>1.62</c:v>
                </c:pt>
                <c:pt idx="77">
                  <c:v>2.41</c:v>
                </c:pt>
                <c:pt idx="78">
                  <c:v>3.05</c:v>
                </c:pt>
                <c:pt idx="79">
                  <c:v>8.91</c:v>
                </c:pt>
                <c:pt idx="80">
                  <c:v>4.8899999999999997</c:v>
                </c:pt>
                <c:pt idx="81">
                  <c:v>4.8899999999999997</c:v>
                </c:pt>
                <c:pt idx="82">
                  <c:v>1.44</c:v>
                </c:pt>
                <c:pt idx="83">
                  <c:v>7.22</c:v>
                </c:pt>
                <c:pt idx="84">
                  <c:v>7.7</c:v>
                </c:pt>
                <c:pt idx="85">
                  <c:v>3.13</c:v>
                </c:pt>
                <c:pt idx="86">
                  <c:v>3.53</c:v>
                </c:pt>
                <c:pt idx="87">
                  <c:v>6.18</c:v>
                </c:pt>
                <c:pt idx="88">
                  <c:v>5.38</c:v>
                </c:pt>
                <c:pt idx="89">
                  <c:v>3.45</c:v>
                </c:pt>
                <c:pt idx="90">
                  <c:v>3.77</c:v>
                </c:pt>
                <c:pt idx="91">
                  <c:v>4.4800000000000004</c:v>
                </c:pt>
                <c:pt idx="92">
                  <c:v>4.8899999999999997</c:v>
                </c:pt>
                <c:pt idx="93">
                  <c:v>7.1</c:v>
                </c:pt>
                <c:pt idx="94">
                  <c:v>7.75</c:v>
                </c:pt>
                <c:pt idx="95">
                  <c:v>7.14</c:v>
                </c:pt>
                <c:pt idx="96">
                  <c:v>10</c:v>
                </c:pt>
                <c:pt idx="97">
                  <c:v>10.119999999999999</c:v>
                </c:pt>
                <c:pt idx="98">
                  <c:v>10.53</c:v>
                </c:pt>
                <c:pt idx="99">
                  <c:v>10.49</c:v>
                </c:pt>
                <c:pt idx="100">
                  <c:v>13.13</c:v>
                </c:pt>
                <c:pt idx="101">
                  <c:v>11.77</c:v>
                </c:pt>
                <c:pt idx="102">
                  <c:v>8.74</c:v>
                </c:pt>
                <c:pt idx="103">
                  <c:v>9.5399999999999991</c:v>
                </c:pt>
                <c:pt idx="104">
                  <c:v>10.25</c:v>
                </c:pt>
                <c:pt idx="105">
                  <c:v>8.49</c:v>
                </c:pt>
                <c:pt idx="106">
                  <c:v>7.46</c:v>
                </c:pt>
                <c:pt idx="107">
                  <c:v>7.36</c:v>
                </c:pt>
                <c:pt idx="108">
                  <c:v>12.64</c:v>
                </c:pt>
                <c:pt idx="109">
                  <c:v>10.06</c:v>
                </c:pt>
                <c:pt idx="110">
                  <c:v>5.2</c:v>
                </c:pt>
                <c:pt idx="111">
                  <c:v>13.73</c:v>
                </c:pt>
                <c:pt idx="112">
                  <c:v>7.35</c:v>
                </c:pt>
                <c:pt idx="113">
                  <c:v>6.75</c:v>
                </c:pt>
                <c:pt idx="114">
                  <c:v>8.91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660.43</c:v>
                </c:pt>
                <c:pt idx="424" formatCode="0.0">
                  <c:v>10.91</c:v>
                </c:pt>
                <c:pt idx="425">
                  <c:v>7.27</c:v>
                </c:pt>
                <c:pt idx="426">
                  <c:v>4.95</c:v>
                </c:pt>
                <c:pt idx="427">
                  <c:v>4.33</c:v>
                </c:pt>
                <c:pt idx="428">
                  <c:v>4.67</c:v>
                </c:pt>
                <c:pt idx="429">
                  <c:v>2.77</c:v>
                </c:pt>
                <c:pt idx="430">
                  <c:v>1.42</c:v>
                </c:pt>
                <c:pt idx="431">
                  <c:v>1.42</c:v>
                </c:pt>
                <c:pt idx="432">
                  <c:v>1.04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43-460A-9BF4-BD025C68A119}"/>
            </c:ext>
          </c:extLst>
        </c:ser>
        <c:ser>
          <c:idx val="8"/>
          <c:order val="9"/>
          <c:tx>
            <c:strRef>
              <c:f>Caudal!$Q$7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Caudal!$Q$70:$Q$830</c15:sqref>
                  </c15:fullRef>
                </c:ext>
              </c:extLst>
              <c:f>(Caudal!$Q$151,Caudal!$Q$252,Caudal!$Q$255:$Q$256,Caudal!$Q$258,Caudal!$Q$260:$Q$261,Caudal!$Q$362:$Q$830)</c:f>
              <c:numCache>
                <c:formatCode>0.00</c:formatCode>
                <c:ptCount val="470"/>
                <c:pt idx="0">
                  <c:v>101.86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77.84</c:v>
                </c:pt>
                <c:pt idx="10">
                  <c:v>0</c:v>
                </c:pt>
                <c:pt idx="11">
                  <c:v>77.98</c:v>
                </c:pt>
                <c:pt idx="12">
                  <c:v>68.84</c:v>
                </c:pt>
                <c:pt idx="13">
                  <c:v>0</c:v>
                </c:pt>
                <c:pt idx="14">
                  <c:v>161.58000000000001</c:v>
                </c:pt>
                <c:pt idx="15">
                  <c:v>0</c:v>
                </c:pt>
                <c:pt idx="16">
                  <c:v>278.62</c:v>
                </c:pt>
                <c:pt idx="17">
                  <c:v>0</c:v>
                </c:pt>
                <c:pt idx="18">
                  <c:v>174.03</c:v>
                </c:pt>
                <c:pt idx="19">
                  <c:v>150.78</c:v>
                </c:pt>
                <c:pt idx="20">
                  <c:v>76.760000000000005</c:v>
                </c:pt>
                <c:pt idx="21">
                  <c:v>13.92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43-460A-9BF4-BD025C68A119}"/>
            </c:ext>
          </c:extLst>
        </c:ser>
        <c:ser>
          <c:idx val="9"/>
          <c:order val="10"/>
          <c:tx>
            <c:strRef>
              <c:f>Caudal!$R$7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Caudal!$R$70:$R$830</c15:sqref>
                  </c15:fullRef>
                </c:ext>
              </c:extLst>
              <c:f>(Caudal!$R$151,Caudal!$R$252,Caudal!$R$255:$R$256,Caudal!$R$258,Caudal!$R$260:$R$261,Caudal!$R$362:$R$830)</c:f>
              <c:numCache>
                <c:formatCode>0.00</c:formatCode>
                <c:ptCount val="47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43-460A-9BF4-BD025C68A119}"/>
            </c:ext>
          </c:extLst>
        </c:ser>
        <c:ser>
          <c:idx val="10"/>
          <c:order val="11"/>
          <c:tx>
            <c:strRef>
              <c:f>Caudal!$S$7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Caudal!$S$70:$S$830</c15:sqref>
                  </c15:fullRef>
                </c:ext>
              </c:extLst>
              <c:f>(Caudal!$S$151,Caudal!$S$252,Caudal!$S$255:$S$256,Caudal!$S$258,Caudal!$S$260:$S$261,Caudal!$S$362:$S$830)</c:f>
              <c:numCache>
                <c:formatCode>0.00</c:formatCode>
                <c:ptCount val="470"/>
                <c:pt idx="0">
                  <c:v>0</c:v>
                </c:pt>
                <c:pt idx="6">
                  <c:v>0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1.21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43-460A-9BF4-BD025C68A119}"/>
            </c:ext>
          </c:extLst>
        </c:ser>
        <c:ser>
          <c:idx val="11"/>
          <c:order val="12"/>
          <c:tx>
            <c:strRef>
              <c:f>Caudal!$T$7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Caudal!$T$70:$T$830</c15:sqref>
                  </c15:fullRef>
                </c:ext>
              </c:extLst>
              <c:f>(Caudal!$T$151,Caudal!$T$252,Caudal!$T$255:$T$256,Caudal!$T$258,Caudal!$T$260:$T$261,Caudal!$T$362:$T$830)</c:f>
              <c:numCache>
                <c:formatCode>0.00</c:formatCode>
                <c:ptCount val="470"/>
                <c:pt idx="0">
                  <c:v>0</c:v>
                </c:pt>
                <c:pt idx="6">
                  <c:v>0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43-460A-9BF4-BD025C68A119}"/>
            </c:ext>
          </c:extLst>
        </c:ser>
        <c:ser>
          <c:idx val="12"/>
          <c:order val="13"/>
          <c:tx>
            <c:strRef>
              <c:f>Caudal!$U$7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Caudal!$U$70:$U$830</c15:sqref>
                  </c15:fullRef>
                </c:ext>
              </c:extLst>
              <c:f>(Caudal!$U$151,Caudal!$U$252,Caudal!$U$255:$U$256,Caudal!$U$258,Caudal!$U$260:$U$261,Caudal!$U$362:$U$830)</c:f>
              <c:numCache>
                <c:formatCode>0.00</c:formatCode>
                <c:ptCount val="470"/>
                <c:pt idx="0">
                  <c:v>41.81</c:v>
                </c:pt>
                <c:pt idx="1">
                  <c:v>5.73</c:v>
                </c:pt>
                <c:pt idx="2">
                  <c:v>5.95</c:v>
                </c:pt>
                <c:pt idx="3">
                  <c:v>6.18</c:v>
                </c:pt>
                <c:pt idx="4">
                  <c:v>5.57</c:v>
                </c:pt>
                <c:pt idx="5">
                  <c:v>4.91</c:v>
                </c:pt>
                <c:pt idx="6">
                  <c:v>7.21</c:v>
                </c:pt>
                <c:pt idx="7">
                  <c:v>3.17</c:v>
                </c:pt>
                <c:pt idx="8">
                  <c:v>1.5</c:v>
                </c:pt>
                <c:pt idx="9">
                  <c:v>80.37</c:v>
                </c:pt>
                <c:pt idx="10">
                  <c:v>18.190000000000001</c:v>
                </c:pt>
                <c:pt idx="11">
                  <c:v>17.02</c:v>
                </c:pt>
                <c:pt idx="12">
                  <c:v>9.51</c:v>
                </c:pt>
                <c:pt idx="13">
                  <c:v>3.8</c:v>
                </c:pt>
                <c:pt idx="14">
                  <c:v>7.01</c:v>
                </c:pt>
                <c:pt idx="15">
                  <c:v>4.95</c:v>
                </c:pt>
                <c:pt idx="16">
                  <c:v>10.58</c:v>
                </c:pt>
                <c:pt idx="17">
                  <c:v>5.46</c:v>
                </c:pt>
                <c:pt idx="18">
                  <c:v>5.14</c:v>
                </c:pt>
                <c:pt idx="19">
                  <c:v>3.47</c:v>
                </c:pt>
                <c:pt idx="20">
                  <c:v>1.17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3.48</c:v>
                </c:pt>
                <c:pt idx="31">
                  <c:v>3.78</c:v>
                </c:pt>
                <c:pt idx="32">
                  <c:v>1.68</c:v>
                </c:pt>
                <c:pt idx="33">
                  <c:v>1.8</c:v>
                </c:pt>
                <c:pt idx="34">
                  <c:v>2.15</c:v>
                </c:pt>
                <c:pt idx="35">
                  <c:v>6.96</c:v>
                </c:pt>
                <c:pt idx="36">
                  <c:v>5.54</c:v>
                </c:pt>
                <c:pt idx="37">
                  <c:v>2.02</c:v>
                </c:pt>
                <c:pt idx="38">
                  <c:v>1.6</c:v>
                </c:pt>
                <c:pt idx="39">
                  <c:v>1.1299999999999999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2.4500000000000002</c:v>
                </c:pt>
                <c:pt idx="45">
                  <c:v>0</c:v>
                </c:pt>
                <c:pt idx="46">
                  <c:v>2.48</c:v>
                </c:pt>
                <c:pt idx="47">
                  <c:v>3.02</c:v>
                </c:pt>
                <c:pt idx="48">
                  <c:v>2.0499999999999998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18.52</c:v>
                </c:pt>
                <c:pt idx="53">
                  <c:v>7.68</c:v>
                </c:pt>
                <c:pt idx="54">
                  <c:v>6.75</c:v>
                </c:pt>
                <c:pt idx="55">
                  <c:v>10.4</c:v>
                </c:pt>
                <c:pt idx="56">
                  <c:v>9.1</c:v>
                </c:pt>
                <c:pt idx="57">
                  <c:v>7.48</c:v>
                </c:pt>
                <c:pt idx="58">
                  <c:v>7.2</c:v>
                </c:pt>
                <c:pt idx="59">
                  <c:v>6</c:v>
                </c:pt>
                <c:pt idx="60">
                  <c:v>7.2</c:v>
                </c:pt>
                <c:pt idx="61">
                  <c:v>8.86</c:v>
                </c:pt>
                <c:pt idx="62">
                  <c:v>5.99</c:v>
                </c:pt>
                <c:pt idx="63">
                  <c:v>5.41</c:v>
                </c:pt>
                <c:pt idx="64">
                  <c:v>5.2</c:v>
                </c:pt>
                <c:pt idx="65">
                  <c:v>5.23</c:v>
                </c:pt>
                <c:pt idx="66">
                  <c:v>2.66</c:v>
                </c:pt>
                <c:pt idx="67">
                  <c:v>5.68</c:v>
                </c:pt>
                <c:pt idx="68">
                  <c:v>7.36</c:v>
                </c:pt>
                <c:pt idx="69">
                  <c:v>7.74</c:v>
                </c:pt>
                <c:pt idx="70">
                  <c:v>8.5500000000000007</c:v>
                </c:pt>
                <c:pt idx="71">
                  <c:v>6.7</c:v>
                </c:pt>
                <c:pt idx="72">
                  <c:v>7.21</c:v>
                </c:pt>
                <c:pt idx="73">
                  <c:v>4.07</c:v>
                </c:pt>
                <c:pt idx="74">
                  <c:v>4.0999999999999996</c:v>
                </c:pt>
                <c:pt idx="75">
                  <c:v>4.4000000000000004</c:v>
                </c:pt>
                <c:pt idx="76">
                  <c:v>2.96</c:v>
                </c:pt>
                <c:pt idx="77">
                  <c:v>7.6</c:v>
                </c:pt>
                <c:pt idx="78">
                  <c:v>7.39</c:v>
                </c:pt>
                <c:pt idx="79">
                  <c:v>8.16</c:v>
                </c:pt>
                <c:pt idx="80">
                  <c:v>3.36</c:v>
                </c:pt>
                <c:pt idx="81">
                  <c:v>3.64</c:v>
                </c:pt>
                <c:pt idx="82">
                  <c:v>5.44</c:v>
                </c:pt>
                <c:pt idx="83">
                  <c:v>7.32</c:v>
                </c:pt>
                <c:pt idx="84">
                  <c:v>8.0399999999999991</c:v>
                </c:pt>
                <c:pt idx="85">
                  <c:v>6.72</c:v>
                </c:pt>
                <c:pt idx="86">
                  <c:v>7.36</c:v>
                </c:pt>
                <c:pt idx="87">
                  <c:v>11.21</c:v>
                </c:pt>
                <c:pt idx="88">
                  <c:v>7.29</c:v>
                </c:pt>
                <c:pt idx="89">
                  <c:v>5.63</c:v>
                </c:pt>
                <c:pt idx="90">
                  <c:v>7.56</c:v>
                </c:pt>
                <c:pt idx="91">
                  <c:v>6.99</c:v>
                </c:pt>
                <c:pt idx="92">
                  <c:v>7.72</c:v>
                </c:pt>
                <c:pt idx="93">
                  <c:v>4.24</c:v>
                </c:pt>
                <c:pt idx="94">
                  <c:v>4.7699999999999996</c:v>
                </c:pt>
                <c:pt idx="95">
                  <c:v>4.59</c:v>
                </c:pt>
                <c:pt idx="96">
                  <c:v>7.4</c:v>
                </c:pt>
                <c:pt idx="97">
                  <c:v>6.38</c:v>
                </c:pt>
                <c:pt idx="98">
                  <c:v>7.29</c:v>
                </c:pt>
                <c:pt idx="99">
                  <c:v>5.62</c:v>
                </c:pt>
                <c:pt idx="100">
                  <c:v>5.83</c:v>
                </c:pt>
                <c:pt idx="101">
                  <c:v>6.17</c:v>
                </c:pt>
                <c:pt idx="102">
                  <c:v>8.74</c:v>
                </c:pt>
                <c:pt idx="103">
                  <c:v>8.76</c:v>
                </c:pt>
                <c:pt idx="104">
                  <c:v>6.2</c:v>
                </c:pt>
                <c:pt idx="105">
                  <c:v>8.0399999999999991</c:v>
                </c:pt>
                <c:pt idx="106">
                  <c:v>7.26</c:v>
                </c:pt>
                <c:pt idx="107">
                  <c:v>7.14</c:v>
                </c:pt>
                <c:pt idx="108">
                  <c:v>3.02</c:v>
                </c:pt>
                <c:pt idx="109">
                  <c:v>8.33</c:v>
                </c:pt>
                <c:pt idx="110">
                  <c:v>0.12</c:v>
                </c:pt>
                <c:pt idx="111">
                  <c:v>0.14000000000000001</c:v>
                </c:pt>
                <c:pt idx="112">
                  <c:v>5.7</c:v>
                </c:pt>
                <c:pt idx="113">
                  <c:v>5.26</c:v>
                </c:pt>
                <c:pt idx="114">
                  <c:v>4.62</c:v>
                </c:pt>
                <c:pt idx="115">
                  <c:v>1.93</c:v>
                </c:pt>
                <c:pt idx="116">
                  <c:v>2.12</c:v>
                </c:pt>
                <c:pt idx="117">
                  <c:v>2.2599999999999998</c:v>
                </c:pt>
                <c:pt idx="118">
                  <c:v>2.52</c:v>
                </c:pt>
                <c:pt idx="119">
                  <c:v>2.2400000000000002</c:v>
                </c:pt>
                <c:pt idx="120">
                  <c:v>2.54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155.63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7.72</c:v>
                </c:pt>
                <c:pt idx="205">
                  <c:v>4.97</c:v>
                </c:pt>
                <c:pt idx="206">
                  <c:v>4.7699999999999996</c:v>
                </c:pt>
                <c:pt idx="207">
                  <c:v>4.1900000000000004</c:v>
                </c:pt>
                <c:pt idx="208">
                  <c:v>2.7</c:v>
                </c:pt>
                <c:pt idx="209">
                  <c:v>33.700000000000003</c:v>
                </c:pt>
                <c:pt idx="210">
                  <c:v>3.12</c:v>
                </c:pt>
                <c:pt idx="211">
                  <c:v>0.63</c:v>
                </c:pt>
                <c:pt idx="212">
                  <c:v>0.78</c:v>
                </c:pt>
                <c:pt idx="213">
                  <c:v>0.53</c:v>
                </c:pt>
                <c:pt idx="214">
                  <c:v>0.65</c:v>
                </c:pt>
                <c:pt idx="215">
                  <c:v>0.57999999999999996</c:v>
                </c:pt>
                <c:pt idx="216">
                  <c:v>0.7</c:v>
                </c:pt>
                <c:pt idx="217">
                  <c:v>0.5</c:v>
                </c:pt>
                <c:pt idx="218">
                  <c:v>2.5499999999999998</c:v>
                </c:pt>
                <c:pt idx="219">
                  <c:v>8.35</c:v>
                </c:pt>
                <c:pt idx="220">
                  <c:v>5.23</c:v>
                </c:pt>
                <c:pt idx="221">
                  <c:v>6.54</c:v>
                </c:pt>
                <c:pt idx="222">
                  <c:v>1.49</c:v>
                </c:pt>
                <c:pt idx="223">
                  <c:v>0.93</c:v>
                </c:pt>
                <c:pt idx="224">
                  <c:v>0.76</c:v>
                </c:pt>
                <c:pt idx="225">
                  <c:v>6.57</c:v>
                </c:pt>
                <c:pt idx="226">
                  <c:v>0</c:v>
                </c:pt>
                <c:pt idx="227">
                  <c:v>0</c:v>
                </c:pt>
                <c:pt idx="228">
                  <c:v>14.2</c:v>
                </c:pt>
                <c:pt idx="229">
                  <c:v>8.3800000000000008</c:v>
                </c:pt>
                <c:pt idx="230">
                  <c:v>7.94</c:v>
                </c:pt>
                <c:pt idx="231">
                  <c:v>17.899999999999999</c:v>
                </c:pt>
                <c:pt idx="232">
                  <c:v>19.100000000000001</c:v>
                </c:pt>
                <c:pt idx="233">
                  <c:v>15.8</c:v>
                </c:pt>
                <c:pt idx="234">
                  <c:v>15.2</c:v>
                </c:pt>
                <c:pt idx="235">
                  <c:v>13.1</c:v>
                </c:pt>
                <c:pt idx="236">
                  <c:v>15.2</c:v>
                </c:pt>
                <c:pt idx="237">
                  <c:v>16.5</c:v>
                </c:pt>
                <c:pt idx="238">
                  <c:v>13.9</c:v>
                </c:pt>
                <c:pt idx="239">
                  <c:v>11.4</c:v>
                </c:pt>
                <c:pt idx="240">
                  <c:v>13.8</c:v>
                </c:pt>
                <c:pt idx="241">
                  <c:v>6.68</c:v>
                </c:pt>
                <c:pt idx="242">
                  <c:v>12</c:v>
                </c:pt>
                <c:pt idx="243">
                  <c:v>5.09</c:v>
                </c:pt>
                <c:pt idx="244">
                  <c:v>18.7</c:v>
                </c:pt>
                <c:pt idx="245">
                  <c:v>17.2</c:v>
                </c:pt>
                <c:pt idx="246">
                  <c:v>16.100000000000001</c:v>
                </c:pt>
                <c:pt idx="247">
                  <c:v>18.5</c:v>
                </c:pt>
                <c:pt idx="248">
                  <c:v>3.06</c:v>
                </c:pt>
                <c:pt idx="249">
                  <c:v>2.84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15.2</c:v>
                </c:pt>
                <c:pt idx="254">
                  <c:v>16.399999999999999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22.2</c:v>
                </c:pt>
                <c:pt idx="259">
                  <c:v>16.600000000000001</c:v>
                </c:pt>
                <c:pt idx="260">
                  <c:v>9.5</c:v>
                </c:pt>
                <c:pt idx="261">
                  <c:v>7.35</c:v>
                </c:pt>
                <c:pt idx="262">
                  <c:v>8.89</c:v>
                </c:pt>
                <c:pt idx="263">
                  <c:v>0</c:v>
                </c:pt>
                <c:pt idx="264">
                  <c:v>11.1</c:v>
                </c:pt>
                <c:pt idx="265">
                  <c:v>12</c:v>
                </c:pt>
                <c:pt idx="266">
                  <c:v>0</c:v>
                </c:pt>
                <c:pt idx="267">
                  <c:v>4.62</c:v>
                </c:pt>
                <c:pt idx="268">
                  <c:v>4.3</c:v>
                </c:pt>
                <c:pt idx="269">
                  <c:v>3.99</c:v>
                </c:pt>
                <c:pt idx="270">
                  <c:v>2.09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 formatCode="0.0">
                  <c:v>11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  <c:pt idx="453" formatCode="0.0">
                  <c:v>0</c:v>
                </c:pt>
                <c:pt idx="454" formatCode="0.0">
                  <c:v>0</c:v>
                </c:pt>
                <c:pt idx="455" formatCode="0.0">
                  <c:v>0</c:v>
                </c:pt>
                <c:pt idx="456" formatCode="0.0">
                  <c:v>0</c:v>
                </c:pt>
                <c:pt idx="457" formatCode="0.0">
                  <c:v>0</c:v>
                </c:pt>
                <c:pt idx="458" formatCode="0.0">
                  <c:v>0</c:v>
                </c:pt>
                <c:pt idx="459" formatCode="0.0">
                  <c:v>0</c:v>
                </c:pt>
                <c:pt idx="460" formatCode="0.0">
                  <c:v>0</c:v>
                </c:pt>
                <c:pt idx="461" formatCode="0.0">
                  <c:v>0</c:v>
                </c:pt>
                <c:pt idx="462" formatCode="0.0">
                  <c:v>0</c:v>
                </c:pt>
                <c:pt idx="463" formatCode="0.0">
                  <c:v>0</c:v>
                </c:pt>
                <c:pt idx="464" formatCode="0.0">
                  <c:v>0</c:v>
                </c:pt>
                <c:pt idx="465" formatCode="0.0">
                  <c:v>0</c:v>
                </c:pt>
                <c:pt idx="466" formatCode="0.0">
                  <c:v>0</c:v>
                </c:pt>
                <c:pt idx="467" formatCode="0.0">
                  <c:v>0</c:v>
                </c:pt>
                <c:pt idx="468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43-460A-9BF4-BD025C68A119}"/>
            </c:ext>
          </c:extLst>
        </c:ser>
        <c:ser>
          <c:idx val="15"/>
          <c:order val="14"/>
          <c:tx>
            <c:strRef>
              <c:f>Caudal!$V$7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Caudal!$V$70:$V$830</c15:sqref>
                  </c15:fullRef>
                </c:ext>
              </c:extLst>
              <c:f>(Caudal!$V$151,Caudal!$V$252,Caudal!$V$255:$V$256,Caudal!$V$258,Caudal!$V$260:$V$261,Caudal!$V$362:$V$830)</c:f>
              <c:numCache>
                <c:formatCode>0.00</c:formatCode>
                <c:ptCount val="470"/>
                <c:pt idx="0">
                  <c:v>31.78</c:v>
                </c:pt>
                <c:pt idx="1">
                  <c:v>6.17</c:v>
                </c:pt>
                <c:pt idx="2">
                  <c:v>5.39</c:v>
                </c:pt>
                <c:pt idx="3">
                  <c:v>4.68</c:v>
                </c:pt>
                <c:pt idx="4">
                  <c:v>3.73</c:v>
                </c:pt>
                <c:pt idx="5">
                  <c:v>4.74</c:v>
                </c:pt>
                <c:pt idx="6">
                  <c:v>4.4800000000000004</c:v>
                </c:pt>
                <c:pt idx="7">
                  <c:v>0</c:v>
                </c:pt>
                <c:pt idx="8">
                  <c:v>0</c:v>
                </c:pt>
                <c:pt idx="9">
                  <c:v>300.67</c:v>
                </c:pt>
                <c:pt idx="10">
                  <c:v>25.65</c:v>
                </c:pt>
                <c:pt idx="11">
                  <c:v>15.82</c:v>
                </c:pt>
                <c:pt idx="12">
                  <c:v>16.71</c:v>
                </c:pt>
                <c:pt idx="13">
                  <c:v>1.28</c:v>
                </c:pt>
                <c:pt idx="14">
                  <c:v>1.43</c:v>
                </c:pt>
                <c:pt idx="15">
                  <c:v>0</c:v>
                </c:pt>
                <c:pt idx="16">
                  <c:v>0</c:v>
                </c:pt>
                <c:pt idx="17">
                  <c:v>3.66</c:v>
                </c:pt>
                <c:pt idx="18">
                  <c:v>1.03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13.05</c:v>
                </c:pt>
                <c:pt idx="53">
                  <c:v>9.99</c:v>
                </c:pt>
                <c:pt idx="54">
                  <c:v>11.51</c:v>
                </c:pt>
                <c:pt idx="55">
                  <c:v>6.84</c:v>
                </c:pt>
                <c:pt idx="56">
                  <c:v>3.48</c:v>
                </c:pt>
                <c:pt idx="57">
                  <c:v>10.6</c:v>
                </c:pt>
                <c:pt idx="58">
                  <c:v>9.0399999999999991</c:v>
                </c:pt>
                <c:pt idx="59">
                  <c:v>3.2</c:v>
                </c:pt>
                <c:pt idx="60">
                  <c:v>1.08</c:v>
                </c:pt>
                <c:pt idx="61">
                  <c:v>5.0599999999999996</c:v>
                </c:pt>
                <c:pt idx="62">
                  <c:v>8.98</c:v>
                </c:pt>
                <c:pt idx="63">
                  <c:v>6.21</c:v>
                </c:pt>
                <c:pt idx="64">
                  <c:v>5.63</c:v>
                </c:pt>
                <c:pt idx="65">
                  <c:v>4.1399999999999997</c:v>
                </c:pt>
                <c:pt idx="66">
                  <c:v>4.53</c:v>
                </c:pt>
                <c:pt idx="67">
                  <c:v>4.96</c:v>
                </c:pt>
                <c:pt idx="68">
                  <c:v>9.64</c:v>
                </c:pt>
                <c:pt idx="69">
                  <c:v>4.6500000000000004</c:v>
                </c:pt>
                <c:pt idx="70">
                  <c:v>3.98</c:v>
                </c:pt>
                <c:pt idx="71">
                  <c:v>4.47</c:v>
                </c:pt>
                <c:pt idx="72">
                  <c:v>4.9400000000000004</c:v>
                </c:pt>
                <c:pt idx="73">
                  <c:v>11.89</c:v>
                </c:pt>
                <c:pt idx="74">
                  <c:v>10.41</c:v>
                </c:pt>
                <c:pt idx="75">
                  <c:v>10.39</c:v>
                </c:pt>
                <c:pt idx="76">
                  <c:v>4.75</c:v>
                </c:pt>
                <c:pt idx="77">
                  <c:v>4.7</c:v>
                </c:pt>
                <c:pt idx="78">
                  <c:v>3.31</c:v>
                </c:pt>
                <c:pt idx="79">
                  <c:v>6.99</c:v>
                </c:pt>
                <c:pt idx="80">
                  <c:v>4.2</c:v>
                </c:pt>
                <c:pt idx="81">
                  <c:v>4</c:v>
                </c:pt>
                <c:pt idx="82">
                  <c:v>7.21</c:v>
                </c:pt>
                <c:pt idx="83">
                  <c:v>7.08</c:v>
                </c:pt>
                <c:pt idx="84">
                  <c:v>7.38</c:v>
                </c:pt>
                <c:pt idx="85">
                  <c:v>6.36</c:v>
                </c:pt>
                <c:pt idx="86">
                  <c:v>6.75</c:v>
                </c:pt>
                <c:pt idx="87">
                  <c:v>7.68</c:v>
                </c:pt>
                <c:pt idx="88">
                  <c:v>6.48</c:v>
                </c:pt>
                <c:pt idx="89">
                  <c:v>5.64</c:v>
                </c:pt>
                <c:pt idx="90">
                  <c:v>5.3</c:v>
                </c:pt>
                <c:pt idx="91">
                  <c:v>4.5599999999999996</c:v>
                </c:pt>
                <c:pt idx="92">
                  <c:v>5.66</c:v>
                </c:pt>
                <c:pt idx="93">
                  <c:v>7.42</c:v>
                </c:pt>
                <c:pt idx="94">
                  <c:v>7.02</c:v>
                </c:pt>
                <c:pt idx="95">
                  <c:v>9.2100000000000009</c:v>
                </c:pt>
                <c:pt idx="96">
                  <c:v>7.11</c:v>
                </c:pt>
                <c:pt idx="97">
                  <c:v>5.92</c:v>
                </c:pt>
                <c:pt idx="98">
                  <c:v>6.15</c:v>
                </c:pt>
                <c:pt idx="99">
                  <c:v>4.38</c:v>
                </c:pt>
                <c:pt idx="100">
                  <c:v>5.03</c:v>
                </c:pt>
                <c:pt idx="101">
                  <c:v>3.87</c:v>
                </c:pt>
                <c:pt idx="102">
                  <c:v>4.4000000000000004</c:v>
                </c:pt>
                <c:pt idx="103">
                  <c:v>4.79</c:v>
                </c:pt>
                <c:pt idx="104">
                  <c:v>3.88</c:v>
                </c:pt>
                <c:pt idx="105">
                  <c:v>4.99</c:v>
                </c:pt>
                <c:pt idx="106">
                  <c:v>5.17</c:v>
                </c:pt>
                <c:pt idx="107">
                  <c:v>5.04</c:v>
                </c:pt>
                <c:pt idx="108">
                  <c:v>0.85</c:v>
                </c:pt>
                <c:pt idx="109">
                  <c:v>2.11</c:v>
                </c:pt>
                <c:pt idx="110">
                  <c:v>0.64</c:v>
                </c:pt>
                <c:pt idx="111">
                  <c:v>0</c:v>
                </c:pt>
                <c:pt idx="112">
                  <c:v>4.21</c:v>
                </c:pt>
                <c:pt idx="113">
                  <c:v>4.8</c:v>
                </c:pt>
                <c:pt idx="114">
                  <c:v>6.24</c:v>
                </c:pt>
                <c:pt idx="115">
                  <c:v>2.77</c:v>
                </c:pt>
                <c:pt idx="116">
                  <c:v>2.56</c:v>
                </c:pt>
                <c:pt idx="117">
                  <c:v>2.1800000000000002</c:v>
                </c:pt>
                <c:pt idx="118">
                  <c:v>2.2000000000000002</c:v>
                </c:pt>
                <c:pt idx="119">
                  <c:v>3</c:v>
                </c:pt>
                <c:pt idx="120">
                  <c:v>2.94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27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7-433D-AB45-D2EB36EF71AE}"/>
            </c:ext>
          </c:extLst>
        </c:ser>
        <c:ser>
          <c:idx val="16"/>
          <c:order val="15"/>
          <c:tx>
            <c:strRef>
              <c:f>Caudal!$W$7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Caudal!$W$70:$W$830</c15:sqref>
                  </c15:fullRef>
                </c:ext>
              </c:extLst>
              <c:f>(Caudal!$W$151,Caudal!$W$252,Caudal!$W$255:$W$256,Caudal!$W$258,Caudal!$W$260:$W$261,Caudal!$W$362:$W$830)</c:f>
              <c:numCache>
                <c:formatCode>0.00</c:formatCode>
                <c:ptCount val="470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B-450E-AD09-BDB03205CA15}"/>
            </c:ext>
          </c:extLst>
        </c:ser>
        <c:ser>
          <c:idx val="17"/>
          <c:order val="16"/>
          <c:tx>
            <c:strRef>
              <c:f>Caudal!$X$7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Caudal!$X$70:$X$830</c15:sqref>
                  </c15:fullRef>
                </c:ext>
              </c:extLst>
              <c:f>(Caudal!$X$151,Caudal!$X$252,Caudal!$X$255:$X$256,Caudal!$X$258,Caudal!$X$260:$X$261,Caudal!$X$362:$X$830)</c:f>
              <c:numCache>
                <c:formatCode>0.00</c:formatCode>
                <c:ptCount val="470"/>
                <c:pt idx="0">
                  <c:v>0</c:v>
                </c:pt>
                <c:pt idx="6">
                  <c:v>0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1.87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16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B-450E-AD09-BDB03205CA15}"/>
            </c:ext>
          </c:extLst>
        </c:ser>
        <c:ser>
          <c:idx val="18"/>
          <c:order val="17"/>
          <c:tx>
            <c:strRef>
              <c:f>Caudal!$Y$7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Caudal!$Y$70:$Y$830</c15:sqref>
                  </c15:fullRef>
                </c:ext>
              </c:extLst>
              <c:f>(Caudal!$Y$151,Caudal!$Y$252,Caudal!$Y$255:$Y$256,Caudal!$Y$258,Caudal!$Y$260:$Y$261,Caudal!$Y$362:$Y$830)</c:f>
              <c:numCache>
                <c:formatCode>0.00</c:formatCode>
                <c:ptCount val="470"/>
                <c:pt idx="0">
                  <c:v>5.14</c:v>
                </c:pt>
                <c:pt idx="1">
                  <c:v>6.18</c:v>
                </c:pt>
                <c:pt idx="2">
                  <c:v>7.65</c:v>
                </c:pt>
                <c:pt idx="3">
                  <c:v>6.08</c:v>
                </c:pt>
                <c:pt idx="4">
                  <c:v>7.25</c:v>
                </c:pt>
                <c:pt idx="5">
                  <c:v>17.559999999999999</c:v>
                </c:pt>
                <c:pt idx="6">
                  <c:v>20.86</c:v>
                </c:pt>
                <c:pt idx="7">
                  <c:v>0</c:v>
                </c:pt>
                <c:pt idx="8">
                  <c:v>0</c:v>
                </c:pt>
                <c:pt idx="9">
                  <c:v>11.4</c:v>
                </c:pt>
                <c:pt idx="10">
                  <c:v>6.7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15.9</c:v>
                </c:pt>
                <c:pt idx="15">
                  <c:v>11.81</c:v>
                </c:pt>
                <c:pt idx="16">
                  <c:v>10.29</c:v>
                </c:pt>
                <c:pt idx="17">
                  <c:v>13.64</c:v>
                </c:pt>
                <c:pt idx="18">
                  <c:v>8.1</c:v>
                </c:pt>
                <c:pt idx="19">
                  <c:v>0</c:v>
                </c:pt>
                <c:pt idx="20">
                  <c:v>2.42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0.48</c:v>
                </c:pt>
                <c:pt idx="39">
                  <c:v>0</c:v>
                </c:pt>
                <c:pt idx="40">
                  <c:v>0</c:v>
                </c:pt>
                <c:pt idx="41">
                  <c:v>0.04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0.54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8.4</c:v>
                </c:pt>
                <c:pt idx="58">
                  <c:v>13.68</c:v>
                </c:pt>
                <c:pt idx="59">
                  <c:v>1.1200000000000001</c:v>
                </c:pt>
                <c:pt idx="60">
                  <c:v>5.6</c:v>
                </c:pt>
                <c:pt idx="61">
                  <c:v>0</c:v>
                </c:pt>
                <c:pt idx="62">
                  <c:v>1.53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4.16</c:v>
                </c:pt>
                <c:pt idx="70">
                  <c:v>2.8</c:v>
                </c:pt>
                <c:pt idx="71">
                  <c:v>0</c:v>
                </c:pt>
                <c:pt idx="72">
                  <c:v>0</c:v>
                </c:pt>
                <c:pt idx="73">
                  <c:v>8.26</c:v>
                </c:pt>
                <c:pt idx="74">
                  <c:v>8.3699999999999992</c:v>
                </c:pt>
                <c:pt idx="75">
                  <c:v>4.1900000000000004</c:v>
                </c:pt>
                <c:pt idx="76">
                  <c:v>6.82</c:v>
                </c:pt>
                <c:pt idx="77">
                  <c:v>7.66</c:v>
                </c:pt>
                <c:pt idx="78">
                  <c:v>5.48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0.88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10.64</c:v>
                </c:pt>
                <c:pt idx="88">
                  <c:v>10.16</c:v>
                </c:pt>
                <c:pt idx="89">
                  <c:v>7.56</c:v>
                </c:pt>
                <c:pt idx="90">
                  <c:v>0</c:v>
                </c:pt>
                <c:pt idx="91">
                  <c:v>5.55</c:v>
                </c:pt>
                <c:pt idx="92">
                  <c:v>7.93</c:v>
                </c:pt>
                <c:pt idx="93">
                  <c:v>16.93</c:v>
                </c:pt>
                <c:pt idx="94">
                  <c:v>14.42</c:v>
                </c:pt>
                <c:pt idx="95">
                  <c:v>9.82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1.1399999999999999</c:v>
                </c:pt>
                <c:pt idx="101">
                  <c:v>3.35</c:v>
                </c:pt>
                <c:pt idx="102">
                  <c:v>4.1399999999999997</c:v>
                </c:pt>
                <c:pt idx="103">
                  <c:v>3.02</c:v>
                </c:pt>
                <c:pt idx="104">
                  <c:v>3.77</c:v>
                </c:pt>
                <c:pt idx="105">
                  <c:v>2.3199999999999998</c:v>
                </c:pt>
                <c:pt idx="106">
                  <c:v>20.88</c:v>
                </c:pt>
                <c:pt idx="107">
                  <c:v>16.46</c:v>
                </c:pt>
                <c:pt idx="108">
                  <c:v>0.74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5.15</c:v>
                </c:pt>
                <c:pt idx="114">
                  <c:v>7.11</c:v>
                </c:pt>
                <c:pt idx="115">
                  <c:v>1.42</c:v>
                </c:pt>
                <c:pt idx="116">
                  <c:v>1.6</c:v>
                </c:pt>
                <c:pt idx="117">
                  <c:v>0</c:v>
                </c:pt>
                <c:pt idx="118">
                  <c:v>3.08</c:v>
                </c:pt>
                <c:pt idx="119">
                  <c:v>3.99</c:v>
                </c:pt>
                <c:pt idx="120">
                  <c:v>2.94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7.19</c:v>
                </c:pt>
                <c:pt idx="125">
                  <c:v>0</c:v>
                </c:pt>
                <c:pt idx="126">
                  <c:v>12.7</c:v>
                </c:pt>
                <c:pt idx="127">
                  <c:v>6.4</c:v>
                </c:pt>
                <c:pt idx="128">
                  <c:v>5.58</c:v>
                </c:pt>
                <c:pt idx="129">
                  <c:v>3.45</c:v>
                </c:pt>
                <c:pt idx="130">
                  <c:v>5.88</c:v>
                </c:pt>
                <c:pt idx="131">
                  <c:v>0</c:v>
                </c:pt>
                <c:pt idx="132">
                  <c:v>5.44</c:v>
                </c:pt>
                <c:pt idx="133">
                  <c:v>5.92</c:v>
                </c:pt>
                <c:pt idx="134">
                  <c:v>0</c:v>
                </c:pt>
                <c:pt idx="135">
                  <c:v>7.76</c:v>
                </c:pt>
                <c:pt idx="136">
                  <c:v>2.1</c:v>
                </c:pt>
                <c:pt idx="137">
                  <c:v>0</c:v>
                </c:pt>
                <c:pt idx="138">
                  <c:v>0</c:v>
                </c:pt>
                <c:pt idx="139" formatCode="0.000">
                  <c:v>1.006</c:v>
                </c:pt>
                <c:pt idx="140">
                  <c:v>0</c:v>
                </c:pt>
                <c:pt idx="141" formatCode="0.000">
                  <c:v>0.189</c:v>
                </c:pt>
                <c:pt idx="142" formatCode="0.000">
                  <c:v>0</c:v>
                </c:pt>
                <c:pt idx="143" formatCode="0.000">
                  <c:v>0</c:v>
                </c:pt>
                <c:pt idx="144" formatCode="0.000">
                  <c:v>2.7290000000000001</c:v>
                </c:pt>
                <c:pt idx="145" formatCode="0.000">
                  <c:v>1.151</c:v>
                </c:pt>
                <c:pt idx="146" formatCode="0.000">
                  <c:v>13.319000000000001</c:v>
                </c:pt>
                <c:pt idx="147" formatCode="0.000">
                  <c:v>22.829000000000001</c:v>
                </c:pt>
                <c:pt idx="148" formatCode="0.000">
                  <c:v>5.7939999999999996</c:v>
                </c:pt>
                <c:pt idx="149" formatCode="0.000">
                  <c:v>7.09</c:v>
                </c:pt>
                <c:pt idx="150" formatCode="0.000">
                  <c:v>1.76</c:v>
                </c:pt>
                <c:pt idx="151" formatCode="0.000">
                  <c:v>20.4057</c:v>
                </c:pt>
                <c:pt idx="152">
                  <c:v>8.98</c:v>
                </c:pt>
                <c:pt idx="153">
                  <c:v>8.14</c:v>
                </c:pt>
                <c:pt idx="154">
                  <c:v>8.3699999999999992</c:v>
                </c:pt>
                <c:pt idx="155">
                  <c:v>3.4</c:v>
                </c:pt>
                <c:pt idx="156">
                  <c:v>4.6900000000000004</c:v>
                </c:pt>
                <c:pt idx="157">
                  <c:v>3.9</c:v>
                </c:pt>
                <c:pt idx="158">
                  <c:v>3.96</c:v>
                </c:pt>
                <c:pt idx="159">
                  <c:v>1.19</c:v>
                </c:pt>
                <c:pt idx="160">
                  <c:v>1.07</c:v>
                </c:pt>
                <c:pt idx="161">
                  <c:v>0.79</c:v>
                </c:pt>
                <c:pt idx="162">
                  <c:v>2.76</c:v>
                </c:pt>
                <c:pt idx="163">
                  <c:v>1.04</c:v>
                </c:pt>
                <c:pt idx="164">
                  <c:v>5.8</c:v>
                </c:pt>
                <c:pt idx="165">
                  <c:v>2.2000000000000002</c:v>
                </c:pt>
                <c:pt idx="166">
                  <c:v>2.66</c:v>
                </c:pt>
                <c:pt idx="167">
                  <c:v>2.14</c:v>
                </c:pt>
                <c:pt idx="168">
                  <c:v>7.31</c:v>
                </c:pt>
                <c:pt idx="169">
                  <c:v>1.63</c:v>
                </c:pt>
                <c:pt idx="170">
                  <c:v>4.62</c:v>
                </c:pt>
                <c:pt idx="171">
                  <c:v>4.26</c:v>
                </c:pt>
                <c:pt idx="172">
                  <c:v>6.52</c:v>
                </c:pt>
                <c:pt idx="173">
                  <c:v>5.04</c:v>
                </c:pt>
                <c:pt idx="174">
                  <c:v>2.2799999999999998</c:v>
                </c:pt>
                <c:pt idx="175">
                  <c:v>2.13</c:v>
                </c:pt>
                <c:pt idx="176">
                  <c:v>2.09</c:v>
                </c:pt>
                <c:pt idx="177">
                  <c:v>1.77</c:v>
                </c:pt>
                <c:pt idx="178">
                  <c:v>1.1399999999999999</c:v>
                </c:pt>
                <c:pt idx="179">
                  <c:v>1.1499999999999999</c:v>
                </c:pt>
                <c:pt idx="180">
                  <c:v>1.37</c:v>
                </c:pt>
                <c:pt idx="181">
                  <c:v>4.32</c:v>
                </c:pt>
                <c:pt idx="182">
                  <c:v>2.6</c:v>
                </c:pt>
                <c:pt idx="183">
                  <c:v>3.81</c:v>
                </c:pt>
                <c:pt idx="184">
                  <c:v>1.56</c:v>
                </c:pt>
                <c:pt idx="185">
                  <c:v>1.99</c:v>
                </c:pt>
                <c:pt idx="186">
                  <c:v>3.65</c:v>
                </c:pt>
                <c:pt idx="187">
                  <c:v>1.76</c:v>
                </c:pt>
                <c:pt idx="188">
                  <c:v>3.06</c:v>
                </c:pt>
                <c:pt idx="189">
                  <c:v>2.86</c:v>
                </c:pt>
                <c:pt idx="190">
                  <c:v>3.58</c:v>
                </c:pt>
                <c:pt idx="191">
                  <c:v>4.9000000000000004</c:v>
                </c:pt>
                <c:pt idx="192">
                  <c:v>2.91</c:v>
                </c:pt>
                <c:pt idx="193">
                  <c:v>4.8</c:v>
                </c:pt>
                <c:pt idx="194">
                  <c:v>2.38</c:v>
                </c:pt>
                <c:pt idx="195">
                  <c:v>2.4900000000000002</c:v>
                </c:pt>
                <c:pt idx="196">
                  <c:v>2.11</c:v>
                </c:pt>
                <c:pt idx="197">
                  <c:v>2.41</c:v>
                </c:pt>
                <c:pt idx="198">
                  <c:v>2.75</c:v>
                </c:pt>
                <c:pt idx="199">
                  <c:v>6.17</c:v>
                </c:pt>
                <c:pt idx="200">
                  <c:v>6.89</c:v>
                </c:pt>
                <c:pt idx="201">
                  <c:v>7</c:v>
                </c:pt>
                <c:pt idx="202">
                  <c:v>4.96</c:v>
                </c:pt>
                <c:pt idx="203">
                  <c:v>9.7899999999999991</c:v>
                </c:pt>
                <c:pt idx="204">
                  <c:v>5.6</c:v>
                </c:pt>
                <c:pt idx="205">
                  <c:v>6.18</c:v>
                </c:pt>
                <c:pt idx="206">
                  <c:v>3.86</c:v>
                </c:pt>
                <c:pt idx="207">
                  <c:v>3.56</c:v>
                </c:pt>
                <c:pt idx="208">
                  <c:v>2.44</c:v>
                </c:pt>
                <c:pt idx="209">
                  <c:v>5.44</c:v>
                </c:pt>
                <c:pt idx="210">
                  <c:v>2.73</c:v>
                </c:pt>
                <c:pt idx="211">
                  <c:v>1.65</c:v>
                </c:pt>
                <c:pt idx="212">
                  <c:v>5.0199999999999996</c:v>
                </c:pt>
                <c:pt idx="213">
                  <c:v>2.4500000000000002</c:v>
                </c:pt>
                <c:pt idx="214">
                  <c:v>2.15</c:v>
                </c:pt>
                <c:pt idx="215">
                  <c:v>1.67</c:v>
                </c:pt>
                <c:pt idx="216">
                  <c:v>2.27</c:v>
                </c:pt>
                <c:pt idx="217">
                  <c:v>3.07</c:v>
                </c:pt>
                <c:pt idx="218">
                  <c:v>6.05</c:v>
                </c:pt>
                <c:pt idx="219">
                  <c:v>5.96</c:v>
                </c:pt>
                <c:pt idx="220">
                  <c:v>2.09</c:v>
                </c:pt>
                <c:pt idx="221">
                  <c:v>4.1399999999999997</c:v>
                </c:pt>
                <c:pt idx="222">
                  <c:v>1.25</c:v>
                </c:pt>
                <c:pt idx="223">
                  <c:v>5.81</c:v>
                </c:pt>
                <c:pt idx="224">
                  <c:v>2.4900000000000002</c:v>
                </c:pt>
                <c:pt idx="225">
                  <c:v>2.35</c:v>
                </c:pt>
                <c:pt idx="226">
                  <c:v>2.41</c:v>
                </c:pt>
                <c:pt idx="227">
                  <c:v>2.31</c:v>
                </c:pt>
                <c:pt idx="228">
                  <c:v>2.31</c:v>
                </c:pt>
                <c:pt idx="229">
                  <c:v>4.38</c:v>
                </c:pt>
                <c:pt idx="230">
                  <c:v>4.24</c:v>
                </c:pt>
                <c:pt idx="231">
                  <c:v>3.43</c:v>
                </c:pt>
                <c:pt idx="232">
                  <c:v>4.7</c:v>
                </c:pt>
                <c:pt idx="233">
                  <c:v>4.18</c:v>
                </c:pt>
                <c:pt idx="234">
                  <c:v>3.79</c:v>
                </c:pt>
                <c:pt idx="235">
                  <c:v>1.99</c:v>
                </c:pt>
                <c:pt idx="236">
                  <c:v>1.47</c:v>
                </c:pt>
                <c:pt idx="237">
                  <c:v>1.57</c:v>
                </c:pt>
                <c:pt idx="238">
                  <c:v>2.72</c:v>
                </c:pt>
                <c:pt idx="239">
                  <c:v>3.31</c:v>
                </c:pt>
                <c:pt idx="240">
                  <c:v>2.35</c:v>
                </c:pt>
                <c:pt idx="241">
                  <c:v>1.95</c:v>
                </c:pt>
                <c:pt idx="242">
                  <c:v>2.1</c:v>
                </c:pt>
                <c:pt idx="243">
                  <c:v>1.84</c:v>
                </c:pt>
                <c:pt idx="244">
                  <c:v>4.22</c:v>
                </c:pt>
                <c:pt idx="245">
                  <c:v>4</c:v>
                </c:pt>
                <c:pt idx="246">
                  <c:v>5.2</c:v>
                </c:pt>
                <c:pt idx="247">
                  <c:v>6.27</c:v>
                </c:pt>
                <c:pt idx="248">
                  <c:v>5.79</c:v>
                </c:pt>
                <c:pt idx="249">
                  <c:v>4.5</c:v>
                </c:pt>
                <c:pt idx="250">
                  <c:v>0</c:v>
                </c:pt>
                <c:pt idx="251">
                  <c:v>0</c:v>
                </c:pt>
                <c:pt idx="252">
                  <c:v>5.38</c:v>
                </c:pt>
                <c:pt idx="253">
                  <c:v>4.78</c:v>
                </c:pt>
                <c:pt idx="254">
                  <c:v>4.5599999999999996</c:v>
                </c:pt>
                <c:pt idx="255">
                  <c:v>0</c:v>
                </c:pt>
                <c:pt idx="256">
                  <c:v>0</c:v>
                </c:pt>
                <c:pt idx="257">
                  <c:v>5.49</c:v>
                </c:pt>
                <c:pt idx="258">
                  <c:v>4.91</c:v>
                </c:pt>
                <c:pt idx="259">
                  <c:v>4.34</c:v>
                </c:pt>
                <c:pt idx="260">
                  <c:v>4.12</c:v>
                </c:pt>
                <c:pt idx="261">
                  <c:v>3.48</c:v>
                </c:pt>
                <c:pt idx="262">
                  <c:v>3.49</c:v>
                </c:pt>
                <c:pt idx="263">
                  <c:v>3.21</c:v>
                </c:pt>
                <c:pt idx="264">
                  <c:v>2.88</c:v>
                </c:pt>
                <c:pt idx="265">
                  <c:v>2.4300000000000002</c:v>
                </c:pt>
                <c:pt idx="266">
                  <c:v>1.95</c:v>
                </c:pt>
                <c:pt idx="267">
                  <c:v>4.42</c:v>
                </c:pt>
                <c:pt idx="268">
                  <c:v>3.55</c:v>
                </c:pt>
                <c:pt idx="269">
                  <c:v>2.97</c:v>
                </c:pt>
                <c:pt idx="270">
                  <c:v>2.5299999999999998</c:v>
                </c:pt>
                <c:pt idx="271">
                  <c:v>3.94</c:v>
                </c:pt>
                <c:pt idx="272">
                  <c:v>3.85</c:v>
                </c:pt>
                <c:pt idx="273">
                  <c:v>3.62</c:v>
                </c:pt>
                <c:pt idx="274">
                  <c:v>2.81</c:v>
                </c:pt>
                <c:pt idx="275">
                  <c:v>2.68</c:v>
                </c:pt>
                <c:pt idx="276">
                  <c:v>2.17</c:v>
                </c:pt>
                <c:pt idx="277">
                  <c:v>4.84</c:v>
                </c:pt>
                <c:pt idx="278">
                  <c:v>4.3899999999999997</c:v>
                </c:pt>
                <c:pt idx="279">
                  <c:v>4.0999999999999996</c:v>
                </c:pt>
                <c:pt idx="280">
                  <c:v>4.83</c:v>
                </c:pt>
                <c:pt idx="281">
                  <c:v>5.79</c:v>
                </c:pt>
                <c:pt idx="282">
                  <c:v>3.25</c:v>
                </c:pt>
                <c:pt idx="283">
                  <c:v>4.4400000000000004</c:v>
                </c:pt>
                <c:pt idx="284">
                  <c:v>5.07</c:v>
                </c:pt>
                <c:pt idx="285">
                  <c:v>5.68</c:v>
                </c:pt>
                <c:pt idx="286">
                  <c:v>4.2699999999999996</c:v>
                </c:pt>
                <c:pt idx="287">
                  <c:v>4.1399999999999997</c:v>
                </c:pt>
                <c:pt idx="288">
                  <c:v>3.6</c:v>
                </c:pt>
                <c:pt idx="289">
                  <c:v>3.45</c:v>
                </c:pt>
                <c:pt idx="290">
                  <c:v>5.0999999999999996</c:v>
                </c:pt>
                <c:pt idx="291">
                  <c:v>4.4400000000000004</c:v>
                </c:pt>
                <c:pt idx="292">
                  <c:v>3.79</c:v>
                </c:pt>
                <c:pt idx="293">
                  <c:v>5.33</c:v>
                </c:pt>
                <c:pt idx="294">
                  <c:v>5.87</c:v>
                </c:pt>
                <c:pt idx="295">
                  <c:v>2.37</c:v>
                </c:pt>
                <c:pt idx="296">
                  <c:v>5.63</c:v>
                </c:pt>
                <c:pt idx="297">
                  <c:v>5.46</c:v>
                </c:pt>
                <c:pt idx="298">
                  <c:v>5.41</c:v>
                </c:pt>
                <c:pt idx="299">
                  <c:v>5.05</c:v>
                </c:pt>
                <c:pt idx="300">
                  <c:v>5.25</c:v>
                </c:pt>
                <c:pt idx="301">
                  <c:v>1.88</c:v>
                </c:pt>
                <c:pt idx="302">
                  <c:v>1.75</c:v>
                </c:pt>
                <c:pt idx="303">
                  <c:v>1.72</c:v>
                </c:pt>
                <c:pt idx="304">
                  <c:v>1.76</c:v>
                </c:pt>
                <c:pt idx="305">
                  <c:v>1.86</c:v>
                </c:pt>
                <c:pt idx="306">
                  <c:v>4.9800000000000004</c:v>
                </c:pt>
                <c:pt idx="307">
                  <c:v>4.74</c:v>
                </c:pt>
                <c:pt idx="308">
                  <c:v>4.29</c:v>
                </c:pt>
                <c:pt idx="309">
                  <c:v>7.05</c:v>
                </c:pt>
                <c:pt idx="310">
                  <c:v>5.66</c:v>
                </c:pt>
                <c:pt idx="311">
                  <c:v>5.47</c:v>
                </c:pt>
                <c:pt idx="312">
                  <c:v>5.51</c:v>
                </c:pt>
                <c:pt idx="313">
                  <c:v>4.82</c:v>
                </c:pt>
                <c:pt idx="314">
                  <c:v>4.3899999999999997</c:v>
                </c:pt>
                <c:pt idx="315">
                  <c:v>5.34</c:v>
                </c:pt>
                <c:pt idx="316">
                  <c:v>5.72</c:v>
                </c:pt>
                <c:pt idx="317">
                  <c:v>5.52</c:v>
                </c:pt>
                <c:pt idx="318">
                  <c:v>5.69</c:v>
                </c:pt>
                <c:pt idx="319">
                  <c:v>5.18</c:v>
                </c:pt>
                <c:pt idx="320">
                  <c:v>5.47</c:v>
                </c:pt>
                <c:pt idx="321">
                  <c:v>4.95</c:v>
                </c:pt>
                <c:pt idx="322">
                  <c:v>4.3099999999999996</c:v>
                </c:pt>
                <c:pt idx="323">
                  <c:v>4.9400000000000004</c:v>
                </c:pt>
                <c:pt idx="324">
                  <c:v>5.45</c:v>
                </c:pt>
                <c:pt idx="325">
                  <c:v>5.49</c:v>
                </c:pt>
                <c:pt idx="326">
                  <c:v>5.23</c:v>
                </c:pt>
                <c:pt idx="327">
                  <c:v>5.17</c:v>
                </c:pt>
                <c:pt idx="328">
                  <c:v>8.306894999999999</c:v>
                </c:pt>
                <c:pt idx="329">
                  <c:v>9.1999999999999993</c:v>
                </c:pt>
                <c:pt idx="330">
                  <c:v>10.3</c:v>
                </c:pt>
                <c:pt idx="331">
                  <c:v>10.9</c:v>
                </c:pt>
                <c:pt idx="332">
                  <c:v>7.47</c:v>
                </c:pt>
                <c:pt idx="333">
                  <c:v>3.6</c:v>
                </c:pt>
                <c:pt idx="334">
                  <c:v>4.05</c:v>
                </c:pt>
                <c:pt idx="335">
                  <c:v>4.04</c:v>
                </c:pt>
                <c:pt idx="336">
                  <c:v>2.8063750000000001</c:v>
                </c:pt>
                <c:pt idx="337">
                  <c:v>1.96</c:v>
                </c:pt>
                <c:pt idx="338" formatCode="0.0">
                  <c:v>42.7</c:v>
                </c:pt>
                <c:pt idx="339" formatCode="0.0">
                  <c:v>0</c:v>
                </c:pt>
                <c:pt idx="340" formatCode="0.0">
                  <c:v>23.6</c:v>
                </c:pt>
                <c:pt idx="341" formatCode="0.0">
                  <c:v>11.6</c:v>
                </c:pt>
                <c:pt idx="342">
                  <c:v>3.49</c:v>
                </c:pt>
                <c:pt idx="343">
                  <c:v>2.04</c:v>
                </c:pt>
                <c:pt idx="344">
                  <c:v>1.89</c:v>
                </c:pt>
                <c:pt idx="345">
                  <c:v>2.12</c:v>
                </c:pt>
                <c:pt idx="346">
                  <c:v>1.93</c:v>
                </c:pt>
                <c:pt idx="347">
                  <c:v>2.11</c:v>
                </c:pt>
                <c:pt idx="348">
                  <c:v>1.93</c:v>
                </c:pt>
                <c:pt idx="349">
                  <c:v>2.38</c:v>
                </c:pt>
                <c:pt idx="350">
                  <c:v>1.91</c:v>
                </c:pt>
                <c:pt idx="351">
                  <c:v>2.52</c:v>
                </c:pt>
                <c:pt idx="352">
                  <c:v>2.35</c:v>
                </c:pt>
                <c:pt idx="353">
                  <c:v>4.45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2.72</c:v>
                </c:pt>
                <c:pt idx="422">
                  <c:v>0</c:v>
                </c:pt>
                <c:pt idx="423">
                  <c:v>1.33</c:v>
                </c:pt>
                <c:pt idx="424">
                  <c:v>0</c:v>
                </c:pt>
                <c:pt idx="425">
                  <c:v>10.8</c:v>
                </c:pt>
                <c:pt idx="426">
                  <c:v>8.5500000000000007</c:v>
                </c:pt>
                <c:pt idx="427">
                  <c:v>5.7</c:v>
                </c:pt>
                <c:pt idx="428">
                  <c:v>7.02</c:v>
                </c:pt>
                <c:pt idx="429">
                  <c:v>6.46</c:v>
                </c:pt>
                <c:pt idx="430">
                  <c:v>5.9</c:v>
                </c:pt>
                <c:pt idx="431">
                  <c:v>7.05</c:v>
                </c:pt>
                <c:pt idx="432">
                  <c:v>7.35</c:v>
                </c:pt>
                <c:pt idx="433">
                  <c:v>7.08</c:v>
                </c:pt>
                <c:pt idx="434">
                  <c:v>4.47</c:v>
                </c:pt>
                <c:pt idx="435">
                  <c:v>7.25</c:v>
                </c:pt>
                <c:pt idx="436">
                  <c:v>2.4</c:v>
                </c:pt>
                <c:pt idx="437">
                  <c:v>8.7899999999999991</c:v>
                </c:pt>
                <c:pt idx="438">
                  <c:v>5.5</c:v>
                </c:pt>
                <c:pt idx="439">
                  <c:v>8.26</c:v>
                </c:pt>
                <c:pt idx="440">
                  <c:v>4.28</c:v>
                </c:pt>
                <c:pt idx="441">
                  <c:v>0</c:v>
                </c:pt>
                <c:pt idx="442">
                  <c:v>4.5</c:v>
                </c:pt>
                <c:pt idx="443">
                  <c:v>11.5</c:v>
                </c:pt>
                <c:pt idx="444">
                  <c:v>5.73</c:v>
                </c:pt>
                <c:pt idx="445">
                  <c:v>6.1</c:v>
                </c:pt>
                <c:pt idx="446">
                  <c:v>6.14</c:v>
                </c:pt>
                <c:pt idx="447">
                  <c:v>6.66</c:v>
                </c:pt>
                <c:pt idx="448">
                  <c:v>7.09</c:v>
                </c:pt>
                <c:pt idx="449">
                  <c:v>6.03</c:v>
                </c:pt>
                <c:pt idx="450">
                  <c:v>6.62</c:v>
                </c:pt>
                <c:pt idx="451">
                  <c:v>6.08</c:v>
                </c:pt>
                <c:pt idx="453">
                  <c:v>6.09</c:v>
                </c:pt>
                <c:pt idx="454">
                  <c:v>5.07</c:v>
                </c:pt>
                <c:pt idx="455">
                  <c:v>7.83</c:v>
                </c:pt>
                <c:pt idx="456">
                  <c:v>7.43</c:v>
                </c:pt>
                <c:pt idx="457">
                  <c:v>0</c:v>
                </c:pt>
                <c:pt idx="458">
                  <c:v>0</c:v>
                </c:pt>
                <c:pt idx="459">
                  <c:v>4.1399999999999997</c:v>
                </c:pt>
                <c:pt idx="460">
                  <c:v>3.55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9.8000000000000007</c:v>
                </c:pt>
                <c:pt idx="467">
                  <c:v>9.11</c:v>
                </c:pt>
                <c:pt idx="468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7B-450E-AD09-BDB03205CA15}"/>
            </c:ext>
          </c:extLst>
        </c:ser>
        <c:ser>
          <c:idx val="14"/>
          <c:order val="18"/>
          <c:tx>
            <c:strRef>
              <c:f>Caudal!$F$7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27/10/2020</c:v>
                </c:pt>
                <c:pt idx="1">
                  <c:v>03/11/2020</c:v>
                </c:pt>
                <c:pt idx="2">
                  <c:v>10/11/2020</c:v>
                </c:pt>
                <c:pt idx="3">
                  <c:v>17/11/2020</c:v>
                </c:pt>
                <c:pt idx="4">
                  <c:v>24/11/2020</c:v>
                </c:pt>
                <c:pt idx="5">
                  <c:v>01/12/2020</c:v>
                </c:pt>
                <c:pt idx="6">
                  <c:v>08/12/2020</c:v>
                </c:pt>
                <c:pt idx="7">
                  <c:v>15/12/2020</c:v>
                </c:pt>
                <c:pt idx="8">
                  <c:v>22/12/2020</c:v>
                </c:pt>
                <c:pt idx="9">
                  <c:v>29/12/2020</c:v>
                </c:pt>
                <c:pt idx="10">
                  <c:v>05/01/2021</c:v>
                </c:pt>
                <c:pt idx="11">
                  <c:v>12/01/2021</c:v>
                </c:pt>
                <c:pt idx="12">
                  <c:v>19/01/2021</c:v>
                </c:pt>
                <c:pt idx="13">
                  <c:v>26/01/2021</c:v>
                </c:pt>
                <c:pt idx="14">
                  <c:v>02/02/2021</c:v>
                </c:pt>
                <c:pt idx="15">
                  <c:v>09/02/2021</c:v>
                </c:pt>
                <c:pt idx="16">
                  <c:v>16/02/2021</c:v>
                </c:pt>
                <c:pt idx="17">
                  <c:v>23/02/2021</c:v>
                </c:pt>
                <c:pt idx="18">
                  <c:v>02/03/2021</c:v>
                </c:pt>
                <c:pt idx="19">
                  <c:v>09/03/2021</c:v>
                </c:pt>
                <c:pt idx="20">
                  <c:v>16/03/2021</c:v>
                </c:pt>
                <c:pt idx="21">
                  <c:v>23/03/2021</c:v>
                </c:pt>
                <c:pt idx="22">
                  <c:v>30/03/2021</c:v>
                </c:pt>
                <c:pt idx="23">
                  <c:v>07/04/2021</c:v>
                </c:pt>
                <c:pt idx="24">
                  <c:v>13/04/2021</c:v>
                </c:pt>
                <c:pt idx="25">
                  <c:v>20/04/2021</c:v>
                </c:pt>
                <c:pt idx="26">
                  <c:v>27/04/2021</c:v>
                </c:pt>
                <c:pt idx="27">
                  <c:v>04/05/2021</c:v>
                </c:pt>
                <c:pt idx="28">
                  <c:v>11/05/2021</c:v>
                </c:pt>
                <c:pt idx="29">
                  <c:v>18/05/2021</c:v>
                </c:pt>
                <c:pt idx="30">
                  <c:v>25/05/2021</c:v>
                </c:pt>
                <c:pt idx="31">
                  <c:v>01/06/2021</c:v>
                </c:pt>
                <c:pt idx="32">
                  <c:v>07/06/2021</c:v>
                </c:pt>
                <c:pt idx="33">
                  <c:v>14/06/2021</c:v>
                </c:pt>
                <c:pt idx="34">
                  <c:v>21/06/2021</c:v>
                </c:pt>
                <c:pt idx="35">
                  <c:v>28/06/2021</c:v>
                </c:pt>
                <c:pt idx="36">
                  <c:v>05/07/2021</c:v>
                </c:pt>
                <c:pt idx="37">
                  <c:v>12/07/2021</c:v>
                </c:pt>
                <c:pt idx="38">
                  <c:v>19/07/2021</c:v>
                </c:pt>
                <c:pt idx="39">
                  <c:v>26/07/2021</c:v>
                </c:pt>
                <c:pt idx="40">
                  <c:v>02/08/2021</c:v>
                </c:pt>
                <c:pt idx="41">
                  <c:v>09/08/2021</c:v>
                </c:pt>
                <c:pt idx="42">
                  <c:v>16/08/021</c:v>
                </c:pt>
                <c:pt idx="43">
                  <c:v>23/08/2021</c:v>
                </c:pt>
                <c:pt idx="44">
                  <c:v>24/08/2021</c:v>
                </c:pt>
                <c:pt idx="45">
                  <c:v>25/08/2021</c:v>
                </c:pt>
                <c:pt idx="46">
                  <c:v>26/08/2021</c:v>
                </c:pt>
                <c:pt idx="47">
                  <c:v>27/08/2021</c:v>
                </c:pt>
                <c:pt idx="48">
                  <c:v>28/08/2021</c:v>
                </c:pt>
                <c:pt idx="49">
                  <c:v>29/08/2021</c:v>
                </c:pt>
                <c:pt idx="50">
                  <c:v>30/08/2021</c:v>
                </c:pt>
                <c:pt idx="51">
                  <c:v>31/08/2021</c:v>
                </c:pt>
                <c:pt idx="52">
                  <c:v>01/09/2021</c:v>
                </c:pt>
                <c:pt idx="53">
                  <c:v>02/09/2021</c:v>
                </c:pt>
                <c:pt idx="54">
                  <c:v>03/09/2021</c:v>
                </c:pt>
                <c:pt idx="55">
                  <c:v>04/09/2021</c:v>
                </c:pt>
                <c:pt idx="56">
                  <c:v>05/09/2021</c:v>
                </c:pt>
                <c:pt idx="57">
                  <c:v>06/09/2021</c:v>
                </c:pt>
                <c:pt idx="58">
                  <c:v>07/09/2021</c:v>
                </c:pt>
                <c:pt idx="59">
                  <c:v>08/09/2021</c:v>
                </c:pt>
                <c:pt idx="60">
                  <c:v>09/09/2021</c:v>
                </c:pt>
                <c:pt idx="61">
                  <c:v>10/09/2021</c:v>
                </c:pt>
                <c:pt idx="62">
                  <c:v>11/09/2021</c:v>
                </c:pt>
                <c:pt idx="63">
                  <c:v>12/09/2021</c:v>
                </c:pt>
                <c:pt idx="64">
                  <c:v>13/09/2021</c:v>
                </c:pt>
                <c:pt idx="65">
                  <c:v>14/09/2021</c:v>
                </c:pt>
                <c:pt idx="66">
                  <c:v>15/09/2021</c:v>
                </c:pt>
                <c:pt idx="67">
                  <c:v>16/09/2021</c:v>
                </c:pt>
                <c:pt idx="68">
                  <c:v>17/09/2021</c:v>
                </c:pt>
                <c:pt idx="69">
                  <c:v>18/09/2021</c:v>
                </c:pt>
                <c:pt idx="70">
                  <c:v>19/09/2021</c:v>
                </c:pt>
                <c:pt idx="71">
                  <c:v>20/09/2021</c:v>
                </c:pt>
                <c:pt idx="72">
                  <c:v>23/09/2021</c:v>
                </c:pt>
                <c:pt idx="73">
                  <c:v>29-30/09/2021</c:v>
                </c:pt>
                <c:pt idx="74">
                  <c:v>07-08/10/2021</c:v>
                </c:pt>
                <c:pt idx="75">
                  <c:v>13-15/10/2021</c:v>
                </c:pt>
                <c:pt idx="76">
                  <c:v>20-22/10/2021</c:v>
                </c:pt>
                <c:pt idx="77">
                  <c:v>27-28/10/2021</c:v>
                </c:pt>
                <c:pt idx="78">
                  <c:v>04-05/11/2021</c:v>
                </c:pt>
                <c:pt idx="79">
                  <c:v>10-11/11/2021</c:v>
                </c:pt>
                <c:pt idx="80">
                  <c:v>17-18/11/2021</c:v>
                </c:pt>
                <c:pt idx="81">
                  <c:v>24-25/11/2021</c:v>
                </c:pt>
                <c:pt idx="82">
                  <c:v>01-02/12/2021</c:v>
                </c:pt>
                <c:pt idx="83">
                  <c:v>09-10/12/2021</c:v>
                </c:pt>
                <c:pt idx="84">
                  <c:v>15-17/12/2021</c:v>
                </c:pt>
                <c:pt idx="85">
                  <c:v>22-23/12/2021</c:v>
                </c:pt>
                <c:pt idx="86">
                  <c:v>29-30/12/2021</c:v>
                </c:pt>
                <c:pt idx="87">
                  <c:v>03-04/01/2022</c:v>
                </c:pt>
                <c:pt idx="88">
                  <c:v>12-13/01/2022</c:v>
                </c:pt>
                <c:pt idx="89">
                  <c:v>19-20/01/2022</c:v>
                </c:pt>
                <c:pt idx="90">
                  <c:v>24-25/01/2022</c:v>
                </c:pt>
                <c:pt idx="91">
                  <c:v>01-02/02/2022</c:v>
                </c:pt>
                <c:pt idx="92">
                  <c:v>09-10/02/2022</c:v>
                </c:pt>
                <c:pt idx="93">
                  <c:v>15-16/02/2022</c:v>
                </c:pt>
                <c:pt idx="94">
                  <c:v>23-24/02/2022</c:v>
                </c:pt>
                <c:pt idx="95">
                  <c:v>01-02/03/2022</c:v>
                </c:pt>
                <c:pt idx="96">
                  <c:v>09-10/03/2022</c:v>
                </c:pt>
                <c:pt idx="97">
                  <c:v>14-15/03/2022</c:v>
                </c:pt>
                <c:pt idx="98">
                  <c:v>22-24/03/2022</c:v>
                </c:pt>
                <c:pt idx="99">
                  <c:v>30-31/03/2022</c:v>
                </c:pt>
                <c:pt idx="100">
                  <c:v>04-06/04/2022</c:v>
                </c:pt>
                <c:pt idx="101">
                  <c:v>11/04/2022</c:v>
                </c:pt>
                <c:pt idx="102">
                  <c:v>21/04/2022</c:v>
                </c:pt>
                <c:pt idx="103">
                  <c:v>26-27/04/2022</c:v>
                </c:pt>
                <c:pt idx="104">
                  <c:v>05/05/2022</c:v>
                </c:pt>
                <c:pt idx="105">
                  <c:v>11-12/05/2022</c:v>
                </c:pt>
                <c:pt idx="106">
                  <c:v>18-19/05/2022</c:v>
                </c:pt>
                <c:pt idx="107">
                  <c:v>25-26/05/2022</c:v>
                </c:pt>
                <c:pt idx="108">
                  <c:v>02/06/2022</c:v>
                </c:pt>
                <c:pt idx="109">
                  <c:v>03/06/2022</c:v>
                </c:pt>
                <c:pt idx="110">
                  <c:v>04/06/2022</c:v>
                </c:pt>
                <c:pt idx="111">
                  <c:v>05/06/2022</c:v>
                </c:pt>
                <c:pt idx="112">
                  <c:v>06/06/2022</c:v>
                </c:pt>
                <c:pt idx="113">
                  <c:v>07/06/2022</c:v>
                </c:pt>
                <c:pt idx="114">
                  <c:v>08/06/2022</c:v>
                </c:pt>
                <c:pt idx="115">
                  <c:v>09/06/2022</c:v>
                </c:pt>
                <c:pt idx="116">
                  <c:v>10/06/2022</c:v>
                </c:pt>
                <c:pt idx="117">
                  <c:v>11/06/2022</c:v>
                </c:pt>
                <c:pt idx="118">
                  <c:v>12/06/2022</c:v>
                </c:pt>
                <c:pt idx="119">
                  <c:v>13/06/2022</c:v>
                </c:pt>
                <c:pt idx="120">
                  <c:v>14/06/2022</c:v>
                </c:pt>
                <c:pt idx="121">
                  <c:v>15/06/2022</c:v>
                </c:pt>
                <c:pt idx="122">
                  <c:v>16/06/2022</c:v>
                </c:pt>
                <c:pt idx="123">
                  <c:v>17/06/2022</c:v>
                </c:pt>
                <c:pt idx="124">
                  <c:v>18/06/2022</c:v>
                </c:pt>
                <c:pt idx="125">
                  <c:v>19/06/2022</c:v>
                </c:pt>
                <c:pt idx="126">
                  <c:v>20/06/2022</c:v>
                </c:pt>
                <c:pt idx="127">
                  <c:v>21/06/2022</c:v>
                </c:pt>
                <c:pt idx="128">
                  <c:v>22/06/2022</c:v>
                </c:pt>
                <c:pt idx="129">
                  <c:v>23/06/2022</c:v>
                </c:pt>
                <c:pt idx="130">
                  <c:v>24/06/2022</c:v>
                </c:pt>
                <c:pt idx="131">
                  <c:v>25/06/2022</c:v>
                </c:pt>
                <c:pt idx="132">
                  <c:v>26/06/2022</c:v>
                </c:pt>
                <c:pt idx="133">
                  <c:v>27/06/2022</c:v>
                </c:pt>
                <c:pt idx="134">
                  <c:v>28/06/2022</c:v>
                </c:pt>
                <c:pt idx="135">
                  <c:v>29/06/2022</c:v>
                </c:pt>
                <c:pt idx="136">
                  <c:v>30/06/2022</c:v>
                </c:pt>
                <c:pt idx="137">
                  <c:v>01/07/2022</c:v>
                </c:pt>
                <c:pt idx="138">
                  <c:v>02/07/2022</c:v>
                </c:pt>
                <c:pt idx="139">
                  <c:v>03/07/2022</c:v>
                </c:pt>
                <c:pt idx="140">
                  <c:v>04/07/2022</c:v>
                </c:pt>
                <c:pt idx="141">
                  <c:v>05/07/2022</c:v>
                </c:pt>
                <c:pt idx="142">
                  <c:v>06/07/2022</c:v>
                </c:pt>
                <c:pt idx="143">
                  <c:v>07/07/2022</c:v>
                </c:pt>
                <c:pt idx="144">
                  <c:v>08/07/2022</c:v>
                </c:pt>
                <c:pt idx="145">
                  <c:v>09/07/2022</c:v>
                </c:pt>
                <c:pt idx="146">
                  <c:v>10/07/2022</c:v>
                </c:pt>
                <c:pt idx="147">
                  <c:v>11/07/2022</c:v>
                </c:pt>
                <c:pt idx="148">
                  <c:v>12/07/2022</c:v>
                </c:pt>
                <c:pt idx="149">
                  <c:v>13/07/2022</c:v>
                </c:pt>
                <c:pt idx="150">
                  <c:v>14/07/2022</c:v>
                </c:pt>
                <c:pt idx="151">
                  <c:v>15/07/2022</c:v>
                </c:pt>
                <c:pt idx="152">
                  <c:v>16/07/2022</c:v>
                </c:pt>
                <c:pt idx="153">
                  <c:v>17/07/2022</c:v>
                </c:pt>
                <c:pt idx="154">
                  <c:v>18/07/2022</c:v>
                </c:pt>
                <c:pt idx="155">
                  <c:v>19/07/2022</c:v>
                </c:pt>
                <c:pt idx="156">
                  <c:v>20/07/2022</c:v>
                </c:pt>
                <c:pt idx="157">
                  <c:v>21/07/2022</c:v>
                </c:pt>
                <c:pt idx="158">
                  <c:v>22/07/2022</c:v>
                </c:pt>
                <c:pt idx="159">
                  <c:v>23/07/2022</c:v>
                </c:pt>
                <c:pt idx="160">
                  <c:v>24/07/2022</c:v>
                </c:pt>
                <c:pt idx="161">
                  <c:v>25/07/2022</c:v>
                </c:pt>
                <c:pt idx="162">
                  <c:v>26/07/2022</c:v>
                </c:pt>
                <c:pt idx="163">
                  <c:v>27/07/2022</c:v>
                </c:pt>
                <c:pt idx="164">
                  <c:v>28/07/2022</c:v>
                </c:pt>
                <c:pt idx="165">
                  <c:v>29/07/2022</c:v>
                </c:pt>
                <c:pt idx="166">
                  <c:v>30/07/2022</c:v>
                </c:pt>
                <c:pt idx="167">
                  <c:v>31/07/2022</c:v>
                </c:pt>
                <c:pt idx="168">
                  <c:v>01/08/2022</c:v>
                </c:pt>
                <c:pt idx="169">
                  <c:v>02/08/2022</c:v>
                </c:pt>
                <c:pt idx="170">
                  <c:v>03/08/2022</c:v>
                </c:pt>
                <c:pt idx="171">
                  <c:v>04/08/2022</c:v>
                </c:pt>
                <c:pt idx="172">
                  <c:v>05/08/2022</c:v>
                </c:pt>
                <c:pt idx="173">
                  <c:v>06/08/2022</c:v>
                </c:pt>
                <c:pt idx="174">
                  <c:v>07/08/2022</c:v>
                </c:pt>
                <c:pt idx="175">
                  <c:v>08/08/2022</c:v>
                </c:pt>
                <c:pt idx="176">
                  <c:v>09/08/2022</c:v>
                </c:pt>
                <c:pt idx="177">
                  <c:v>10/08/2022</c:v>
                </c:pt>
                <c:pt idx="178">
                  <c:v>11/08/2022</c:v>
                </c:pt>
                <c:pt idx="179">
                  <c:v>12/08/2022</c:v>
                </c:pt>
                <c:pt idx="180">
                  <c:v>13/08/2022</c:v>
                </c:pt>
                <c:pt idx="181">
                  <c:v>14/08/2022</c:v>
                </c:pt>
                <c:pt idx="182">
                  <c:v>15/08/2022</c:v>
                </c:pt>
                <c:pt idx="183">
                  <c:v>16/08/2022</c:v>
                </c:pt>
                <c:pt idx="184">
                  <c:v>17/08/2022</c:v>
                </c:pt>
                <c:pt idx="185">
                  <c:v>18/08/2022</c:v>
                </c:pt>
                <c:pt idx="186">
                  <c:v>19/08/2022</c:v>
                </c:pt>
                <c:pt idx="187">
                  <c:v>20/08/2022</c:v>
                </c:pt>
                <c:pt idx="188">
                  <c:v>21/08/2022</c:v>
                </c:pt>
                <c:pt idx="189">
                  <c:v>22/08/2022</c:v>
                </c:pt>
                <c:pt idx="190">
                  <c:v>23/08/2022</c:v>
                </c:pt>
                <c:pt idx="191">
                  <c:v>24/08/2022</c:v>
                </c:pt>
                <c:pt idx="192">
                  <c:v>25/08/2022</c:v>
                </c:pt>
                <c:pt idx="193">
                  <c:v>26/08/2022</c:v>
                </c:pt>
                <c:pt idx="194">
                  <c:v>27/08/2022</c:v>
                </c:pt>
                <c:pt idx="195">
                  <c:v>28/08/2022</c:v>
                </c:pt>
                <c:pt idx="196">
                  <c:v>29/08/2022</c:v>
                </c:pt>
                <c:pt idx="197">
                  <c:v>30/08/2022</c:v>
                </c:pt>
                <c:pt idx="198">
                  <c:v>31/08/2022</c:v>
                </c:pt>
                <c:pt idx="199">
                  <c:v>01/09/2022</c:v>
                </c:pt>
                <c:pt idx="200">
                  <c:v>02/09/2022</c:v>
                </c:pt>
                <c:pt idx="201">
                  <c:v>03/09/2022</c:v>
                </c:pt>
                <c:pt idx="202">
                  <c:v>04/09/2022</c:v>
                </c:pt>
                <c:pt idx="203">
                  <c:v>07/09/2022</c:v>
                </c:pt>
                <c:pt idx="204">
                  <c:v>08/09/2022</c:v>
                </c:pt>
                <c:pt idx="205">
                  <c:v>09/09/2022</c:v>
                </c:pt>
                <c:pt idx="206">
                  <c:v>14/09/2022</c:v>
                </c:pt>
                <c:pt idx="207">
                  <c:v>15/09/2022</c:v>
                </c:pt>
                <c:pt idx="208">
                  <c:v>16/09/2022</c:v>
                </c:pt>
                <c:pt idx="209">
                  <c:v>21/09/2022</c:v>
                </c:pt>
                <c:pt idx="210">
                  <c:v>22/09/2022</c:v>
                </c:pt>
                <c:pt idx="211">
                  <c:v>23/09/2022</c:v>
                </c:pt>
                <c:pt idx="212">
                  <c:v>26/09/2022</c:v>
                </c:pt>
                <c:pt idx="213">
                  <c:v>28/09/2022</c:v>
                </c:pt>
                <c:pt idx="214">
                  <c:v>30/09/2022</c:v>
                </c:pt>
                <c:pt idx="215">
                  <c:v>03/10/2022</c:v>
                </c:pt>
                <c:pt idx="216">
                  <c:v>06/10/2022</c:v>
                </c:pt>
                <c:pt idx="217">
                  <c:v>10/10/2022</c:v>
                </c:pt>
                <c:pt idx="218">
                  <c:v>13/10/2022</c:v>
                </c:pt>
                <c:pt idx="219">
                  <c:v>17/10/2022</c:v>
                </c:pt>
                <c:pt idx="220">
                  <c:v>21/10/2022</c:v>
                </c:pt>
                <c:pt idx="221">
                  <c:v>24/10/2022</c:v>
                </c:pt>
                <c:pt idx="222">
                  <c:v>27/10/2022</c:v>
                </c:pt>
                <c:pt idx="223">
                  <c:v>02/11/2022</c:v>
                </c:pt>
                <c:pt idx="224">
                  <c:v>04/11/2022</c:v>
                </c:pt>
                <c:pt idx="225">
                  <c:v>07/11/2022</c:v>
                </c:pt>
                <c:pt idx="226">
                  <c:v>10/11/2022</c:v>
                </c:pt>
                <c:pt idx="227">
                  <c:v>14/11/2022</c:v>
                </c:pt>
                <c:pt idx="228">
                  <c:v>17/11/2022</c:v>
                </c:pt>
                <c:pt idx="229">
                  <c:v>21/11/2022</c:v>
                </c:pt>
                <c:pt idx="230">
                  <c:v>24/11/2022</c:v>
                </c:pt>
                <c:pt idx="231">
                  <c:v>28/11/2022</c:v>
                </c:pt>
                <c:pt idx="232">
                  <c:v>01/12/2022</c:v>
                </c:pt>
                <c:pt idx="233">
                  <c:v>05/12/2022</c:v>
                </c:pt>
                <c:pt idx="234">
                  <c:v>07/12/2022</c:v>
                </c:pt>
                <c:pt idx="235">
                  <c:v>12/12/2022</c:v>
                </c:pt>
                <c:pt idx="236">
                  <c:v>15/12/2022</c:v>
                </c:pt>
                <c:pt idx="237">
                  <c:v>19/12/2022</c:v>
                </c:pt>
                <c:pt idx="238">
                  <c:v>22/12/2022</c:v>
                </c:pt>
                <c:pt idx="239">
                  <c:v>27/12/2022</c:v>
                </c:pt>
                <c:pt idx="240">
                  <c:v>29/12/2022</c:v>
                </c:pt>
                <c:pt idx="241">
                  <c:v>03/01/2023</c:v>
                </c:pt>
                <c:pt idx="242">
                  <c:v>04/01/2023</c:v>
                </c:pt>
                <c:pt idx="243">
                  <c:v>09/01/2023</c:v>
                </c:pt>
                <c:pt idx="244">
                  <c:v>12/01/2023</c:v>
                </c:pt>
                <c:pt idx="245">
                  <c:v>16/01/2023</c:v>
                </c:pt>
                <c:pt idx="246">
                  <c:v>19/01/2023</c:v>
                </c:pt>
                <c:pt idx="247">
                  <c:v>23/01/2023</c:v>
                </c:pt>
                <c:pt idx="248">
                  <c:v>26/01/2023</c:v>
                </c:pt>
                <c:pt idx="249">
                  <c:v>30/01/2023</c:v>
                </c:pt>
                <c:pt idx="250">
                  <c:v>02/02/2023</c:v>
                </c:pt>
                <c:pt idx="251">
                  <c:v>06/02/2023</c:v>
                </c:pt>
                <c:pt idx="252">
                  <c:v>09/02/2023</c:v>
                </c:pt>
                <c:pt idx="253">
                  <c:v>13/02/2023</c:v>
                </c:pt>
                <c:pt idx="254">
                  <c:v>15/02/2023</c:v>
                </c:pt>
                <c:pt idx="255">
                  <c:v>17/02/2023</c:v>
                </c:pt>
                <c:pt idx="256">
                  <c:v>20/02/2023</c:v>
                </c:pt>
                <c:pt idx="257">
                  <c:v>22/02/2023</c:v>
                </c:pt>
                <c:pt idx="258">
                  <c:v>24/02/2023</c:v>
                </c:pt>
                <c:pt idx="259">
                  <c:v>27/02/2023</c:v>
                </c:pt>
                <c:pt idx="260">
                  <c:v>01/03/2023</c:v>
                </c:pt>
                <c:pt idx="261">
                  <c:v>03/03/2023</c:v>
                </c:pt>
                <c:pt idx="262">
                  <c:v>06/03/2023</c:v>
                </c:pt>
                <c:pt idx="263">
                  <c:v>08/03/2023</c:v>
                </c:pt>
                <c:pt idx="264">
                  <c:v>10/03/2023</c:v>
                </c:pt>
                <c:pt idx="265">
                  <c:v>13/03/2023</c:v>
                </c:pt>
                <c:pt idx="266">
                  <c:v>15/03/2023</c:v>
                </c:pt>
                <c:pt idx="267">
                  <c:v>17/03/2023</c:v>
                </c:pt>
                <c:pt idx="268">
                  <c:v>20/03/2023</c:v>
                </c:pt>
                <c:pt idx="269">
                  <c:v>22/03/2023</c:v>
                </c:pt>
                <c:pt idx="270">
                  <c:v>24/03/2023</c:v>
                </c:pt>
                <c:pt idx="271">
                  <c:v>27/03/2023</c:v>
                </c:pt>
                <c:pt idx="272">
                  <c:v>29/03/2023</c:v>
                </c:pt>
                <c:pt idx="273">
                  <c:v>31/03/2023</c:v>
                </c:pt>
                <c:pt idx="274">
                  <c:v>03/04/2023</c:v>
                </c:pt>
                <c:pt idx="275">
                  <c:v>04/04/2023</c:v>
                </c:pt>
                <c:pt idx="276">
                  <c:v>12/04/2023</c:v>
                </c:pt>
                <c:pt idx="277">
                  <c:v>14/04/2023</c:v>
                </c:pt>
                <c:pt idx="278">
                  <c:v>17/04/2023</c:v>
                </c:pt>
                <c:pt idx="279">
                  <c:v>19/04/2023</c:v>
                </c:pt>
                <c:pt idx="280">
                  <c:v>21/04/2023</c:v>
                </c:pt>
                <c:pt idx="281">
                  <c:v>24/04/2023</c:v>
                </c:pt>
                <c:pt idx="282">
                  <c:v>26/04/2023</c:v>
                </c:pt>
                <c:pt idx="283">
                  <c:v>28/04/2023</c:v>
                </c:pt>
                <c:pt idx="284">
                  <c:v>02/05/2023</c:v>
                </c:pt>
                <c:pt idx="285">
                  <c:v>03/05/2023</c:v>
                </c:pt>
                <c:pt idx="286">
                  <c:v>05/05/2023</c:v>
                </c:pt>
                <c:pt idx="287">
                  <c:v>08/05/2023</c:v>
                </c:pt>
                <c:pt idx="288">
                  <c:v>10/05/2023</c:v>
                </c:pt>
                <c:pt idx="289">
                  <c:v>12/05/2023</c:v>
                </c:pt>
                <c:pt idx="290">
                  <c:v>15/05/2023</c:v>
                </c:pt>
                <c:pt idx="291">
                  <c:v>17/05/2023</c:v>
                </c:pt>
                <c:pt idx="292">
                  <c:v>19/05/2023</c:v>
                </c:pt>
                <c:pt idx="293">
                  <c:v>22/05/2023</c:v>
                </c:pt>
                <c:pt idx="294">
                  <c:v>24/05/2023</c:v>
                </c:pt>
                <c:pt idx="295">
                  <c:v>26/05/2023</c:v>
                </c:pt>
                <c:pt idx="296">
                  <c:v>29/05/2023</c:v>
                </c:pt>
                <c:pt idx="297">
                  <c:v>31/05/2023</c:v>
                </c:pt>
                <c:pt idx="298">
                  <c:v>02/06/2023</c:v>
                </c:pt>
                <c:pt idx="299">
                  <c:v>05/06/2023</c:v>
                </c:pt>
                <c:pt idx="300">
                  <c:v>07/06/2023</c:v>
                </c:pt>
                <c:pt idx="301">
                  <c:v>08/06/2023</c:v>
                </c:pt>
                <c:pt idx="302">
                  <c:v>12/06/2023</c:v>
                </c:pt>
                <c:pt idx="303">
                  <c:v>14/06/2023</c:v>
                </c:pt>
                <c:pt idx="304">
                  <c:v>16/06/2023</c:v>
                </c:pt>
                <c:pt idx="305">
                  <c:v>19/06/2023</c:v>
                </c:pt>
                <c:pt idx="306">
                  <c:v>21/06/2023</c:v>
                </c:pt>
                <c:pt idx="307">
                  <c:v>23/06/2023</c:v>
                </c:pt>
                <c:pt idx="308">
                  <c:v>26/06/2023</c:v>
                </c:pt>
                <c:pt idx="309">
                  <c:v>28/06/2023</c:v>
                </c:pt>
                <c:pt idx="310">
                  <c:v>30/06/2023</c:v>
                </c:pt>
                <c:pt idx="311">
                  <c:v>03/07/2023</c:v>
                </c:pt>
                <c:pt idx="312">
                  <c:v>05/07/2023</c:v>
                </c:pt>
                <c:pt idx="313">
                  <c:v>07/07/2023</c:v>
                </c:pt>
                <c:pt idx="314">
                  <c:v>10/07/2023</c:v>
                </c:pt>
                <c:pt idx="315">
                  <c:v>12/07/2023</c:v>
                </c:pt>
                <c:pt idx="316">
                  <c:v>14/07/2023</c:v>
                </c:pt>
                <c:pt idx="317">
                  <c:v>17/07/2023</c:v>
                </c:pt>
                <c:pt idx="318">
                  <c:v>19/07/2023</c:v>
                </c:pt>
                <c:pt idx="319">
                  <c:v>21/07/2023</c:v>
                </c:pt>
                <c:pt idx="320">
                  <c:v>24/07/2023</c:v>
                </c:pt>
                <c:pt idx="321">
                  <c:v>26/07/2023</c:v>
                </c:pt>
                <c:pt idx="322">
                  <c:v>28/07/2023</c:v>
                </c:pt>
                <c:pt idx="323">
                  <c:v>31/07/2023</c:v>
                </c:pt>
                <c:pt idx="324">
                  <c:v>02/08/2023</c:v>
                </c:pt>
                <c:pt idx="325">
                  <c:v>04/08/2023</c:v>
                </c:pt>
                <c:pt idx="326">
                  <c:v>07/08/2023</c:v>
                </c:pt>
                <c:pt idx="327">
                  <c:v>09/08/2023</c:v>
                </c:pt>
                <c:pt idx="328">
                  <c:v>11/08/2023</c:v>
                </c:pt>
                <c:pt idx="329">
                  <c:v>16/08/2023</c:v>
                </c:pt>
                <c:pt idx="330">
                  <c:v>18/08/2023</c:v>
                </c:pt>
                <c:pt idx="331">
                  <c:v>21/08/2023</c:v>
                </c:pt>
                <c:pt idx="332">
                  <c:v>23/08/2023</c:v>
                </c:pt>
                <c:pt idx="333">
                  <c:v>25/08/2023</c:v>
                </c:pt>
                <c:pt idx="334">
                  <c:v>28/08/2023</c:v>
                </c:pt>
                <c:pt idx="335">
                  <c:v>30/08/2023</c:v>
                </c:pt>
                <c:pt idx="336">
                  <c:v>01/09/2023</c:v>
                </c:pt>
                <c:pt idx="337">
                  <c:v>04/09/2023</c:v>
                </c:pt>
                <c:pt idx="338">
                  <c:v>06/09/2023</c:v>
                </c:pt>
                <c:pt idx="339">
                  <c:v>08/09/2023</c:v>
                </c:pt>
                <c:pt idx="340">
                  <c:v>13/09/2023</c:v>
                </c:pt>
                <c:pt idx="341">
                  <c:v>15/09/2023</c:v>
                </c:pt>
                <c:pt idx="342">
                  <c:v>18/09/2023</c:v>
                </c:pt>
                <c:pt idx="343">
                  <c:v>20/09/2023</c:v>
                </c:pt>
                <c:pt idx="344">
                  <c:v>22/09/2023</c:v>
                </c:pt>
                <c:pt idx="345">
                  <c:v>25/09/2023</c:v>
                </c:pt>
                <c:pt idx="346">
                  <c:v>27/09/2023</c:v>
                </c:pt>
                <c:pt idx="347">
                  <c:v>29/09/2023</c:v>
                </c:pt>
                <c:pt idx="348">
                  <c:v>02/10/2023</c:v>
                </c:pt>
                <c:pt idx="349">
                  <c:v>04/10/2023</c:v>
                </c:pt>
                <c:pt idx="350">
                  <c:v>06/10/2023</c:v>
                </c:pt>
                <c:pt idx="351">
                  <c:v>09/10/2023</c:v>
                </c:pt>
                <c:pt idx="352">
                  <c:v>11/10/2023</c:v>
                </c:pt>
                <c:pt idx="353">
                  <c:v>16/10/2023</c:v>
                </c:pt>
                <c:pt idx="354">
                  <c:v>18/10/2023</c:v>
                </c:pt>
                <c:pt idx="355">
                  <c:v>20/10/2023</c:v>
                </c:pt>
                <c:pt idx="356">
                  <c:v>02/11/2023</c:v>
                </c:pt>
                <c:pt idx="357">
                  <c:v>03/11/2023</c:v>
                </c:pt>
                <c:pt idx="358">
                  <c:v>06/11/2023</c:v>
                </c:pt>
                <c:pt idx="359">
                  <c:v>08/11/2023</c:v>
                </c:pt>
                <c:pt idx="360">
                  <c:v>10/11/2023</c:v>
                </c:pt>
                <c:pt idx="361">
                  <c:v>13/11/2023</c:v>
                </c:pt>
                <c:pt idx="362">
                  <c:v>15/11/2023</c:v>
                </c:pt>
                <c:pt idx="363">
                  <c:v>17/11/2023</c:v>
                </c:pt>
                <c:pt idx="364">
                  <c:v>20/11/2023</c:v>
                </c:pt>
                <c:pt idx="365">
                  <c:v>22/11/2023</c:v>
                </c:pt>
                <c:pt idx="366">
                  <c:v>24/11/2023</c:v>
                </c:pt>
                <c:pt idx="367">
                  <c:v>27/11/2023</c:v>
                </c:pt>
                <c:pt idx="368">
                  <c:v>29/11/2023</c:v>
                </c:pt>
                <c:pt idx="369">
                  <c:v>01/12/2023</c:v>
                </c:pt>
                <c:pt idx="370">
                  <c:v>04/12/2023</c:v>
                </c:pt>
                <c:pt idx="371">
                  <c:v>05/12/2023</c:v>
                </c:pt>
                <c:pt idx="372">
                  <c:v>11/12/2023</c:v>
                </c:pt>
                <c:pt idx="373">
                  <c:v>13/12/2023</c:v>
                </c:pt>
                <c:pt idx="374">
                  <c:v>15/12/2023</c:v>
                </c:pt>
                <c:pt idx="375">
                  <c:v>18/12/2023</c:v>
                </c:pt>
                <c:pt idx="376">
                  <c:v>20/12/2023</c:v>
                </c:pt>
                <c:pt idx="377">
                  <c:v>22/12/2023</c:v>
                </c:pt>
                <c:pt idx="378">
                  <c:v>26/12/2023</c:v>
                </c:pt>
                <c:pt idx="379">
                  <c:v>27/12/2023</c:v>
                </c:pt>
                <c:pt idx="380">
                  <c:v>29/12/2023</c:v>
                </c:pt>
                <c:pt idx="381">
                  <c:v>26/01/2024</c:v>
                </c:pt>
                <c:pt idx="382">
                  <c:v>30/01/2024</c:v>
                </c:pt>
                <c:pt idx="383">
                  <c:v>31/01/2024</c:v>
                </c:pt>
                <c:pt idx="384">
                  <c:v>02/02/2024</c:v>
                </c:pt>
                <c:pt idx="385">
                  <c:v>05/02/2024</c:v>
                </c:pt>
                <c:pt idx="386">
                  <c:v>07/02/2024</c:v>
                </c:pt>
                <c:pt idx="387">
                  <c:v>09/02/2024</c:v>
                </c:pt>
                <c:pt idx="388">
                  <c:v>12/02/2024</c:v>
                </c:pt>
                <c:pt idx="389">
                  <c:v>14/02/2024</c:v>
                </c:pt>
                <c:pt idx="390">
                  <c:v>16/02/2024</c:v>
                </c:pt>
                <c:pt idx="391">
                  <c:v>20/02/2024</c:v>
                </c:pt>
                <c:pt idx="392">
                  <c:v>21/02/2024</c:v>
                </c:pt>
                <c:pt idx="393">
                  <c:v>23/02/2024</c:v>
                </c:pt>
                <c:pt idx="394">
                  <c:v>26/02/2024</c:v>
                </c:pt>
                <c:pt idx="395">
                  <c:v>28/02/2024</c:v>
                </c:pt>
                <c:pt idx="396">
                  <c:v>01/03/2024</c:v>
                </c:pt>
                <c:pt idx="397">
                  <c:v>04/03/2024</c:v>
                </c:pt>
                <c:pt idx="398">
                  <c:v>06/03/2024</c:v>
                </c:pt>
                <c:pt idx="399">
                  <c:v>08/03/2024</c:v>
                </c:pt>
                <c:pt idx="400">
                  <c:v>11/03/2024</c:v>
                </c:pt>
                <c:pt idx="401">
                  <c:v>13/03/2024</c:v>
                </c:pt>
                <c:pt idx="402">
                  <c:v>15/03/2024</c:v>
                </c:pt>
                <c:pt idx="403">
                  <c:v>20/03/2024</c:v>
                </c:pt>
                <c:pt idx="404">
                  <c:v>22/03/2024</c:v>
                </c:pt>
                <c:pt idx="405">
                  <c:v>25/03/2024</c:v>
                </c:pt>
                <c:pt idx="406">
                  <c:v>15/04/2024</c:v>
                </c:pt>
                <c:pt idx="407">
                  <c:v>17/04/2024</c:v>
                </c:pt>
                <c:pt idx="408">
                  <c:v>19/04/2024</c:v>
                </c:pt>
                <c:pt idx="409">
                  <c:v>22/04/2024</c:v>
                </c:pt>
                <c:pt idx="410">
                  <c:v>24/04/2024</c:v>
                </c:pt>
                <c:pt idx="411">
                  <c:v>26/04/2024</c:v>
                </c:pt>
                <c:pt idx="412">
                  <c:v>30/04/2024</c:v>
                </c:pt>
                <c:pt idx="413">
                  <c:v>02/05/2024</c:v>
                </c:pt>
                <c:pt idx="414">
                  <c:v>03/05/2024</c:v>
                </c:pt>
                <c:pt idx="415">
                  <c:v>06/05/2024</c:v>
                </c:pt>
                <c:pt idx="416">
                  <c:v>08/05/2024</c:v>
                </c:pt>
                <c:pt idx="417">
                  <c:v>10/05/2024</c:v>
                </c:pt>
                <c:pt idx="418">
                  <c:v>13/05/2024</c:v>
                </c:pt>
                <c:pt idx="419">
                  <c:v>15/05/2024</c:v>
                </c:pt>
                <c:pt idx="420">
                  <c:v>17/05/2024</c:v>
                </c:pt>
                <c:pt idx="421">
                  <c:v>20/05/2024</c:v>
                </c:pt>
                <c:pt idx="422">
                  <c:v>22/05/2024</c:v>
                </c:pt>
                <c:pt idx="423">
                  <c:v>24/05/2024</c:v>
                </c:pt>
                <c:pt idx="424">
                  <c:v>27/05/2024</c:v>
                </c:pt>
                <c:pt idx="425">
                  <c:v>29/05/2024</c:v>
                </c:pt>
                <c:pt idx="426">
                  <c:v>31/05/2024</c:v>
                </c:pt>
                <c:pt idx="427">
                  <c:v>03/06/2024</c:v>
                </c:pt>
                <c:pt idx="428">
                  <c:v>05/06/2024</c:v>
                </c:pt>
                <c:pt idx="429">
                  <c:v>07/06/2024</c:v>
                </c:pt>
                <c:pt idx="430">
                  <c:v>10/06/2024</c:v>
                </c:pt>
                <c:pt idx="431">
                  <c:v>12/06/2024</c:v>
                </c:pt>
                <c:pt idx="432">
                  <c:v>14/06/2024</c:v>
                </c:pt>
                <c:pt idx="433">
                  <c:v>17/06/2024</c:v>
                </c:pt>
                <c:pt idx="434">
                  <c:v>19/06/2024</c:v>
                </c:pt>
                <c:pt idx="435">
                  <c:v>21/06/2024</c:v>
                </c:pt>
                <c:pt idx="436">
                  <c:v>24/06/2024</c:v>
                </c:pt>
                <c:pt idx="437">
                  <c:v>26/06/2024</c:v>
                </c:pt>
                <c:pt idx="438">
                  <c:v>28/06/2024</c:v>
                </c:pt>
                <c:pt idx="439">
                  <c:v>01/07/2024</c:v>
                </c:pt>
                <c:pt idx="440">
                  <c:v>03/07/2024</c:v>
                </c:pt>
                <c:pt idx="441">
                  <c:v>05/07/2024</c:v>
                </c:pt>
                <c:pt idx="442">
                  <c:v>08/07/2024</c:v>
                </c:pt>
                <c:pt idx="443">
                  <c:v>10/07/2024</c:v>
                </c:pt>
                <c:pt idx="444">
                  <c:v>12/07/2024</c:v>
                </c:pt>
                <c:pt idx="445">
                  <c:v>15/07/2024</c:v>
                </c:pt>
                <c:pt idx="446">
                  <c:v>17/07/2024</c:v>
                </c:pt>
                <c:pt idx="447">
                  <c:v>19/07/2024</c:v>
                </c:pt>
                <c:pt idx="448">
                  <c:v>22/07/2024</c:v>
                </c:pt>
                <c:pt idx="449">
                  <c:v>24/07/2024</c:v>
                </c:pt>
                <c:pt idx="450">
                  <c:v>26/07/2024</c:v>
                </c:pt>
                <c:pt idx="451">
                  <c:v>29/07/2024</c:v>
                </c:pt>
                <c:pt idx="452">
                  <c:v>31/07/2024</c:v>
                </c:pt>
                <c:pt idx="453">
                  <c:v>02/08/2024</c:v>
                </c:pt>
                <c:pt idx="454">
                  <c:v>05/08/2024</c:v>
                </c:pt>
                <c:pt idx="455">
                  <c:v>07/08/2024</c:v>
                </c:pt>
                <c:pt idx="456">
                  <c:v>09/08/2024</c:v>
                </c:pt>
                <c:pt idx="457">
                  <c:v>12/08/2024</c:v>
                </c:pt>
                <c:pt idx="458">
                  <c:v>14/08/2024</c:v>
                </c:pt>
                <c:pt idx="459">
                  <c:v>16/08/2024</c:v>
                </c:pt>
                <c:pt idx="460">
                  <c:v>20/08/2024</c:v>
                </c:pt>
                <c:pt idx="461">
                  <c:v>21/08/2024</c:v>
                </c:pt>
                <c:pt idx="462">
                  <c:v>23/08/2024</c:v>
                </c:pt>
                <c:pt idx="463">
                  <c:v>26/08/2024</c:v>
                </c:pt>
                <c:pt idx="464">
                  <c:v>28/08/2024</c:v>
                </c:pt>
                <c:pt idx="465">
                  <c:v>30/08/2024</c:v>
                </c:pt>
                <c:pt idx="466">
                  <c:v>02/09/2024</c:v>
                </c:pt>
                <c:pt idx="467">
                  <c:v>04/09/2024</c:v>
                </c:pt>
                <c:pt idx="468">
                  <c:v>06/09/2024</c:v>
                </c:pt>
                <c:pt idx="469">
                  <c:v>11/09/2024</c:v>
                </c:pt>
                <c:pt idx="470">
                  <c:v>12/09/2024</c:v>
                </c:pt>
                <c:pt idx="471">
                  <c:v>13/09/2024</c:v>
                </c:pt>
                <c:pt idx="472">
                  <c:v>16/09/2024</c:v>
                </c:pt>
                <c:pt idx="473">
                  <c:v>18/09/2024</c:v>
                </c:pt>
                <c:pt idx="474">
                  <c:v>20/09/2024</c:v>
                </c:pt>
                <c:pt idx="475">
                  <c:v>23/09/2024</c:v>
                </c:pt>
                <c:pt idx="476">
                  <c:v>25/09/2024</c:v>
                </c:pt>
                <c:pt idx="477">
                  <c:v>30/09/2024</c:v>
                </c:pt>
                <c:pt idx="478">
                  <c:v>02/10/2024</c:v>
                </c:pt>
                <c:pt idx="479">
                  <c:v>04/10/2024</c:v>
                </c:pt>
                <c:pt idx="480">
                  <c:v>07/10/2024</c:v>
                </c:pt>
                <c:pt idx="481">
                  <c:v>11/10/2024</c:v>
                </c:pt>
                <c:pt idx="482">
                  <c:v>14/10/2024</c:v>
                </c:pt>
                <c:pt idx="483">
                  <c:v>16/10/2024</c:v>
                </c:pt>
                <c:pt idx="484">
                  <c:v>18/10/2024</c:v>
                </c:pt>
                <c:pt idx="485">
                  <c:v>21/10/2024</c:v>
                </c:pt>
                <c:pt idx="486">
                  <c:v>23/10/2024</c:v>
                </c:pt>
                <c:pt idx="487">
                  <c:v>25/10/2024</c:v>
                </c:pt>
                <c:pt idx="488">
                  <c:v>28/10/2024</c:v>
                </c:pt>
                <c:pt idx="489">
                  <c:v>30/10/2024</c:v>
                </c:pt>
                <c:pt idx="490">
                  <c:v>04/11/2024</c:v>
                </c:pt>
                <c:pt idx="491">
                  <c:v>06/11/2024</c:v>
                </c:pt>
                <c:pt idx="492">
                  <c:v>08/11/2024</c:v>
                </c:pt>
                <c:pt idx="493">
                  <c:v>11/11/2024</c:v>
                </c:pt>
                <c:pt idx="494">
                  <c:v>13/11/2024</c:v>
                </c:pt>
                <c:pt idx="495">
                  <c:v>18/11/2024</c:v>
                </c:pt>
                <c:pt idx="496">
                  <c:v>20/11/2024</c:v>
                </c:pt>
                <c:pt idx="497">
                  <c:v>22/11/2024</c:v>
                </c:pt>
                <c:pt idx="498">
                  <c:v>25/11/2024</c:v>
                </c:pt>
                <c:pt idx="499">
                  <c:v>27/11/2024</c:v>
                </c:pt>
                <c:pt idx="500">
                  <c:v>29/11/2024</c:v>
                </c:pt>
                <c:pt idx="501">
                  <c:v>02/12/2024</c:v>
                </c:pt>
                <c:pt idx="502">
                  <c:v>04/12/2024</c:v>
                </c:pt>
                <c:pt idx="503">
                  <c:v>11/12/2024</c:v>
                </c:pt>
                <c:pt idx="504">
                  <c:v>13/12/2024</c:v>
                </c:pt>
                <c:pt idx="505">
                  <c:v>16/12/2024</c:v>
                </c:pt>
                <c:pt idx="506">
                  <c:v>17/12/2024</c:v>
                </c:pt>
                <c:pt idx="507">
                  <c:v>20/12/2024</c:v>
                </c:pt>
                <c:pt idx="508">
                  <c:v>23/12/2024</c:v>
                </c:pt>
                <c:pt idx="509">
                  <c:v>27/12/2024</c:v>
                </c:pt>
                <c:pt idx="510">
                  <c:v>30/12/2024</c:v>
                </c:pt>
                <c:pt idx="511">
                  <c:v>03/01/2025</c:v>
                </c:pt>
                <c:pt idx="512">
                  <c:v>08/01/2025</c:v>
                </c:pt>
                <c:pt idx="513">
                  <c:v>10/01/2025</c:v>
                </c:pt>
                <c:pt idx="514">
                  <c:v>13/01/2025</c:v>
                </c:pt>
                <c:pt idx="515">
                  <c:v>15/01/2025</c:v>
                </c:pt>
                <c:pt idx="516">
                  <c:v>17/01/2025</c:v>
                </c:pt>
                <c:pt idx="517">
                  <c:v>20/01/2025</c:v>
                </c:pt>
                <c:pt idx="518">
                  <c:v>22/01/2025</c:v>
                </c:pt>
                <c:pt idx="519">
                  <c:v>24/01/2025</c:v>
                </c:pt>
                <c:pt idx="520">
                  <c:v>27/01/2025</c:v>
                </c:pt>
                <c:pt idx="521">
                  <c:v>29/01/2025</c:v>
                </c:pt>
                <c:pt idx="522">
                  <c:v>31/01/2025</c:v>
                </c:pt>
                <c:pt idx="523">
                  <c:v>03/02/2025</c:v>
                </c:pt>
                <c:pt idx="524">
                  <c:v>05/02/2025</c:v>
                </c:pt>
                <c:pt idx="525">
                  <c:v>07/02/2025</c:v>
                </c:pt>
                <c:pt idx="526">
                  <c:v>10/02/2025</c:v>
                </c:pt>
                <c:pt idx="527">
                  <c:v>12/02/2025</c:v>
                </c:pt>
                <c:pt idx="528">
                  <c:v>14/02/2025</c:v>
                </c:pt>
                <c:pt idx="529">
                  <c:v>17/02/2025</c:v>
                </c:pt>
                <c:pt idx="530">
                  <c:v>19/02/2025</c:v>
                </c:pt>
                <c:pt idx="531">
                  <c:v>21/02/2025</c:v>
                </c:pt>
                <c:pt idx="532">
                  <c:v>24/02/2025</c:v>
                </c:pt>
                <c:pt idx="533">
                  <c:v>26/02/2025</c:v>
                </c:pt>
                <c:pt idx="534">
                  <c:v>28/02/2025</c:v>
                </c:pt>
                <c:pt idx="535">
                  <c:v>04/03/2025</c:v>
                </c:pt>
                <c:pt idx="536">
                  <c:v>05/03/2025</c:v>
                </c:pt>
                <c:pt idx="537">
                  <c:v>07/03/2025</c:v>
                </c:pt>
                <c:pt idx="538">
                  <c:v>10/03/2025</c:v>
                </c:pt>
                <c:pt idx="539">
                  <c:v>12/03/2025</c:v>
                </c:pt>
                <c:pt idx="540">
                  <c:v>14/03/2025</c:v>
                </c:pt>
                <c:pt idx="541">
                  <c:v>17/03/2025</c:v>
                </c:pt>
                <c:pt idx="542">
                  <c:v>21/03/2025</c:v>
                </c:pt>
                <c:pt idx="543">
                  <c:v>24/03/2025</c:v>
                </c:pt>
                <c:pt idx="544">
                  <c:v>26/03/2025</c:v>
                </c:pt>
                <c:pt idx="545">
                  <c:v>28/03/2025</c:v>
                </c:pt>
                <c:pt idx="546">
                  <c:v>31/03/2025</c:v>
                </c:pt>
                <c:pt idx="547">
                  <c:v>02/04/2025</c:v>
                </c:pt>
                <c:pt idx="548">
                  <c:v>04/04/2025</c:v>
                </c:pt>
                <c:pt idx="549">
                  <c:v>07/04/2025</c:v>
                </c:pt>
                <c:pt idx="550">
                  <c:v>09/04/2025</c:v>
                </c:pt>
                <c:pt idx="551">
                  <c:v>11/04/2025</c:v>
                </c:pt>
                <c:pt idx="552">
                  <c:v>14/04/2025</c:v>
                </c:pt>
                <c:pt idx="553">
                  <c:v>16/04/2025</c:v>
                </c:pt>
                <c:pt idx="554">
                  <c:v>21/04/2025</c:v>
                </c:pt>
                <c:pt idx="555">
                  <c:v>23/04/2025</c:v>
                </c:pt>
                <c:pt idx="556">
                  <c:v>25/04/2025</c:v>
                </c:pt>
                <c:pt idx="557">
                  <c:v>28/04/2025</c:v>
                </c:pt>
                <c:pt idx="558">
                  <c:v>30/04/2025</c:v>
                </c:pt>
                <c:pt idx="559">
                  <c:v>02/05/2025</c:v>
                </c:pt>
                <c:pt idx="560">
                  <c:v>05/05/2025</c:v>
                </c:pt>
                <c:pt idx="561">
                  <c:v>07/05/2025</c:v>
                </c:pt>
                <c:pt idx="562">
                  <c:v>09/05/2025</c:v>
                </c:pt>
                <c:pt idx="563">
                  <c:v>12/05/2025</c:v>
                </c:pt>
                <c:pt idx="564">
                  <c:v>14/05/2025</c:v>
                </c:pt>
                <c:pt idx="565">
                  <c:v>16/05/2025</c:v>
                </c:pt>
                <c:pt idx="566">
                  <c:v>19/05/2025</c:v>
                </c:pt>
                <c:pt idx="567">
                  <c:v>21/05/2025</c:v>
                </c:pt>
                <c:pt idx="568">
                  <c:v>23/05/2025</c:v>
                </c:pt>
                <c:pt idx="569">
                  <c:v>26/05/2025</c:v>
                </c:pt>
                <c:pt idx="570">
                  <c:v>28/05/2025</c:v>
                </c:pt>
                <c:pt idx="571">
                  <c:v>30/05/2025</c:v>
                </c:pt>
                <c:pt idx="572">
                  <c:v>02/06/2025</c:v>
                </c:pt>
                <c:pt idx="573">
                  <c:v>04/06/2025</c:v>
                </c:pt>
                <c:pt idx="574">
                  <c:v>06/06/2025</c:v>
                </c:pt>
                <c:pt idx="575">
                  <c:v>11/06/2025</c:v>
                </c:pt>
                <c:pt idx="576">
                  <c:v>13/06/2025</c:v>
                </c:pt>
                <c:pt idx="577">
                  <c:v>16/06/2025</c:v>
                </c:pt>
                <c:pt idx="578">
                  <c:v>18/06/2025</c:v>
                </c:pt>
                <c:pt idx="579">
                  <c:v>20/06/2025</c:v>
                </c:pt>
                <c:pt idx="580">
                  <c:v>23/06/2025</c:v>
                </c:pt>
                <c:pt idx="581">
                  <c:v>25/06/2025</c:v>
                </c:pt>
                <c:pt idx="582">
                  <c:v>27/06/2025</c:v>
                </c:pt>
                <c:pt idx="583">
                  <c:v>30/06/2025</c:v>
                </c:pt>
                <c:pt idx="584">
                  <c:v>02/07/2025</c:v>
                </c:pt>
                <c:pt idx="585">
                  <c:v>04/07/2025</c:v>
                </c:pt>
                <c:pt idx="586">
                  <c:v>07/07/2025</c:v>
                </c:pt>
                <c:pt idx="587">
                  <c:v>09/07/2025</c:v>
                </c:pt>
                <c:pt idx="588">
                  <c:v>11/07/2025</c:v>
                </c:pt>
                <c:pt idx="589">
                  <c:v>14/07/2025</c:v>
                </c:pt>
                <c:pt idx="590">
                  <c:v>16/07/2025</c:v>
                </c:pt>
                <c:pt idx="591">
                  <c:v>18/07/2025</c:v>
                </c:pt>
                <c:pt idx="592">
                  <c:v>21/07/2025</c:v>
                </c:pt>
                <c:pt idx="593">
                  <c:v>23/07/2025</c:v>
                </c:pt>
                <c:pt idx="594">
                  <c:v>25/07/2025</c:v>
                </c:pt>
                <c:pt idx="595">
                  <c:v>28/07/2025</c:v>
                </c:pt>
                <c:pt idx="596">
                  <c:v>30/07/2025</c:v>
                </c:pt>
                <c:pt idx="597">
                  <c:v>01/08/2025</c:v>
                </c:pt>
                <c:pt idx="598">
                  <c:v>04/08/2025</c:v>
                </c:pt>
                <c:pt idx="599">
                  <c:v>06/08/2025</c:v>
                </c:pt>
                <c:pt idx="600">
                  <c:v>08/08/2025</c:v>
                </c:pt>
                <c:pt idx="601">
                  <c:v>11/08/2025</c:v>
                </c:pt>
                <c:pt idx="602">
                  <c:v>13/08/2025</c:v>
                </c:pt>
                <c:pt idx="603">
                  <c:v>18/08/2025</c:v>
                </c:pt>
                <c:pt idx="604">
                  <c:v>20/08/2025</c:v>
                </c:pt>
                <c:pt idx="605">
                  <c:v>22/08/2025</c:v>
                </c:pt>
                <c:pt idx="606">
                  <c:v>25/08/2025</c:v>
                </c:pt>
                <c:pt idx="607">
                  <c:v>27/08/2025</c:v>
                </c:pt>
                <c:pt idx="608">
                  <c:v>29/08/2025</c:v>
                </c:pt>
                <c:pt idx="609">
                  <c:v>01/09/2025</c:v>
                </c:pt>
                <c:pt idx="610">
                  <c:v>03/09/2025</c:v>
                </c:pt>
                <c:pt idx="611">
                  <c:v>05/09/2025</c:v>
                </c:pt>
                <c:pt idx="612">
                  <c:v>10/09/2025</c:v>
                </c:pt>
                <c:pt idx="613">
                  <c:v>12/09/2025</c:v>
                </c:pt>
                <c:pt idx="614">
                  <c:v>17/09/2025</c:v>
                </c:pt>
                <c:pt idx="615">
                  <c:v>19/09/2025</c:v>
                </c:pt>
                <c:pt idx="616">
                  <c:v>22/09/2025</c:v>
                </c:pt>
                <c:pt idx="617">
                  <c:v>24/09/2025</c:v>
                </c:pt>
                <c:pt idx="618">
                  <c:v>26/09/2025</c:v>
                </c:pt>
                <c:pt idx="619">
                  <c:v>29/09/2025</c:v>
                </c:pt>
                <c:pt idx="620">
                  <c:v>01/10/2025</c:v>
                </c:pt>
                <c:pt idx="621">
                  <c:v>03/10/2025</c:v>
                </c:pt>
                <c:pt idx="622">
                  <c:v>06/10/2025</c:v>
                </c:pt>
                <c:pt idx="623">
                  <c:v>08/10/2025</c:v>
                </c:pt>
                <c:pt idx="624">
                  <c:v>13/10/2025</c:v>
                </c:pt>
                <c:pt idx="625">
                  <c:v>15/10/2025</c:v>
                </c:pt>
                <c:pt idx="626">
                  <c:v>17/10/2025</c:v>
                </c:pt>
                <c:pt idx="627">
                  <c:v>20/10/2025</c:v>
                </c:pt>
                <c:pt idx="628">
                  <c:v>22/10/2025</c:v>
                </c:pt>
                <c:pt idx="629">
                  <c:v>24/10/2025</c:v>
                </c:pt>
                <c:pt idx="630">
                  <c:v>27/10/2025</c:v>
                </c:pt>
                <c:pt idx="631">
                  <c:v>29/10/2025</c:v>
                </c:pt>
                <c:pt idx="632">
                  <c:v>31/10/2025</c:v>
                </c:pt>
                <c:pt idx="633">
                  <c:v>03/11/2025</c:v>
                </c:pt>
                <c:pt idx="634">
                  <c:v>05/11/2025</c:v>
                </c:pt>
                <c:pt idx="635">
                  <c:v>07/11/2025</c:v>
                </c:pt>
                <c:pt idx="636">
                  <c:v>10/11/2025</c:v>
                </c:pt>
                <c:pt idx="637">
                  <c:v>12/11/2025</c:v>
                </c:pt>
                <c:pt idx="638">
                  <c:v>14/11/2025</c:v>
                </c:pt>
                <c:pt idx="639">
                  <c:v>17/11/2025</c:v>
                </c:pt>
                <c:pt idx="640">
                  <c:v>20/11/2025</c:v>
                </c:pt>
                <c:pt idx="641">
                  <c:v>21/11/2025</c:v>
                </c:pt>
                <c:pt idx="642">
                  <c:v>24/11/2025</c:v>
                </c:pt>
                <c:pt idx="643">
                  <c:v>26/11/2025</c:v>
                </c:pt>
                <c:pt idx="644">
                  <c:v>28/11/2025</c:v>
                </c:pt>
                <c:pt idx="645">
                  <c:v>01/12/2025</c:v>
                </c:pt>
                <c:pt idx="646">
                  <c:v>03/12/2025</c:v>
                </c:pt>
                <c:pt idx="647">
                  <c:v>05/12/2025</c:v>
                </c:pt>
                <c:pt idx="648">
                  <c:v>10/12/2025</c:v>
                </c:pt>
                <c:pt idx="649">
                  <c:v>12/12/2025</c:v>
                </c:pt>
                <c:pt idx="650">
                  <c:v>15/12/2025</c:v>
                </c:pt>
                <c:pt idx="651">
                  <c:v>17/12/2025</c:v>
                </c:pt>
                <c:pt idx="652">
                  <c:v>19/12/2025</c:v>
                </c:pt>
                <c:pt idx="653">
                  <c:v>22/12/2025</c:v>
                </c:pt>
                <c:pt idx="654">
                  <c:v>24/12/2025</c:v>
                </c:pt>
                <c:pt idx="655">
                  <c:v>26/12/2025</c:v>
                </c:pt>
                <c:pt idx="656">
                  <c:v>29/12/2025</c:v>
                </c:pt>
                <c:pt idx="657">
                  <c:v>31/12/2025</c:v>
                </c:pt>
                <c:pt idx="658">
                  <c:v>02/01/2026</c:v>
                </c:pt>
                <c:pt idx="659">
                  <c:v>05/01/2026</c:v>
                </c:pt>
                <c:pt idx="660">
                  <c:v>07/01/2026</c:v>
                </c:pt>
                <c:pt idx="661">
                  <c:v>09/01/2026</c:v>
                </c:pt>
                <c:pt idx="662">
                  <c:v>12/01/2026</c:v>
                </c:pt>
                <c:pt idx="663">
                  <c:v>14/01/2026</c:v>
                </c:pt>
                <c:pt idx="664">
                  <c:v>16/01/2026</c:v>
                </c:pt>
                <c:pt idx="665">
                  <c:v>19/01/2026</c:v>
                </c:pt>
                <c:pt idx="666">
                  <c:v>21/01/2026</c:v>
                </c:pt>
                <c:pt idx="667">
                  <c:v>23/01/2026</c:v>
                </c:pt>
                <c:pt idx="668">
                  <c:v>26/01/2026</c:v>
                </c:pt>
                <c:pt idx="669">
                  <c:v>28/01/2026</c:v>
                </c:pt>
                <c:pt idx="670">
                  <c:v>30/01/2026</c:v>
                </c:pt>
                <c:pt idx="671">
                  <c:v>02/02/2026</c:v>
                </c:pt>
                <c:pt idx="672">
                  <c:v>04/02/2026</c:v>
                </c:pt>
                <c:pt idx="673">
                  <c:v>06/02/2026</c:v>
                </c:pt>
                <c:pt idx="674">
                  <c:v>09/02/2026</c:v>
                </c:pt>
                <c:pt idx="675">
                  <c:v>11/02/2026</c:v>
                </c:pt>
                <c:pt idx="676">
                  <c:v>13/02/2026</c:v>
                </c:pt>
                <c:pt idx="677">
                  <c:v>16/02/2026</c:v>
                </c:pt>
                <c:pt idx="678">
                  <c:v>18/02/2026</c:v>
                </c:pt>
                <c:pt idx="679">
                  <c:v>24/02/2026</c:v>
                </c:pt>
                <c:pt idx="680">
                  <c:v>25/02/2026</c:v>
                </c:pt>
                <c:pt idx="681">
                  <c:v>27/02/2026</c:v>
                </c:pt>
                <c:pt idx="682">
                  <c:v>02/03/2026</c:v>
                </c:pt>
                <c:pt idx="683">
                  <c:v>04/03/2026</c:v>
                </c:pt>
                <c:pt idx="684">
                  <c:v>06/03/2026</c:v>
                </c:pt>
                <c:pt idx="685">
                  <c:v>09/03/2026</c:v>
                </c:pt>
                <c:pt idx="686">
                  <c:v>11/03/2026</c:v>
                </c:pt>
                <c:pt idx="687">
                  <c:v>13/03/2026</c:v>
                </c:pt>
                <c:pt idx="688">
                  <c:v>16/03/2026</c:v>
                </c:pt>
                <c:pt idx="689">
                  <c:v>18/03/2026</c:v>
                </c:pt>
                <c:pt idx="690">
                  <c:v>20/03/2026</c:v>
                </c:pt>
                <c:pt idx="691">
                  <c:v>23/03/2026</c:v>
                </c:pt>
                <c:pt idx="692">
                  <c:v>25/03/2026</c:v>
                </c:pt>
                <c:pt idx="693">
                  <c:v>27/03/2026</c:v>
                </c:pt>
                <c:pt idx="694">
                  <c:v>30/03/2026</c:v>
                </c:pt>
                <c:pt idx="695">
                  <c:v>01/04/2026</c:v>
                </c:pt>
                <c:pt idx="696">
                  <c:v>06/04/2026</c:v>
                </c:pt>
                <c:pt idx="697">
                  <c:v>08/04/2026</c:v>
                </c:pt>
                <c:pt idx="698">
                  <c:v>10/04/2026</c:v>
                </c:pt>
                <c:pt idx="699">
                  <c:v>13/04/2026</c:v>
                </c:pt>
                <c:pt idx="700">
                  <c:v>15/04/2026</c:v>
                </c:pt>
                <c:pt idx="701">
                  <c:v>17/04/2026</c:v>
                </c:pt>
                <c:pt idx="702">
                  <c:v>20/04/2026</c:v>
                </c:pt>
                <c:pt idx="703">
                  <c:v>22/04/2026</c:v>
                </c:pt>
                <c:pt idx="704">
                  <c:v>24/04/2026</c:v>
                </c:pt>
                <c:pt idx="705">
                  <c:v>27/04/2026</c:v>
                </c:pt>
                <c:pt idx="706">
                  <c:v>04/05/2026</c:v>
                </c:pt>
                <c:pt idx="707">
                  <c:v>06/05/2026</c:v>
                </c:pt>
                <c:pt idx="708">
                  <c:v>08/05/2026</c:v>
                </c:pt>
                <c:pt idx="709">
                  <c:v>11/05/2026</c:v>
                </c:pt>
                <c:pt idx="710">
                  <c:v>13/05/2026</c:v>
                </c:pt>
                <c:pt idx="711">
                  <c:v>15/05/2026</c:v>
                </c:pt>
                <c:pt idx="712">
                  <c:v>18/05/2026</c:v>
                </c:pt>
                <c:pt idx="713">
                  <c:v>20/05/2026</c:v>
                </c:pt>
                <c:pt idx="714">
                  <c:v>22/05/2026</c:v>
                </c:pt>
                <c:pt idx="715">
                  <c:v>25/05/2026</c:v>
                </c:pt>
                <c:pt idx="716">
                  <c:v>27/05/2026</c:v>
                </c:pt>
                <c:pt idx="717">
                  <c:v>29/05/2026</c:v>
                </c:pt>
                <c:pt idx="718">
                  <c:v>01/06/2026</c:v>
                </c:pt>
                <c:pt idx="719">
                  <c:v>03/06/2026</c:v>
                </c:pt>
                <c:pt idx="720">
                  <c:v>05/06/2026</c:v>
                </c:pt>
                <c:pt idx="721">
                  <c:v>08/06/2026</c:v>
                </c:pt>
                <c:pt idx="722">
                  <c:v>10/06/2026</c:v>
                </c:pt>
                <c:pt idx="723">
                  <c:v>12/06/2026</c:v>
                </c:pt>
                <c:pt idx="724">
                  <c:v>15/06/2026</c:v>
                </c:pt>
                <c:pt idx="725">
                  <c:v>17/06/2026</c:v>
                </c:pt>
                <c:pt idx="726">
                  <c:v>19/06/2026</c:v>
                </c:pt>
                <c:pt idx="727">
                  <c:v>22/06/2026</c:v>
                </c:pt>
                <c:pt idx="728">
                  <c:v>24/06/2026</c:v>
                </c:pt>
                <c:pt idx="729">
                  <c:v>26/06/2026</c:v>
                </c:pt>
                <c:pt idx="730">
                  <c:v>29/06/2026</c:v>
                </c:pt>
                <c:pt idx="731">
                  <c:v>01/07/2026</c:v>
                </c:pt>
                <c:pt idx="732">
                  <c:v>03/07/2026</c:v>
                </c:pt>
                <c:pt idx="733">
                  <c:v>06/07/2026</c:v>
                </c:pt>
                <c:pt idx="734">
                  <c:v>08/07/2026</c:v>
                </c:pt>
                <c:pt idx="735">
                  <c:v>10/07/2026</c:v>
                </c:pt>
                <c:pt idx="736">
                  <c:v>13/07/2026</c:v>
                </c:pt>
                <c:pt idx="737">
                  <c:v>15/07/2026</c:v>
                </c:pt>
                <c:pt idx="738">
                  <c:v>17/07/2026</c:v>
                </c:pt>
                <c:pt idx="739">
                  <c:v>20/07/2026</c:v>
                </c:pt>
                <c:pt idx="740">
                  <c:v>22/07/2026</c:v>
                </c:pt>
                <c:pt idx="741">
                  <c:v>24/07/2026</c:v>
                </c:pt>
                <c:pt idx="742">
                  <c:v>27/07/2026</c:v>
                </c:pt>
                <c:pt idx="743">
                  <c:v>29/07/2026</c:v>
                </c:pt>
                <c:pt idx="744">
                  <c:v>31/07/2026</c:v>
                </c:pt>
                <c:pt idx="745">
                  <c:v>03/08/2026</c:v>
                </c:pt>
                <c:pt idx="746">
                  <c:v>05/08/2026</c:v>
                </c:pt>
                <c:pt idx="747">
                  <c:v>07/08/2026</c:v>
                </c:pt>
                <c:pt idx="748">
                  <c:v>10/08/2026</c:v>
                </c:pt>
                <c:pt idx="749">
                  <c:v>12/08/2026</c:v>
                </c:pt>
                <c:pt idx="750">
                  <c:v>14/08/2026</c:v>
                </c:pt>
                <c:pt idx="751">
                  <c:v>17/08/2026</c:v>
                </c:pt>
                <c:pt idx="752">
                  <c:v>19/08/2026</c:v>
                </c:pt>
                <c:pt idx="753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Caudal!$F$8:$F$127</c15:sqref>
                  </c15:fullRef>
                </c:ext>
              </c:extLst>
              <c:f>Caudal!$F$89</c:f>
            </c:numRef>
          </c:val>
          <c:smooth val="0"/>
          <c:extLst>
            <c:ext xmlns:c16="http://schemas.microsoft.com/office/drawing/2014/chart" uri="{C3380CC4-5D6E-409C-BE32-E72D297353CC}">
              <c16:uniqueId val="{00000000-C87B-450E-AD09-BDB03205CA15}"/>
            </c:ext>
          </c:extLst>
        </c:ser>
        <c:ser>
          <c:idx val="19"/>
          <c:order val="19"/>
          <c:tx>
            <c:strRef>
              <c:f>Caudal!$Z$7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Caudal!$B$70:$B$830</c15:sqref>
                  </c15:fullRef>
                </c:ext>
              </c:extLst>
              <c:f>(Caudal!$B$151,Caudal!$B$252,Caudal!$B$255:$B$256,Caudal!$B$258,Caudal!$B$260:$B$261,Caudal!$B$362:$B$830)</c:f>
              <c:strCache>
                <c:ptCount val="469"/>
                <c:pt idx="0">
                  <c:v>24-25/11/2021</c:v>
                </c:pt>
                <c:pt idx="1">
                  <c:v>15/08/2022</c:v>
                </c:pt>
                <c:pt idx="2">
                  <c:v>18/08/2022</c:v>
                </c:pt>
                <c:pt idx="3">
                  <c:v>19/08/2022</c:v>
                </c:pt>
                <c:pt idx="4">
                  <c:v>21/08/2022</c:v>
                </c:pt>
                <c:pt idx="5">
                  <c:v>23/08/2022</c:v>
                </c:pt>
                <c:pt idx="6">
                  <c:v>24/08/2022</c:v>
                </c:pt>
                <c:pt idx="7">
                  <c:v>19/05/2023</c:v>
                </c:pt>
                <c:pt idx="8">
                  <c:v>22/05/2023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  <c:pt idx="457">
                  <c:v>27/07/2026</c:v>
                </c:pt>
                <c:pt idx="458">
                  <c:v>29/07/2026</c:v>
                </c:pt>
                <c:pt idx="459">
                  <c:v>31/07/2026</c:v>
                </c:pt>
                <c:pt idx="460">
                  <c:v>03/08/2026</c:v>
                </c:pt>
                <c:pt idx="461">
                  <c:v>05/08/2026</c:v>
                </c:pt>
                <c:pt idx="462">
                  <c:v>07/08/2026</c:v>
                </c:pt>
                <c:pt idx="463">
                  <c:v>10/08/2026</c:v>
                </c:pt>
                <c:pt idx="464">
                  <c:v>12/08/2026</c:v>
                </c:pt>
                <c:pt idx="465">
                  <c:v>14/08/2026</c:v>
                </c:pt>
                <c:pt idx="466">
                  <c:v>17/08/2026</c:v>
                </c:pt>
                <c:pt idx="467">
                  <c:v>19/08/2026</c:v>
                </c:pt>
                <c:pt idx="468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Caudal!$Z$70:$Z$830</c15:sqref>
                  </c15:fullRef>
                </c:ext>
              </c:extLst>
              <c:f>(Caudal!$Z$151,Caudal!$Z$252,Caudal!$Z$255:$Z$256,Caudal!$Z$258,Caudal!$Z$260:$Z$261,Caudal!$Z$362:$Z$830)</c:f>
              <c:numCache>
                <c:formatCode>0.00</c:formatCode>
                <c:ptCount val="470"/>
                <c:pt idx="6">
                  <c:v>19.3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3.99</c:v>
                </c:pt>
                <c:pt idx="121">
                  <c:v>2.5499999999999998</c:v>
                </c:pt>
                <c:pt idx="122">
                  <c:v>0</c:v>
                </c:pt>
                <c:pt idx="123">
                  <c:v>9.64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B-450E-AD09-BDB03205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048"/>
        <c:axId val="794558560"/>
      </c:lineChart>
      <c:catAx>
        <c:axId val="79456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58560"/>
        <c:crosses val="autoZero"/>
        <c:auto val="0"/>
        <c:lblAlgn val="ctr"/>
        <c:lblOffset val="10"/>
        <c:noMultiLvlLbl val="0"/>
      </c:catAx>
      <c:valAx>
        <c:axId val="7945585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/>
                  <a:t>l/s</a:t>
                </a:r>
              </a:p>
            </c:rich>
          </c:tx>
          <c:layout>
            <c:manualLayout>
              <c:xMode val="edge"/>
              <c:yMode val="edge"/>
              <c:x val="7.789374087749007E-2"/>
              <c:y val="9.5087339152488501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04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8270339269367899"/>
          <c:y val="8.9126900413261014E-4"/>
          <c:w val="0.41729660730632107"/>
          <c:h val="0.21632106207460949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4777749340499526E-2"/>
          <c:y val="0.16362561410592907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pH!$B$7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pH!$A$8:$A$127</c:f>
              <c:numCache>
                <c:formatCode>m/d/yyyy</c:formatCode>
                <c:ptCount val="120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  <c:pt idx="39">
                  <c:v>46237</c:v>
                </c:pt>
                <c:pt idx="40">
                  <c:v>46239</c:v>
                </c:pt>
                <c:pt idx="41">
                  <c:v>46241</c:v>
                </c:pt>
                <c:pt idx="42">
                  <c:v>46244</c:v>
                </c:pt>
                <c:pt idx="43">
                  <c:v>46246</c:v>
                </c:pt>
                <c:pt idx="44">
                  <c:v>46248</c:v>
                </c:pt>
                <c:pt idx="45">
                  <c:v>46251</c:v>
                </c:pt>
                <c:pt idx="46">
                  <c:v>46253</c:v>
                </c:pt>
                <c:pt idx="47">
                  <c:v>46255</c:v>
                </c:pt>
              </c:numCache>
            </c:numRef>
          </c:cat>
          <c:val>
            <c:numRef>
              <c:f>pH!$B$8:$B$55</c:f>
              <c:numCache>
                <c:formatCode>0.00</c:formatCode>
                <c:ptCount val="48"/>
                <c:pt idx="0">
                  <c:v>8</c:v>
                </c:pt>
                <c:pt idx="1">
                  <c:v>7.87</c:v>
                </c:pt>
                <c:pt idx="2">
                  <c:v>7.52</c:v>
                </c:pt>
                <c:pt idx="3">
                  <c:v>7.9</c:v>
                </c:pt>
                <c:pt idx="4">
                  <c:v>7.95</c:v>
                </c:pt>
                <c:pt idx="5">
                  <c:v>7.96</c:v>
                </c:pt>
                <c:pt idx="6">
                  <c:v>8.01</c:v>
                </c:pt>
                <c:pt idx="7">
                  <c:v>7.96</c:v>
                </c:pt>
                <c:pt idx="8" formatCode="0.0">
                  <c:v>7.99</c:v>
                </c:pt>
                <c:pt idx="9" formatCode="0.0">
                  <c:v>7.94</c:v>
                </c:pt>
                <c:pt idx="10" formatCode="0.0">
                  <c:v>7.94</c:v>
                </c:pt>
                <c:pt idx="11">
                  <c:v>8.0299999999999994</c:v>
                </c:pt>
                <c:pt idx="12">
                  <c:v>8.02</c:v>
                </c:pt>
                <c:pt idx="13">
                  <c:v>8.02</c:v>
                </c:pt>
                <c:pt idx="14">
                  <c:v>8</c:v>
                </c:pt>
                <c:pt idx="15">
                  <c:v>7.91</c:v>
                </c:pt>
                <c:pt idx="16">
                  <c:v>8.01</c:v>
                </c:pt>
                <c:pt idx="17" formatCode="0.0">
                  <c:v>8.1</c:v>
                </c:pt>
                <c:pt idx="18" formatCode="0.0">
                  <c:v>7.78</c:v>
                </c:pt>
                <c:pt idx="19">
                  <c:v>7.97</c:v>
                </c:pt>
                <c:pt idx="20" formatCode="0.0">
                  <c:v>8.0500000000000007</c:v>
                </c:pt>
                <c:pt idx="21" formatCode="0.0">
                  <c:v>8.1</c:v>
                </c:pt>
                <c:pt idx="22" formatCode="0.0">
                  <c:v>7.74</c:v>
                </c:pt>
                <c:pt idx="23">
                  <c:v>7.96</c:v>
                </c:pt>
                <c:pt idx="24">
                  <c:v>8.0399999999999991</c:v>
                </c:pt>
                <c:pt idx="25">
                  <c:v>8.0500000000000007</c:v>
                </c:pt>
                <c:pt idx="26">
                  <c:v>8.01</c:v>
                </c:pt>
                <c:pt idx="27">
                  <c:v>7.95</c:v>
                </c:pt>
                <c:pt idx="28">
                  <c:v>8.1</c:v>
                </c:pt>
                <c:pt idx="29">
                  <c:v>8.01</c:v>
                </c:pt>
                <c:pt idx="30">
                  <c:v>7.98</c:v>
                </c:pt>
                <c:pt idx="31">
                  <c:v>7.95</c:v>
                </c:pt>
                <c:pt idx="32">
                  <c:v>8.0299999999999994</c:v>
                </c:pt>
                <c:pt idx="33">
                  <c:v>7.97</c:v>
                </c:pt>
                <c:pt idx="34">
                  <c:v>8.0399999999999991</c:v>
                </c:pt>
                <c:pt idx="35">
                  <c:v>8.1</c:v>
                </c:pt>
                <c:pt idx="36">
                  <c:v>8.1</c:v>
                </c:pt>
                <c:pt idx="37">
                  <c:v>7.93</c:v>
                </c:pt>
                <c:pt idx="38">
                  <c:v>7.65</c:v>
                </c:pt>
                <c:pt idx="39">
                  <c:v>7.86</c:v>
                </c:pt>
                <c:pt idx="40">
                  <c:v>7.81</c:v>
                </c:pt>
                <c:pt idx="41">
                  <c:v>8.3000000000000007</c:v>
                </c:pt>
                <c:pt idx="42">
                  <c:v>7.96</c:v>
                </c:pt>
                <c:pt idx="43">
                  <c:v>8.01</c:v>
                </c:pt>
                <c:pt idx="44">
                  <c:v>8.0500000000000007</c:v>
                </c:pt>
                <c:pt idx="45">
                  <c:v>8.0299999999999994</c:v>
                </c:pt>
                <c:pt idx="46">
                  <c:v>8.0299999999999994</c:v>
                </c:pt>
                <c:pt idx="47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C-4FE4-B5B6-CCD146D0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uds. de pH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DQO Desembocadura</a:t>
            </a:r>
            <a:r>
              <a:rPr lang="es-ES" baseline="0"/>
              <a:t> </a:t>
            </a:r>
            <a:r>
              <a:rPr lang="es-ES"/>
              <a:t>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5200976020709455E-2"/>
          <c:y val="0.16618971667003163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TablaDQO!$A$7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DQO!$A$8:$A$127</c:f>
              <c:numCache>
                <c:formatCode>m/d/yyyy</c:formatCode>
                <c:ptCount val="120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  <c:pt idx="39">
                  <c:v>46237</c:v>
                </c:pt>
                <c:pt idx="40">
                  <c:v>46239</c:v>
                </c:pt>
                <c:pt idx="41">
                  <c:v>46241</c:v>
                </c:pt>
                <c:pt idx="42">
                  <c:v>46244</c:v>
                </c:pt>
                <c:pt idx="43">
                  <c:v>46246</c:v>
                </c:pt>
                <c:pt idx="44">
                  <c:v>46248</c:v>
                </c:pt>
                <c:pt idx="45">
                  <c:v>46251</c:v>
                </c:pt>
                <c:pt idx="46">
                  <c:v>46253</c:v>
                </c:pt>
                <c:pt idx="47">
                  <c:v>46255</c:v>
                </c:pt>
              </c:numCache>
            </c:numRef>
          </c:cat>
          <c:val>
            <c:numRef>
              <c:f>TablaDQO!$B$8:$B$55</c:f>
              <c:numCache>
                <c:formatCode>General</c:formatCode>
                <c:ptCount val="48"/>
                <c:pt idx="0">
                  <c:v>21</c:v>
                </c:pt>
                <c:pt idx="1">
                  <c:v>19</c:v>
                </c:pt>
                <c:pt idx="2">
                  <c:v>11</c:v>
                </c:pt>
                <c:pt idx="3">
                  <c:v>37</c:v>
                </c:pt>
                <c:pt idx="4">
                  <c:v>25</c:v>
                </c:pt>
                <c:pt idx="5">
                  <c:v>15</c:v>
                </c:pt>
                <c:pt idx="6">
                  <c:v>11</c:v>
                </c:pt>
                <c:pt idx="7">
                  <c:v>19</c:v>
                </c:pt>
                <c:pt idx="8">
                  <c:v>16</c:v>
                </c:pt>
                <c:pt idx="9">
                  <c:v>19</c:v>
                </c:pt>
                <c:pt idx="10">
                  <c:v>14</c:v>
                </c:pt>
                <c:pt idx="11">
                  <c:v>20</c:v>
                </c:pt>
                <c:pt idx="12">
                  <c:v>14</c:v>
                </c:pt>
                <c:pt idx="13">
                  <c:v>21</c:v>
                </c:pt>
                <c:pt idx="14">
                  <c:v>13</c:v>
                </c:pt>
                <c:pt idx="15">
                  <c:v>19</c:v>
                </c:pt>
                <c:pt idx="16">
                  <c:v>5</c:v>
                </c:pt>
                <c:pt idx="17">
                  <c:v>13</c:v>
                </c:pt>
                <c:pt idx="18">
                  <c:v>16</c:v>
                </c:pt>
                <c:pt idx="19">
                  <c:v>19</c:v>
                </c:pt>
                <c:pt idx="20">
                  <c:v>17</c:v>
                </c:pt>
                <c:pt idx="21">
                  <c:v>14</c:v>
                </c:pt>
                <c:pt idx="22">
                  <c:v>14</c:v>
                </c:pt>
                <c:pt idx="23">
                  <c:v>5</c:v>
                </c:pt>
                <c:pt idx="24">
                  <c:v>11</c:v>
                </c:pt>
                <c:pt idx="25">
                  <c:v>20</c:v>
                </c:pt>
                <c:pt idx="26">
                  <c:v>14</c:v>
                </c:pt>
                <c:pt idx="27">
                  <c:v>5</c:v>
                </c:pt>
                <c:pt idx="28">
                  <c:v>15</c:v>
                </c:pt>
                <c:pt idx="29">
                  <c:v>20</c:v>
                </c:pt>
                <c:pt idx="30">
                  <c:v>16</c:v>
                </c:pt>
                <c:pt idx="31">
                  <c:v>14</c:v>
                </c:pt>
                <c:pt idx="32">
                  <c:v>15</c:v>
                </c:pt>
                <c:pt idx="33">
                  <c:v>12</c:v>
                </c:pt>
                <c:pt idx="34">
                  <c:v>17</c:v>
                </c:pt>
                <c:pt idx="35">
                  <c:v>13</c:v>
                </c:pt>
                <c:pt idx="36">
                  <c:v>14</c:v>
                </c:pt>
                <c:pt idx="37">
                  <c:v>20</c:v>
                </c:pt>
                <c:pt idx="38">
                  <c:v>15</c:v>
                </c:pt>
                <c:pt idx="39">
                  <c:v>14</c:v>
                </c:pt>
                <c:pt idx="40">
                  <c:v>13</c:v>
                </c:pt>
                <c:pt idx="41">
                  <c:v>21</c:v>
                </c:pt>
                <c:pt idx="42">
                  <c:v>16</c:v>
                </c:pt>
                <c:pt idx="43">
                  <c:v>14</c:v>
                </c:pt>
                <c:pt idx="44">
                  <c:v>13</c:v>
                </c:pt>
                <c:pt idx="45">
                  <c:v>15</c:v>
                </c:pt>
                <c:pt idx="46">
                  <c:v>15</c:v>
                </c:pt>
                <c:pt idx="47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5-4F0F-A30E-19F96CBF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O₂/l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Carbonatos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Carbonatos!$B$7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Carbonatos!$A$8:$A$129</c15:sqref>
                  </c15:fullRef>
                </c:ext>
              </c:extLst>
              <c:f>(Carbonatos!$A$8:$A$12,Carbonatos!$A$14:$A$16,Carbonatos!$A$18:$A$129)</c:f>
              <c:numCache>
                <c:formatCode>m/d/yyyy</c:formatCode>
                <c:ptCount val="120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  <c:pt idx="34">
                  <c:v>46230</c:v>
                </c:pt>
                <c:pt idx="35">
                  <c:v>46232</c:v>
                </c:pt>
                <c:pt idx="36">
                  <c:v>46234</c:v>
                </c:pt>
                <c:pt idx="37">
                  <c:v>46237</c:v>
                </c:pt>
                <c:pt idx="38">
                  <c:v>46239</c:v>
                </c:pt>
                <c:pt idx="39">
                  <c:v>46241</c:v>
                </c:pt>
                <c:pt idx="40">
                  <c:v>46244</c:v>
                </c:pt>
                <c:pt idx="41">
                  <c:v>46246</c:v>
                </c:pt>
                <c:pt idx="42">
                  <c:v>46248</c:v>
                </c:pt>
                <c:pt idx="43">
                  <c:v>46251</c:v>
                </c:pt>
                <c:pt idx="44">
                  <c:v>46253</c:v>
                </c:pt>
                <c:pt idx="45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Carbonatos'!$B$8:$B$55</c15:sqref>
                  </c15:fullRef>
                </c:ext>
              </c:extLst>
              <c:f>('Tabla Carbonatos'!$B$8:$B$12,'Tabla Carbonatos'!$B$14:$B$16,'Tabla Carbonatos'!$B$18:$B$55)</c:f>
              <c:numCache>
                <c:formatCode>General</c:formatCode>
                <c:ptCount val="46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>
                  <c:v>2.5</c:v>
                </c:pt>
                <c:pt idx="34">
                  <c:v>2.5</c:v>
                </c:pt>
                <c:pt idx="35">
                  <c:v>2.5</c:v>
                </c:pt>
                <c:pt idx="36">
                  <c:v>2.5</c:v>
                </c:pt>
                <c:pt idx="37">
                  <c:v>2.5</c:v>
                </c:pt>
                <c:pt idx="38">
                  <c:v>2.5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2">
                  <c:v>2.5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3-48ED-9793-43E2B31E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/>
          <c:downBars/>
        </c:upDownBars>
        <c:marker val="1"/>
        <c:smooth val="0"/>
        <c:axId val="794572280"/>
        <c:axId val="794573848"/>
      </c:lineChart>
      <c:date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1"/>
        <c:lblOffset val="100"/>
        <c:baseTimeUnit val="days"/>
      </c:dateAx>
      <c:valAx>
        <c:axId val="794573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Sulfatos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7317109421759029E-2"/>
          <c:y val="0.16277091325122822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Sulfatos!$B$7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Sulfatos!$A$8:$A$55</c:f>
              <c:numCache>
                <c:formatCode>m/d/yyyy</c:formatCode>
                <c:ptCount val="48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  <c:pt idx="39">
                  <c:v>46237</c:v>
                </c:pt>
                <c:pt idx="40">
                  <c:v>46239</c:v>
                </c:pt>
                <c:pt idx="41">
                  <c:v>46241</c:v>
                </c:pt>
                <c:pt idx="42">
                  <c:v>46244</c:v>
                </c:pt>
                <c:pt idx="43">
                  <c:v>46246</c:v>
                </c:pt>
                <c:pt idx="44">
                  <c:v>46248</c:v>
                </c:pt>
                <c:pt idx="45">
                  <c:v>46251</c:v>
                </c:pt>
                <c:pt idx="46">
                  <c:v>46253</c:v>
                </c:pt>
                <c:pt idx="47">
                  <c:v>46255</c:v>
                </c:pt>
              </c:numCache>
            </c:numRef>
          </c:cat>
          <c:val>
            <c:numRef>
              <c:f>Sulfatos!$B$8:$B$55</c:f>
              <c:numCache>
                <c:formatCode>General</c:formatCode>
                <c:ptCount val="48"/>
                <c:pt idx="0">
                  <c:v>1358</c:v>
                </c:pt>
                <c:pt idx="1">
                  <c:v>1328</c:v>
                </c:pt>
                <c:pt idx="2" formatCode="0">
                  <c:v>1117</c:v>
                </c:pt>
                <c:pt idx="3" formatCode="0">
                  <c:v>1344</c:v>
                </c:pt>
                <c:pt idx="4" formatCode="0">
                  <c:v>1361</c:v>
                </c:pt>
                <c:pt idx="5" formatCode="0">
                  <c:v>1604</c:v>
                </c:pt>
                <c:pt idx="6" formatCode="0">
                  <c:v>1654</c:v>
                </c:pt>
                <c:pt idx="7" formatCode="0">
                  <c:v>1426</c:v>
                </c:pt>
                <c:pt idx="8" formatCode="0">
                  <c:v>1543</c:v>
                </c:pt>
                <c:pt idx="9" formatCode="0">
                  <c:v>1541</c:v>
                </c:pt>
                <c:pt idx="10" formatCode="0">
                  <c:v>1408</c:v>
                </c:pt>
                <c:pt idx="11" formatCode="0">
                  <c:v>1516</c:v>
                </c:pt>
                <c:pt idx="12" formatCode="0">
                  <c:v>1599</c:v>
                </c:pt>
                <c:pt idx="13" formatCode="0">
                  <c:v>1586</c:v>
                </c:pt>
                <c:pt idx="14" formatCode="0">
                  <c:v>1666</c:v>
                </c:pt>
                <c:pt idx="15" formatCode="0">
                  <c:v>1619</c:v>
                </c:pt>
                <c:pt idx="16" formatCode="0">
                  <c:v>1524</c:v>
                </c:pt>
                <c:pt idx="17" formatCode="0">
                  <c:v>1495</c:v>
                </c:pt>
                <c:pt idx="18" formatCode="0">
                  <c:v>1457</c:v>
                </c:pt>
                <c:pt idx="19" formatCode="0">
                  <c:v>1456</c:v>
                </c:pt>
                <c:pt idx="20" formatCode="0">
                  <c:v>1409</c:v>
                </c:pt>
                <c:pt idx="21" formatCode="0">
                  <c:v>1499</c:v>
                </c:pt>
                <c:pt idx="22" formatCode="0">
                  <c:v>1482</c:v>
                </c:pt>
                <c:pt idx="23" formatCode="0">
                  <c:v>1555</c:v>
                </c:pt>
                <c:pt idx="24" formatCode="0">
                  <c:v>1445</c:v>
                </c:pt>
                <c:pt idx="25" formatCode="0">
                  <c:v>1530</c:v>
                </c:pt>
                <c:pt idx="26" formatCode="0">
                  <c:v>1522</c:v>
                </c:pt>
                <c:pt idx="27" formatCode="0">
                  <c:v>1929</c:v>
                </c:pt>
                <c:pt idx="28" formatCode="0">
                  <c:v>1491</c:v>
                </c:pt>
                <c:pt idx="29" formatCode="0">
                  <c:v>1480</c:v>
                </c:pt>
                <c:pt idx="30" formatCode="0">
                  <c:v>1410</c:v>
                </c:pt>
                <c:pt idx="31" formatCode="0">
                  <c:v>1410</c:v>
                </c:pt>
                <c:pt idx="32" formatCode="0">
                  <c:v>1446</c:v>
                </c:pt>
                <c:pt idx="33" formatCode="0">
                  <c:v>1401</c:v>
                </c:pt>
                <c:pt idx="34" formatCode="0">
                  <c:v>1311</c:v>
                </c:pt>
                <c:pt idx="35" formatCode="0">
                  <c:v>1360</c:v>
                </c:pt>
                <c:pt idx="36" formatCode="0">
                  <c:v>1278</c:v>
                </c:pt>
                <c:pt idx="37" formatCode="0">
                  <c:v>1358</c:v>
                </c:pt>
                <c:pt idx="38" formatCode="0">
                  <c:v>1442</c:v>
                </c:pt>
                <c:pt idx="39" formatCode="0">
                  <c:v>1342</c:v>
                </c:pt>
                <c:pt idx="40" formatCode="0">
                  <c:v>1553</c:v>
                </c:pt>
                <c:pt idx="41" formatCode="0">
                  <c:v>1284</c:v>
                </c:pt>
                <c:pt idx="42" formatCode="0">
                  <c:v>1277</c:v>
                </c:pt>
                <c:pt idx="43" formatCode="0">
                  <c:v>1417</c:v>
                </c:pt>
                <c:pt idx="44" formatCode="0">
                  <c:v>1331</c:v>
                </c:pt>
                <c:pt idx="45" formatCode="0">
                  <c:v>1391</c:v>
                </c:pt>
                <c:pt idx="46" formatCode="0">
                  <c:v>1391</c:v>
                </c:pt>
                <c:pt idx="47" formatCode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A-4E3B-A090-F6E154DD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Cloruros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Cloruros!$A$7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Cloruros!$A$8:$A$127</c:f>
              <c:numCache>
                <c:formatCode>m/d/yyyy</c:formatCode>
                <c:ptCount val="120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  <c:pt idx="39">
                  <c:v>46237</c:v>
                </c:pt>
                <c:pt idx="40">
                  <c:v>46239</c:v>
                </c:pt>
                <c:pt idx="41">
                  <c:v>46241</c:v>
                </c:pt>
                <c:pt idx="42">
                  <c:v>46244</c:v>
                </c:pt>
                <c:pt idx="43">
                  <c:v>46246</c:v>
                </c:pt>
                <c:pt idx="44">
                  <c:v>46248</c:v>
                </c:pt>
                <c:pt idx="45">
                  <c:v>46251</c:v>
                </c:pt>
                <c:pt idx="46">
                  <c:v>46253</c:v>
                </c:pt>
                <c:pt idx="47">
                  <c:v>46255</c:v>
                </c:pt>
              </c:numCache>
            </c:numRef>
          </c:cat>
          <c:val>
            <c:numRef>
              <c:f>Cloruros!$B$8:$B$55</c:f>
              <c:numCache>
                <c:formatCode>0</c:formatCode>
                <c:ptCount val="48"/>
                <c:pt idx="0">
                  <c:v>1332</c:v>
                </c:pt>
                <c:pt idx="1">
                  <c:v>1297</c:v>
                </c:pt>
                <c:pt idx="2">
                  <c:v>1017</c:v>
                </c:pt>
                <c:pt idx="3">
                  <c:v>1250</c:v>
                </c:pt>
                <c:pt idx="4">
                  <c:v>1389</c:v>
                </c:pt>
                <c:pt idx="5">
                  <c:v>1542</c:v>
                </c:pt>
                <c:pt idx="6">
                  <c:v>1613</c:v>
                </c:pt>
                <c:pt idx="7">
                  <c:v>1389</c:v>
                </c:pt>
                <c:pt idx="8">
                  <c:v>1509</c:v>
                </c:pt>
                <c:pt idx="9">
                  <c:v>1455</c:v>
                </c:pt>
                <c:pt idx="10">
                  <c:v>1360</c:v>
                </c:pt>
                <c:pt idx="11">
                  <c:v>1878</c:v>
                </c:pt>
                <c:pt idx="12">
                  <c:v>1529</c:v>
                </c:pt>
                <c:pt idx="13">
                  <c:v>1428</c:v>
                </c:pt>
                <c:pt idx="14">
                  <c:v>1432</c:v>
                </c:pt>
                <c:pt idx="15">
                  <c:v>1420</c:v>
                </c:pt>
                <c:pt idx="16">
                  <c:v>1376</c:v>
                </c:pt>
                <c:pt idx="17">
                  <c:v>1398</c:v>
                </c:pt>
                <c:pt idx="18">
                  <c:v>1337</c:v>
                </c:pt>
                <c:pt idx="19">
                  <c:v>1343</c:v>
                </c:pt>
                <c:pt idx="20">
                  <c:v>1403</c:v>
                </c:pt>
                <c:pt idx="21">
                  <c:v>1391</c:v>
                </c:pt>
                <c:pt idx="22">
                  <c:v>1401</c:v>
                </c:pt>
                <c:pt idx="23">
                  <c:v>1450</c:v>
                </c:pt>
                <c:pt idx="24">
                  <c:v>1435</c:v>
                </c:pt>
                <c:pt idx="25">
                  <c:v>1432</c:v>
                </c:pt>
                <c:pt idx="26">
                  <c:v>1400</c:v>
                </c:pt>
                <c:pt idx="27">
                  <c:v>1597</c:v>
                </c:pt>
                <c:pt idx="28">
                  <c:v>1476</c:v>
                </c:pt>
                <c:pt idx="29">
                  <c:v>1461</c:v>
                </c:pt>
                <c:pt idx="30">
                  <c:v>1447</c:v>
                </c:pt>
                <c:pt idx="31">
                  <c:v>1387</c:v>
                </c:pt>
                <c:pt idx="32">
                  <c:v>1400</c:v>
                </c:pt>
                <c:pt idx="33">
                  <c:v>1379</c:v>
                </c:pt>
                <c:pt idx="34">
                  <c:v>1359</c:v>
                </c:pt>
                <c:pt idx="35">
                  <c:v>1432</c:v>
                </c:pt>
                <c:pt idx="36">
                  <c:v>1340</c:v>
                </c:pt>
                <c:pt idx="37">
                  <c:v>1463</c:v>
                </c:pt>
                <c:pt idx="38">
                  <c:v>1444</c:v>
                </c:pt>
                <c:pt idx="39">
                  <c:v>1396</c:v>
                </c:pt>
                <c:pt idx="40">
                  <c:v>1582</c:v>
                </c:pt>
                <c:pt idx="41">
                  <c:v>1432</c:v>
                </c:pt>
                <c:pt idx="42">
                  <c:v>1325</c:v>
                </c:pt>
                <c:pt idx="43">
                  <c:v>1414</c:v>
                </c:pt>
                <c:pt idx="44">
                  <c:v>1369</c:v>
                </c:pt>
                <c:pt idx="45">
                  <c:v>1410</c:v>
                </c:pt>
                <c:pt idx="46">
                  <c:v>1410</c:v>
                </c:pt>
                <c:pt idx="47">
                  <c:v>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9-4C25-8A85-30AF94CF5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nitratos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024392444782673"/>
          <c:y val="0.21133794922758564"/>
          <c:w val="0.84318288523955531"/>
          <c:h val="0.63475459766124487"/>
        </c:manualLayout>
      </c:layout>
      <c:lineChart>
        <c:grouping val="standard"/>
        <c:varyColors val="0"/>
        <c:ser>
          <c:idx val="0"/>
          <c:order val="0"/>
          <c:tx>
            <c:strRef>
              <c:f>Nitratos!$C$7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Nitratos!$C$90:$C$834</c15:sqref>
                  </c15:fullRef>
                </c:ext>
              </c:extLst>
              <c:f>(Nitratos!$C$272,Nitratos!$C$274,Nitratos!$C$283:$C$287,Nitratos!$C$322,Nitratos!$C$324,Nitratos!$C$327,Nitratos!$C$331,Nitratos!$C$388:$C$834)</c:f>
              <c:numCache>
                <c:formatCode>0.00</c:formatCode>
                <c:ptCount val="4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0-4922-A27D-BDFB0AF5DFAA}"/>
            </c:ext>
          </c:extLst>
        </c:ser>
        <c:ser>
          <c:idx val="1"/>
          <c:order val="1"/>
          <c:tx>
            <c:strRef>
              <c:f>Nitratos!$D$7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Nitratos!$D$90:$D$834</c15:sqref>
                  </c15:fullRef>
                </c:ext>
              </c:extLst>
              <c:f>(Nitratos!$D$272,Nitratos!$D$274,Nitratos!$D$283:$D$287,Nitratos!$D$322,Nitratos!$D$324,Nitratos!$D$327,Nitratos!$D$331,Nitratos!$D$388:$D$834)</c:f>
              <c:numCache>
                <c:formatCode>0.00</c:formatCode>
                <c:ptCount val="455"/>
                <c:pt idx="0">
                  <c:v>101.2</c:v>
                </c:pt>
                <c:pt idx="1">
                  <c:v>122.1</c:v>
                </c:pt>
                <c:pt idx="2">
                  <c:v>136.91999999999999</c:v>
                </c:pt>
                <c:pt idx="3">
                  <c:v>131.88</c:v>
                </c:pt>
                <c:pt idx="4">
                  <c:v>116.97</c:v>
                </c:pt>
                <c:pt idx="5">
                  <c:v>128.31</c:v>
                </c:pt>
                <c:pt idx="6">
                  <c:v>126.84</c:v>
                </c:pt>
                <c:pt idx="7">
                  <c:v>158.55000000000001</c:v>
                </c:pt>
                <c:pt idx="8">
                  <c:v>160.02000000000001</c:v>
                </c:pt>
                <c:pt idx="9">
                  <c:v>192.36</c:v>
                </c:pt>
                <c:pt idx="10">
                  <c:v>156.24</c:v>
                </c:pt>
                <c:pt idx="11">
                  <c:v>122.4</c:v>
                </c:pt>
                <c:pt idx="12">
                  <c:v>91.52</c:v>
                </c:pt>
                <c:pt idx="13">
                  <c:v>140.63999999999999</c:v>
                </c:pt>
                <c:pt idx="14">
                  <c:v>131.78</c:v>
                </c:pt>
                <c:pt idx="15">
                  <c:v>136.08000000000001</c:v>
                </c:pt>
                <c:pt idx="16">
                  <c:v>94.08</c:v>
                </c:pt>
                <c:pt idx="17">
                  <c:v>144.24</c:v>
                </c:pt>
                <c:pt idx="18">
                  <c:v>99.66</c:v>
                </c:pt>
                <c:pt idx="19">
                  <c:v>110.88</c:v>
                </c:pt>
                <c:pt idx="20">
                  <c:v>126.5</c:v>
                </c:pt>
                <c:pt idx="21">
                  <c:v>117.12</c:v>
                </c:pt>
                <c:pt idx="22">
                  <c:v>130.08000000000001</c:v>
                </c:pt>
                <c:pt idx="23">
                  <c:v>105.6</c:v>
                </c:pt>
                <c:pt idx="24">
                  <c:v>103.44</c:v>
                </c:pt>
                <c:pt idx="25">
                  <c:v>95.7</c:v>
                </c:pt>
                <c:pt idx="26">
                  <c:v>117.48</c:v>
                </c:pt>
                <c:pt idx="27">
                  <c:v>113.52</c:v>
                </c:pt>
                <c:pt idx="28">
                  <c:v>113.36</c:v>
                </c:pt>
                <c:pt idx="29">
                  <c:v>98.78</c:v>
                </c:pt>
                <c:pt idx="30">
                  <c:v>149.6</c:v>
                </c:pt>
                <c:pt idx="31">
                  <c:v>96.6</c:v>
                </c:pt>
                <c:pt idx="32">
                  <c:v>79.59</c:v>
                </c:pt>
                <c:pt idx="33">
                  <c:v>125.16</c:v>
                </c:pt>
                <c:pt idx="34">
                  <c:v>86.73</c:v>
                </c:pt>
                <c:pt idx="35">
                  <c:v>115.7</c:v>
                </c:pt>
                <c:pt idx="36">
                  <c:v>55.88</c:v>
                </c:pt>
                <c:pt idx="37">
                  <c:v>88.515000000000001</c:v>
                </c:pt>
                <c:pt idx="38">
                  <c:v>125.16</c:v>
                </c:pt>
                <c:pt idx="39">
                  <c:v>104.16</c:v>
                </c:pt>
                <c:pt idx="40">
                  <c:v>138.72</c:v>
                </c:pt>
                <c:pt idx="41">
                  <c:v>95.13</c:v>
                </c:pt>
                <c:pt idx="42">
                  <c:v>103.11</c:v>
                </c:pt>
                <c:pt idx="43">
                  <c:v>125.58</c:v>
                </c:pt>
                <c:pt idx="44">
                  <c:v>107.52</c:v>
                </c:pt>
                <c:pt idx="45">
                  <c:v>115.5</c:v>
                </c:pt>
                <c:pt idx="46">
                  <c:v>95.55</c:v>
                </c:pt>
                <c:pt idx="47">
                  <c:v>149.31</c:v>
                </c:pt>
                <c:pt idx="48">
                  <c:v>133.35</c:v>
                </c:pt>
                <c:pt idx="49">
                  <c:v>139.65</c:v>
                </c:pt>
                <c:pt idx="50">
                  <c:v>156.87</c:v>
                </c:pt>
                <c:pt idx="51">
                  <c:v>123.06</c:v>
                </c:pt>
                <c:pt idx="52">
                  <c:v>102.48</c:v>
                </c:pt>
                <c:pt idx="53">
                  <c:v>116.82</c:v>
                </c:pt>
                <c:pt idx="54">
                  <c:v>131.88</c:v>
                </c:pt>
                <c:pt idx="55">
                  <c:v>130.19999999999999</c:v>
                </c:pt>
                <c:pt idx="56">
                  <c:v>126</c:v>
                </c:pt>
                <c:pt idx="57">
                  <c:v>123.48</c:v>
                </c:pt>
                <c:pt idx="58">
                  <c:v>92.19</c:v>
                </c:pt>
                <c:pt idx="59">
                  <c:v>139.22999999999999</c:v>
                </c:pt>
                <c:pt idx="60">
                  <c:v>125.37</c:v>
                </c:pt>
                <c:pt idx="61">
                  <c:v>124.74</c:v>
                </c:pt>
                <c:pt idx="62">
                  <c:v>120.75</c:v>
                </c:pt>
                <c:pt idx="63">
                  <c:v>125.58</c:v>
                </c:pt>
                <c:pt idx="64">
                  <c:v>162.75</c:v>
                </c:pt>
                <c:pt idx="65">
                  <c:v>149.94</c:v>
                </c:pt>
                <c:pt idx="66">
                  <c:v>126.21</c:v>
                </c:pt>
                <c:pt idx="67">
                  <c:v>120.75</c:v>
                </c:pt>
                <c:pt idx="68">
                  <c:v>106.26</c:v>
                </c:pt>
                <c:pt idx="69">
                  <c:v>148.88999999999999</c:v>
                </c:pt>
                <c:pt idx="70">
                  <c:v>140.69999999999999</c:v>
                </c:pt>
                <c:pt idx="71">
                  <c:v>121.59</c:v>
                </c:pt>
                <c:pt idx="72">
                  <c:v>116.97</c:v>
                </c:pt>
                <c:pt idx="73">
                  <c:v>115.5</c:v>
                </c:pt>
                <c:pt idx="74">
                  <c:v>98.91</c:v>
                </c:pt>
                <c:pt idx="75">
                  <c:v>124.11</c:v>
                </c:pt>
                <c:pt idx="76">
                  <c:v>126</c:v>
                </c:pt>
                <c:pt idx="77">
                  <c:v>162.75</c:v>
                </c:pt>
                <c:pt idx="78">
                  <c:v>147.63</c:v>
                </c:pt>
                <c:pt idx="79">
                  <c:v>113.61</c:v>
                </c:pt>
                <c:pt idx="80">
                  <c:v>99.75</c:v>
                </c:pt>
                <c:pt idx="81">
                  <c:v>114.4</c:v>
                </c:pt>
                <c:pt idx="82">
                  <c:v>119.49</c:v>
                </c:pt>
                <c:pt idx="83">
                  <c:v>119.49</c:v>
                </c:pt>
                <c:pt idx="84">
                  <c:v>173.67</c:v>
                </c:pt>
                <c:pt idx="85">
                  <c:v>118.23</c:v>
                </c:pt>
                <c:pt idx="86">
                  <c:v>104.16</c:v>
                </c:pt>
                <c:pt idx="87">
                  <c:v>107.1</c:v>
                </c:pt>
                <c:pt idx="88">
                  <c:v>131.04</c:v>
                </c:pt>
                <c:pt idx="89">
                  <c:v>122.01</c:v>
                </c:pt>
                <c:pt idx="90">
                  <c:v>127.89</c:v>
                </c:pt>
                <c:pt idx="91">
                  <c:v>137.13</c:v>
                </c:pt>
                <c:pt idx="92">
                  <c:v>126.63</c:v>
                </c:pt>
                <c:pt idx="93">
                  <c:v>136.08000000000001</c:v>
                </c:pt>
                <c:pt idx="94">
                  <c:v>106.05</c:v>
                </c:pt>
                <c:pt idx="95">
                  <c:v>110.04</c:v>
                </c:pt>
                <c:pt idx="96">
                  <c:v>150.36000000000001</c:v>
                </c:pt>
                <c:pt idx="97">
                  <c:v>107.94</c:v>
                </c:pt>
                <c:pt idx="98">
                  <c:v>111.3</c:v>
                </c:pt>
                <c:pt idx="99">
                  <c:v>109.2</c:v>
                </c:pt>
                <c:pt idx="100">
                  <c:v>106.26</c:v>
                </c:pt>
                <c:pt idx="101">
                  <c:v>101.64</c:v>
                </c:pt>
                <c:pt idx="102">
                  <c:v>133.56</c:v>
                </c:pt>
                <c:pt idx="103">
                  <c:v>119.28</c:v>
                </c:pt>
                <c:pt idx="104">
                  <c:v>84</c:v>
                </c:pt>
                <c:pt idx="105">
                  <c:v>116</c:v>
                </c:pt>
                <c:pt idx="106">
                  <c:v>43.8</c:v>
                </c:pt>
                <c:pt idx="107">
                  <c:v>104</c:v>
                </c:pt>
                <c:pt idx="108">
                  <c:v>89.9</c:v>
                </c:pt>
                <c:pt idx="109">
                  <c:v>92.1</c:v>
                </c:pt>
                <c:pt idx="110">
                  <c:v>99.2</c:v>
                </c:pt>
                <c:pt idx="111">
                  <c:v>89.9</c:v>
                </c:pt>
                <c:pt idx="112">
                  <c:v>72.2</c:v>
                </c:pt>
                <c:pt idx="113">
                  <c:v>85.5</c:v>
                </c:pt>
                <c:pt idx="114">
                  <c:v>85.5</c:v>
                </c:pt>
                <c:pt idx="115">
                  <c:v>75.7</c:v>
                </c:pt>
                <c:pt idx="116">
                  <c:v>72.599999999999994</c:v>
                </c:pt>
                <c:pt idx="117">
                  <c:v>85.9</c:v>
                </c:pt>
                <c:pt idx="118">
                  <c:v>68.599999999999994</c:v>
                </c:pt>
                <c:pt idx="119">
                  <c:v>86.4</c:v>
                </c:pt>
                <c:pt idx="120">
                  <c:v>133</c:v>
                </c:pt>
                <c:pt idx="121">
                  <c:v>109</c:v>
                </c:pt>
                <c:pt idx="122">
                  <c:v>93</c:v>
                </c:pt>
                <c:pt idx="123">
                  <c:v>102</c:v>
                </c:pt>
                <c:pt idx="124">
                  <c:v>82.4</c:v>
                </c:pt>
                <c:pt idx="125">
                  <c:v>81.099999999999994</c:v>
                </c:pt>
                <c:pt idx="126">
                  <c:v>110</c:v>
                </c:pt>
                <c:pt idx="127">
                  <c:v>81.900000000000006</c:v>
                </c:pt>
                <c:pt idx="128">
                  <c:v>135</c:v>
                </c:pt>
                <c:pt idx="129">
                  <c:v>93</c:v>
                </c:pt>
                <c:pt idx="130">
                  <c:v>74.400000000000006</c:v>
                </c:pt>
                <c:pt idx="131">
                  <c:v>85</c:v>
                </c:pt>
                <c:pt idx="132">
                  <c:v>97</c:v>
                </c:pt>
                <c:pt idx="133">
                  <c:v>126</c:v>
                </c:pt>
                <c:pt idx="134">
                  <c:v>107</c:v>
                </c:pt>
                <c:pt idx="135">
                  <c:v>130</c:v>
                </c:pt>
                <c:pt idx="136">
                  <c:v>115</c:v>
                </c:pt>
                <c:pt idx="137">
                  <c:v>105</c:v>
                </c:pt>
                <c:pt idx="138">
                  <c:v>100</c:v>
                </c:pt>
                <c:pt idx="139">
                  <c:v>109</c:v>
                </c:pt>
                <c:pt idx="140">
                  <c:v>107</c:v>
                </c:pt>
                <c:pt idx="141">
                  <c:v>82.4</c:v>
                </c:pt>
                <c:pt idx="142">
                  <c:v>124</c:v>
                </c:pt>
                <c:pt idx="143">
                  <c:v>151</c:v>
                </c:pt>
                <c:pt idx="144">
                  <c:v>97.4</c:v>
                </c:pt>
                <c:pt idx="145">
                  <c:v>95.7</c:v>
                </c:pt>
                <c:pt idx="146">
                  <c:v>90.4</c:v>
                </c:pt>
                <c:pt idx="147">
                  <c:v>95.7</c:v>
                </c:pt>
                <c:pt idx="148">
                  <c:v>100</c:v>
                </c:pt>
                <c:pt idx="149">
                  <c:v>89.9</c:v>
                </c:pt>
                <c:pt idx="150">
                  <c:v>134</c:v>
                </c:pt>
                <c:pt idx="151">
                  <c:v>103</c:v>
                </c:pt>
                <c:pt idx="152">
                  <c:v>89.5</c:v>
                </c:pt>
                <c:pt idx="153">
                  <c:v>102</c:v>
                </c:pt>
                <c:pt idx="154">
                  <c:v>129</c:v>
                </c:pt>
                <c:pt idx="155">
                  <c:v>126</c:v>
                </c:pt>
                <c:pt idx="156">
                  <c:v>142</c:v>
                </c:pt>
                <c:pt idx="157">
                  <c:v>153</c:v>
                </c:pt>
                <c:pt idx="158">
                  <c:v>133</c:v>
                </c:pt>
                <c:pt idx="159">
                  <c:v>137</c:v>
                </c:pt>
                <c:pt idx="160">
                  <c:v>120</c:v>
                </c:pt>
                <c:pt idx="161">
                  <c:v>115</c:v>
                </c:pt>
                <c:pt idx="162">
                  <c:v>91.7</c:v>
                </c:pt>
                <c:pt idx="163">
                  <c:v>100</c:v>
                </c:pt>
                <c:pt idx="164">
                  <c:v>90.4</c:v>
                </c:pt>
                <c:pt idx="165">
                  <c:v>90.4</c:v>
                </c:pt>
                <c:pt idx="166">
                  <c:v>120</c:v>
                </c:pt>
                <c:pt idx="167">
                  <c:v>90.4</c:v>
                </c:pt>
                <c:pt idx="168">
                  <c:v>89.5</c:v>
                </c:pt>
                <c:pt idx="169">
                  <c:v>98.3</c:v>
                </c:pt>
                <c:pt idx="170">
                  <c:v>92.6</c:v>
                </c:pt>
                <c:pt idx="171">
                  <c:v>87.3</c:v>
                </c:pt>
                <c:pt idx="172">
                  <c:v>88.1</c:v>
                </c:pt>
                <c:pt idx="173">
                  <c:v>89.5</c:v>
                </c:pt>
                <c:pt idx="174">
                  <c:v>121</c:v>
                </c:pt>
                <c:pt idx="175">
                  <c:v>92.1</c:v>
                </c:pt>
                <c:pt idx="176">
                  <c:v>135</c:v>
                </c:pt>
                <c:pt idx="177">
                  <c:v>113</c:v>
                </c:pt>
                <c:pt idx="178">
                  <c:v>152</c:v>
                </c:pt>
                <c:pt idx="179">
                  <c:v>129</c:v>
                </c:pt>
                <c:pt idx="180">
                  <c:v>125</c:v>
                </c:pt>
                <c:pt idx="181">
                  <c:v>137</c:v>
                </c:pt>
                <c:pt idx="182">
                  <c:v>108</c:v>
                </c:pt>
                <c:pt idx="183">
                  <c:v>142</c:v>
                </c:pt>
                <c:pt idx="184">
                  <c:v>94.3</c:v>
                </c:pt>
                <c:pt idx="185">
                  <c:v>89.9</c:v>
                </c:pt>
                <c:pt idx="186">
                  <c:v>122</c:v>
                </c:pt>
                <c:pt idx="187">
                  <c:v>143</c:v>
                </c:pt>
                <c:pt idx="188">
                  <c:v>81.5</c:v>
                </c:pt>
                <c:pt idx="189">
                  <c:v>99.2</c:v>
                </c:pt>
                <c:pt idx="190">
                  <c:v>109</c:v>
                </c:pt>
                <c:pt idx="191">
                  <c:v>104</c:v>
                </c:pt>
                <c:pt idx="192">
                  <c:v>92.6</c:v>
                </c:pt>
                <c:pt idx="193">
                  <c:v>89.9</c:v>
                </c:pt>
                <c:pt idx="194">
                  <c:v>109</c:v>
                </c:pt>
                <c:pt idx="195">
                  <c:v>78.8</c:v>
                </c:pt>
                <c:pt idx="196">
                  <c:v>117</c:v>
                </c:pt>
                <c:pt idx="197">
                  <c:v>125</c:v>
                </c:pt>
                <c:pt idx="198">
                  <c:v>79.3</c:v>
                </c:pt>
                <c:pt idx="199">
                  <c:v>98.3</c:v>
                </c:pt>
                <c:pt idx="200">
                  <c:v>167</c:v>
                </c:pt>
                <c:pt idx="201">
                  <c:v>116</c:v>
                </c:pt>
                <c:pt idx="202">
                  <c:v>85.5</c:v>
                </c:pt>
                <c:pt idx="203">
                  <c:v>189</c:v>
                </c:pt>
                <c:pt idx="204">
                  <c:v>93.5</c:v>
                </c:pt>
                <c:pt idx="205">
                  <c:v>132</c:v>
                </c:pt>
                <c:pt idx="206">
                  <c:v>139</c:v>
                </c:pt>
                <c:pt idx="207">
                  <c:v>89.9</c:v>
                </c:pt>
                <c:pt idx="208">
                  <c:v>84.2</c:v>
                </c:pt>
                <c:pt idx="209">
                  <c:v>184</c:v>
                </c:pt>
                <c:pt idx="210">
                  <c:v>93.9</c:v>
                </c:pt>
                <c:pt idx="211">
                  <c:v>123</c:v>
                </c:pt>
                <c:pt idx="212">
                  <c:v>175</c:v>
                </c:pt>
                <c:pt idx="213">
                  <c:v>85</c:v>
                </c:pt>
                <c:pt idx="214">
                  <c:v>114</c:v>
                </c:pt>
                <c:pt idx="215">
                  <c:v>75.3</c:v>
                </c:pt>
                <c:pt idx="216">
                  <c:v>124</c:v>
                </c:pt>
                <c:pt idx="217">
                  <c:v>95.2</c:v>
                </c:pt>
                <c:pt idx="218">
                  <c:v>85</c:v>
                </c:pt>
                <c:pt idx="219">
                  <c:v>84.2</c:v>
                </c:pt>
                <c:pt idx="220">
                  <c:v>113</c:v>
                </c:pt>
                <c:pt idx="221">
                  <c:v>127</c:v>
                </c:pt>
                <c:pt idx="222">
                  <c:v>129</c:v>
                </c:pt>
                <c:pt idx="223">
                  <c:v>94.3</c:v>
                </c:pt>
                <c:pt idx="224">
                  <c:v>70.400000000000006</c:v>
                </c:pt>
                <c:pt idx="225">
                  <c:v>97</c:v>
                </c:pt>
                <c:pt idx="226">
                  <c:v>119</c:v>
                </c:pt>
                <c:pt idx="227">
                  <c:v>130</c:v>
                </c:pt>
                <c:pt idx="228">
                  <c:v>85.5</c:v>
                </c:pt>
                <c:pt idx="229">
                  <c:v>87.7</c:v>
                </c:pt>
                <c:pt idx="230">
                  <c:v>97.9</c:v>
                </c:pt>
                <c:pt idx="231">
                  <c:v>114</c:v>
                </c:pt>
                <c:pt idx="232">
                  <c:v>88.6</c:v>
                </c:pt>
                <c:pt idx="233">
                  <c:v>90.8</c:v>
                </c:pt>
                <c:pt idx="234">
                  <c:v>109</c:v>
                </c:pt>
                <c:pt idx="235">
                  <c:v>121</c:v>
                </c:pt>
                <c:pt idx="236">
                  <c:v>62.4</c:v>
                </c:pt>
                <c:pt idx="237">
                  <c:v>154</c:v>
                </c:pt>
                <c:pt idx="238">
                  <c:v>85</c:v>
                </c:pt>
                <c:pt idx="239">
                  <c:v>89.5</c:v>
                </c:pt>
                <c:pt idx="240">
                  <c:v>86.8</c:v>
                </c:pt>
                <c:pt idx="241">
                  <c:v>88.6</c:v>
                </c:pt>
                <c:pt idx="242">
                  <c:v>104</c:v>
                </c:pt>
                <c:pt idx="243">
                  <c:v>115</c:v>
                </c:pt>
                <c:pt idx="244">
                  <c:v>125</c:v>
                </c:pt>
                <c:pt idx="245">
                  <c:v>141</c:v>
                </c:pt>
                <c:pt idx="246">
                  <c:v>110</c:v>
                </c:pt>
                <c:pt idx="247">
                  <c:v>78.8</c:v>
                </c:pt>
                <c:pt idx="248">
                  <c:v>120</c:v>
                </c:pt>
                <c:pt idx="249">
                  <c:v>93</c:v>
                </c:pt>
                <c:pt idx="250">
                  <c:v>142</c:v>
                </c:pt>
                <c:pt idx="251">
                  <c:v>124</c:v>
                </c:pt>
                <c:pt idx="252">
                  <c:v>128</c:v>
                </c:pt>
                <c:pt idx="253">
                  <c:v>142</c:v>
                </c:pt>
                <c:pt idx="254">
                  <c:v>104</c:v>
                </c:pt>
                <c:pt idx="255">
                  <c:v>128</c:v>
                </c:pt>
                <c:pt idx="256">
                  <c:v>104</c:v>
                </c:pt>
                <c:pt idx="257">
                  <c:v>75.7</c:v>
                </c:pt>
                <c:pt idx="258">
                  <c:v>86.8</c:v>
                </c:pt>
                <c:pt idx="259">
                  <c:v>107</c:v>
                </c:pt>
                <c:pt idx="260">
                  <c:v>96.1</c:v>
                </c:pt>
                <c:pt idx="261">
                  <c:v>118</c:v>
                </c:pt>
                <c:pt idx="262">
                  <c:v>79.3</c:v>
                </c:pt>
                <c:pt idx="263">
                  <c:v>99.2</c:v>
                </c:pt>
                <c:pt idx="264">
                  <c:v>87.3</c:v>
                </c:pt>
                <c:pt idx="265">
                  <c:v>91.2</c:v>
                </c:pt>
                <c:pt idx="266">
                  <c:v>140</c:v>
                </c:pt>
                <c:pt idx="267">
                  <c:v>117</c:v>
                </c:pt>
                <c:pt idx="268">
                  <c:v>85</c:v>
                </c:pt>
                <c:pt idx="269">
                  <c:v>97</c:v>
                </c:pt>
                <c:pt idx="270">
                  <c:v>86.8</c:v>
                </c:pt>
                <c:pt idx="271">
                  <c:v>109</c:v>
                </c:pt>
                <c:pt idx="272">
                  <c:v>91.7</c:v>
                </c:pt>
                <c:pt idx="273">
                  <c:v>86.8</c:v>
                </c:pt>
                <c:pt idx="274">
                  <c:v>96.1</c:v>
                </c:pt>
                <c:pt idx="275">
                  <c:v>114</c:v>
                </c:pt>
                <c:pt idx="276">
                  <c:v>81.900000000000006</c:v>
                </c:pt>
                <c:pt idx="277">
                  <c:v>90.4</c:v>
                </c:pt>
                <c:pt idx="278">
                  <c:v>99.2</c:v>
                </c:pt>
                <c:pt idx="279">
                  <c:v>88.6</c:v>
                </c:pt>
                <c:pt idx="280">
                  <c:v>96.6</c:v>
                </c:pt>
                <c:pt idx="281">
                  <c:v>86.8</c:v>
                </c:pt>
                <c:pt idx="282">
                  <c:v>85</c:v>
                </c:pt>
                <c:pt idx="283">
                  <c:v>89.5</c:v>
                </c:pt>
                <c:pt idx="284">
                  <c:v>85</c:v>
                </c:pt>
                <c:pt idx="285">
                  <c:v>89.9</c:v>
                </c:pt>
                <c:pt idx="286">
                  <c:v>94.3</c:v>
                </c:pt>
                <c:pt idx="287">
                  <c:v>95.7</c:v>
                </c:pt>
                <c:pt idx="288">
                  <c:v>83.7</c:v>
                </c:pt>
                <c:pt idx="289">
                  <c:v>100</c:v>
                </c:pt>
                <c:pt idx="290">
                  <c:v>78.8</c:v>
                </c:pt>
                <c:pt idx="291">
                  <c:v>80.599999999999994</c:v>
                </c:pt>
                <c:pt idx="292">
                  <c:v>78.8</c:v>
                </c:pt>
                <c:pt idx="293">
                  <c:v>68.2</c:v>
                </c:pt>
                <c:pt idx="294">
                  <c:v>71.3</c:v>
                </c:pt>
                <c:pt idx="295">
                  <c:v>63.8</c:v>
                </c:pt>
                <c:pt idx="296">
                  <c:v>80.599999999999994</c:v>
                </c:pt>
                <c:pt idx="297">
                  <c:v>75.7</c:v>
                </c:pt>
                <c:pt idx="298">
                  <c:v>73.5</c:v>
                </c:pt>
                <c:pt idx="299">
                  <c:v>95.2</c:v>
                </c:pt>
                <c:pt idx="300">
                  <c:v>91.7</c:v>
                </c:pt>
                <c:pt idx="301">
                  <c:v>91.2</c:v>
                </c:pt>
                <c:pt idx="302">
                  <c:v>79.7</c:v>
                </c:pt>
                <c:pt idx="303">
                  <c:v>91.2</c:v>
                </c:pt>
                <c:pt idx="304">
                  <c:v>78</c:v>
                </c:pt>
                <c:pt idx="305">
                  <c:v>81.5</c:v>
                </c:pt>
                <c:pt idx="306">
                  <c:v>83.3</c:v>
                </c:pt>
                <c:pt idx="307">
                  <c:v>85.9</c:v>
                </c:pt>
                <c:pt idx="308">
                  <c:v>79.7</c:v>
                </c:pt>
                <c:pt idx="309">
                  <c:v>82.4</c:v>
                </c:pt>
                <c:pt idx="310">
                  <c:v>115</c:v>
                </c:pt>
                <c:pt idx="311">
                  <c:v>84.6</c:v>
                </c:pt>
                <c:pt idx="312">
                  <c:v>84.6</c:v>
                </c:pt>
                <c:pt idx="313">
                  <c:v>97.4</c:v>
                </c:pt>
                <c:pt idx="314">
                  <c:v>79.7</c:v>
                </c:pt>
                <c:pt idx="315">
                  <c:v>80.2</c:v>
                </c:pt>
                <c:pt idx="316">
                  <c:v>94.8</c:v>
                </c:pt>
                <c:pt idx="317">
                  <c:v>96.1</c:v>
                </c:pt>
                <c:pt idx="318">
                  <c:v>79.3</c:v>
                </c:pt>
                <c:pt idx="319">
                  <c:v>84.6</c:v>
                </c:pt>
                <c:pt idx="320" formatCode="0.0">
                  <c:v>99.7</c:v>
                </c:pt>
                <c:pt idx="321" formatCode="0.0">
                  <c:v>0</c:v>
                </c:pt>
                <c:pt idx="322" formatCode="0">
                  <c:v>115</c:v>
                </c:pt>
                <c:pt idx="323" formatCode="0.0">
                  <c:v>83.7</c:v>
                </c:pt>
                <c:pt idx="324" formatCode="0.0">
                  <c:v>77.099999999999994</c:v>
                </c:pt>
                <c:pt idx="325" formatCode="0.0">
                  <c:v>93.5</c:v>
                </c:pt>
                <c:pt idx="326" formatCode="0.0">
                  <c:v>91.7</c:v>
                </c:pt>
                <c:pt idx="327" formatCode="0">
                  <c:v>110</c:v>
                </c:pt>
                <c:pt idx="328" formatCode="0.0">
                  <c:v>67.3</c:v>
                </c:pt>
                <c:pt idx="329" formatCode="0.0">
                  <c:v>97.4</c:v>
                </c:pt>
                <c:pt idx="330" formatCode="0">
                  <c:v>125</c:v>
                </c:pt>
                <c:pt idx="331" formatCode="0">
                  <c:v>136</c:v>
                </c:pt>
                <c:pt idx="332" formatCode="0">
                  <c:v>111</c:v>
                </c:pt>
                <c:pt idx="333" formatCode="0">
                  <c:v>115</c:v>
                </c:pt>
                <c:pt idx="334" formatCode="0">
                  <c:v>146</c:v>
                </c:pt>
                <c:pt idx="335" formatCode="0.0">
                  <c:v>87.7</c:v>
                </c:pt>
                <c:pt idx="336" formatCode="0">
                  <c:v>136</c:v>
                </c:pt>
                <c:pt idx="337" formatCode="0">
                  <c:v>140</c:v>
                </c:pt>
                <c:pt idx="338" formatCode="0">
                  <c:v>128</c:v>
                </c:pt>
                <c:pt idx="339" formatCode="0">
                  <c:v>123</c:v>
                </c:pt>
                <c:pt idx="340" formatCode="0">
                  <c:v>129</c:v>
                </c:pt>
                <c:pt idx="341" formatCode="0">
                  <c:v>153</c:v>
                </c:pt>
                <c:pt idx="342" formatCode="0">
                  <c:v>123</c:v>
                </c:pt>
                <c:pt idx="343" formatCode="0">
                  <c:v>110</c:v>
                </c:pt>
                <c:pt idx="344" formatCode="0">
                  <c:v>131</c:v>
                </c:pt>
                <c:pt idx="345" formatCode="0">
                  <c:v>114</c:v>
                </c:pt>
                <c:pt idx="346" formatCode="0">
                  <c:v>130</c:v>
                </c:pt>
                <c:pt idx="347" formatCode="0.0">
                  <c:v>74</c:v>
                </c:pt>
                <c:pt idx="348" formatCode="0">
                  <c:v>126</c:v>
                </c:pt>
                <c:pt idx="349" formatCode="0.0">
                  <c:v>35.1</c:v>
                </c:pt>
                <c:pt idx="350" formatCode="0.0">
                  <c:v>65.5</c:v>
                </c:pt>
                <c:pt idx="351" formatCode="0.0">
                  <c:v>94.8</c:v>
                </c:pt>
                <c:pt idx="352" formatCode="0.0">
                  <c:v>56.2</c:v>
                </c:pt>
                <c:pt idx="353" formatCode="0">
                  <c:v>105</c:v>
                </c:pt>
                <c:pt idx="354" formatCode="0.0">
                  <c:v>43.7</c:v>
                </c:pt>
                <c:pt idx="355" formatCode="0">
                  <c:v>109</c:v>
                </c:pt>
                <c:pt idx="356" formatCode="0.0">
                  <c:v>97.9</c:v>
                </c:pt>
                <c:pt idx="357" formatCode="0">
                  <c:v>116</c:v>
                </c:pt>
                <c:pt idx="358" formatCode="0.0">
                  <c:v>93</c:v>
                </c:pt>
                <c:pt idx="359" formatCode="0">
                  <c:v>124</c:v>
                </c:pt>
                <c:pt idx="360" formatCode="0">
                  <c:v>135</c:v>
                </c:pt>
                <c:pt idx="361" formatCode="0">
                  <c:v>169</c:v>
                </c:pt>
                <c:pt idx="362" formatCode="0">
                  <c:v>163</c:v>
                </c:pt>
                <c:pt idx="363" formatCode="0">
                  <c:v>150</c:v>
                </c:pt>
                <c:pt idx="364" formatCode="0">
                  <c:v>123</c:v>
                </c:pt>
                <c:pt idx="365" formatCode="0.0">
                  <c:v>96.6</c:v>
                </c:pt>
                <c:pt idx="366" formatCode="0.0">
                  <c:v>136</c:v>
                </c:pt>
                <c:pt idx="367" formatCode="0">
                  <c:v>134</c:v>
                </c:pt>
                <c:pt idx="368" formatCode="0">
                  <c:v>101</c:v>
                </c:pt>
                <c:pt idx="369" formatCode="0">
                  <c:v>101</c:v>
                </c:pt>
                <c:pt idx="370" formatCode="0">
                  <c:v>123</c:v>
                </c:pt>
                <c:pt idx="371" formatCode="0">
                  <c:v>111</c:v>
                </c:pt>
                <c:pt idx="372" formatCode="0">
                  <c:v>163</c:v>
                </c:pt>
                <c:pt idx="373" formatCode="0">
                  <c:v>131</c:v>
                </c:pt>
                <c:pt idx="374" formatCode="0">
                  <c:v>111</c:v>
                </c:pt>
                <c:pt idx="375" formatCode="0">
                  <c:v>126</c:v>
                </c:pt>
                <c:pt idx="376" formatCode="0">
                  <c:v>140</c:v>
                </c:pt>
                <c:pt idx="377" formatCode="0">
                  <c:v>154</c:v>
                </c:pt>
                <c:pt idx="378" formatCode="0">
                  <c:v>150</c:v>
                </c:pt>
                <c:pt idx="379" formatCode="0">
                  <c:v>138</c:v>
                </c:pt>
                <c:pt idx="380" formatCode="0">
                  <c:v>117</c:v>
                </c:pt>
                <c:pt idx="381" formatCode="0">
                  <c:v>117</c:v>
                </c:pt>
                <c:pt idx="382" formatCode="0">
                  <c:v>114</c:v>
                </c:pt>
                <c:pt idx="383" formatCode="0.0">
                  <c:v>94.8</c:v>
                </c:pt>
                <c:pt idx="384" formatCode="0">
                  <c:v>128</c:v>
                </c:pt>
                <c:pt idx="385" formatCode="0">
                  <c:v>120</c:v>
                </c:pt>
                <c:pt idx="386" formatCode="0">
                  <c:v>135</c:v>
                </c:pt>
                <c:pt idx="387" formatCode="0">
                  <c:v>156</c:v>
                </c:pt>
                <c:pt idx="388" formatCode="0">
                  <c:v>122</c:v>
                </c:pt>
                <c:pt idx="389" formatCode="0">
                  <c:v>141</c:v>
                </c:pt>
                <c:pt idx="390" formatCode="0">
                  <c:v>156</c:v>
                </c:pt>
                <c:pt idx="391" formatCode="0">
                  <c:v>131</c:v>
                </c:pt>
                <c:pt idx="392" formatCode="0">
                  <c:v>140</c:v>
                </c:pt>
                <c:pt idx="393" formatCode="0">
                  <c:v>124</c:v>
                </c:pt>
                <c:pt idx="394" formatCode="0">
                  <c:v>159</c:v>
                </c:pt>
                <c:pt idx="395" formatCode="0">
                  <c:v>122</c:v>
                </c:pt>
                <c:pt idx="396" formatCode="0">
                  <c:v>116</c:v>
                </c:pt>
                <c:pt idx="397" formatCode="0">
                  <c:v>116</c:v>
                </c:pt>
                <c:pt idx="398" formatCode="0.0">
                  <c:v>74.099999999999994</c:v>
                </c:pt>
                <c:pt idx="399" formatCode="0.0">
                  <c:v>81.099999999999994</c:v>
                </c:pt>
                <c:pt idx="400" formatCode="0">
                  <c:v>127</c:v>
                </c:pt>
                <c:pt idx="401" formatCode="0">
                  <c:v>112</c:v>
                </c:pt>
                <c:pt idx="402" formatCode="0">
                  <c:v>111</c:v>
                </c:pt>
                <c:pt idx="403" formatCode="0">
                  <c:v>118</c:v>
                </c:pt>
                <c:pt idx="404" formatCode="0">
                  <c:v>139</c:v>
                </c:pt>
                <c:pt idx="405" formatCode="0">
                  <c:v>114</c:v>
                </c:pt>
                <c:pt idx="406" formatCode="0">
                  <c:v>116</c:v>
                </c:pt>
                <c:pt idx="407" formatCode="0">
                  <c:v>144</c:v>
                </c:pt>
                <c:pt idx="408" formatCode="0">
                  <c:v>151</c:v>
                </c:pt>
                <c:pt idx="409" formatCode="0">
                  <c:v>125</c:v>
                </c:pt>
                <c:pt idx="410" formatCode="0">
                  <c:v>139</c:v>
                </c:pt>
                <c:pt idx="411" formatCode="0">
                  <c:v>135</c:v>
                </c:pt>
                <c:pt idx="412" formatCode="0">
                  <c:v>116</c:v>
                </c:pt>
                <c:pt idx="413" formatCode="0">
                  <c:v>125</c:v>
                </c:pt>
                <c:pt idx="414" formatCode="0">
                  <c:v>143</c:v>
                </c:pt>
                <c:pt idx="415" formatCode="0">
                  <c:v>128</c:v>
                </c:pt>
                <c:pt idx="416" formatCode="0">
                  <c:v>81.900000000000006</c:v>
                </c:pt>
                <c:pt idx="417" formatCode="0">
                  <c:v>167</c:v>
                </c:pt>
                <c:pt idx="418" formatCode="0">
                  <c:v>151</c:v>
                </c:pt>
                <c:pt idx="419" formatCode="0">
                  <c:v>163</c:v>
                </c:pt>
                <c:pt idx="420" formatCode="0">
                  <c:v>162</c:v>
                </c:pt>
                <c:pt idx="421" formatCode="0">
                  <c:v>142</c:v>
                </c:pt>
                <c:pt idx="422" formatCode="0">
                  <c:v>97.4</c:v>
                </c:pt>
                <c:pt idx="423" formatCode="0">
                  <c:v>134</c:v>
                </c:pt>
                <c:pt idx="424" formatCode="0">
                  <c:v>147</c:v>
                </c:pt>
                <c:pt idx="425" formatCode="0">
                  <c:v>128</c:v>
                </c:pt>
                <c:pt idx="426" formatCode="0">
                  <c:v>116</c:v>
                </c:pt>
                <c:pt idx="427" formatCode="0">
                  <c:v>225</c:v>
                </c:pt>
                <c:pt idx="428" formatCode="0">
                  <c:v>144</c:v>
                </c:pt>
                <c:pt idx="429" formatCode="0">
                  <c:v>120</c:v>
                </c:pt>
                <c:pt idx="430" formatCode="0">
                  <c:v>118</c:v>
                </c:pt>
                <c:pt idx="431" formatCode="0">
                  <c:v>141</c:v>
                </c:pt>
                <c:pt idx="432" formatCode="0">
                  <c:v>117</c:v>
                </c:pt>
                <c:pt idx="433" formatCode="0">
                  <c:v>132</c:v>
                </c:pt>
                <c:pt idx="434" formatCode="0">
                  <c:v>123</c:v>
                </c:pt>
                <c:pt idx="435" formatCode="0">
                  <c:v>115</c:v>
                </c:pt>
                <c:pt idx="436" formatCode="0">
                  <c:v>120</c:v>
                </c:pt>
                <c:pt idx="437" formatCode="0">
                  <c:v>142</c:v>
                </c:pt>
                <c:pt idx="438" formatCode="0">
                  <c:v>143</c:v>
                </c:pt>
                <c:pt idx="439" formatCode="0">
                  <c:v>131</c:v>
                </c:pt>
                <c:pt idx="440" formatCode="0">
                  <c:v>130</c:v>
                </c:pt>
                <c:pt idx="441" formatCode="0">
                  <c:v>123</c:v>
                </c:pt>
                <c:pt idx="442" formatCode="0">
                  <c:v>113</c:v>
                </c:pt>
                <c:pt idx="443" formatCode="0">
                  <c:v>145</c:v>
                </c:pt>
                <c:pt idx="444" formatCode="0">
                  <c:v>128</c:v>
                </c:pt>
                <c:pt idx="445" formatCode="0">
                  <c:v>124</c:v>
                </c:pt>
                <c:pt idx="446" formatCode="0">
                  <c:v>100</c:v>
                </c:pt>
                <c:pt idx="447" formatCode="0">
                  <c:v>127</c:v>
                </c:pt>
                <c:pt idx="448" formatCode="0">
                  <c:v>140</c:v>
                </c:pt>
                <c:pt idx="449" formatCode="0">
                  <c:v>139</c:v>
                </c:pt>
                <c:pt idx="450" formatCode="0">
                  <c:v>143</c:v>
                </c:pt>
                <c:pt idx="451" formatCode="0">
                  <c:v>131</c:v>
                </c:pt>
                <c:pt idx="452" formatCode="0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0-4922-A27D-BDFB0AF5DFAA}"/>
            </c:ext>
          </c:extLst>
        </c:ser>
        <c:ser>
          <c:idx val="2"/>
          <c:order val="2"/>
          <c:tx>
            <c:strRef>
              <c:f>Nitratos!$I$7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Nitratos!$I$90:$I$834</c15:sqref>
                  </c15:fullRef>
                </c:ext>
              </c:extLst>
              <c:f>(Nitratos!$I$272,Nitratos!$I$274,Nitratos!$I$283:$I$287,Nitratos!$I$322,Nitratos!$I$324,Nitratos!$I$327,Nitratos!$I$331,Nitratos!$I$388:$I$834)</c:f>
              <c:numCache>
                <c:formatCode>0.00</c:formatCode>
                <c:ptCount val="455"/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0-4922-A27D-BDFB0AF5DFAA}"/>
            </c:ext>
          </c:extLst>
        </c:ser>
        <c:ser>
          <c:idx val="3"/>
          <c:order val="3"/>
          <c:tx>
            <c:strRef>
              <c:f>Nitratos!$J$7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Nitratos!$J$90:$J$834</c15:sqref>
                  </c15:fullRef>
                </c:ext>
              </c:extLst>
              <c:f>(Nitratos!$J$272,Nitratos!$J$274,Nitratos!$J$283:$J$287,Nitratos!$J$322,Nitratos!$J$324,Nitratos!$J$327,Nitratos!$J$331,Nitratos!$J$388:$J$834)</c:f>
              <c:numCache>
                <c:formatCode>0.00</c:formatCode>
                <c:ptCount val="455"/>
                <c:pt idx="0">
                  <c:v>149.6</c:v>
                </c:pt>
                <c:pt idx="1">
                  <c:v>122.1</c:v>
                </c:pt>
                <c:pt idx="2">
                  <c:v>159.6</c:v>
                </c:pt>
                <c:pt idx="3">
                  <c:v>155.4</c:v>
                </c:pt>
                <c:pt idx="4">
                  <c:v>132.30000000000001</c:v>
                </c:pt>
                <c:pt idx="5">
                  <c:v>153.30000000000001</c:v>
                </c:pt>
                <c:pt idx="6">
                  <c:v>153.30000000000001</c:v>
                </c:pt>
                <c:pt idx="7">
                  <c:v>163.80000000000001</c:v>
                </c:pt>
                <c:pt idx="8">
                  <c:v>149.1</c:v>
                </c:pt>
                <c:pt idx="9">
                  <c:v>155.4</c:v>
                </c:pt>
                <c:pt idx="10">
                  <c:v>153.30000000000001</c:v>
                </c:pt>
                <c:pt idx="11">
                  <c:v>134.4</c:v>
                </c:pt>
                <c:pt idx="12">
                  <c:v>116.6</c:v>
                </c:pt>
                <c:pt idx="13">
                  <c:v>127.6</c:v>
                </c:pt>
                <c:pt idx="14">
                  <c:v>134.19999999999999</c:v>
                </c:pt>
                <c:pt idx="15">
                  <c:v>134.19999999999999</c:v>
                </c:pt>
                <c:pt idx="16">
                  <c:v>122.4</c:v>
                </c:pt>
                <c:pt idx="17">
                  <c:v>134.4</c:v>
                </c:pt>
                <c:pt idx="18">
                  <c:v>119.7</c:v>
                </c:pt>
                <c:pt idx="19">
                  <c:v>127.6</c:v>
                </c:pt>
                <c:pt idx="20">
                  <c:v>134.4</c:v>
                </c:pt>
                <c:pt idx="21">
                  <c:v>132</c:v>
                </c:pt>
                <c:pt idx="22">
                  <c:v>167.2</c:v>
                </c:pt>
                <c:pt idx="23">
                  <c:v>132</c:v>
                </c:pt>
                <c:pt idx="24">
                  <c:v>129.80000000000001</c:v>
                </c:pt>
                <c:pt idx="25">
                  <c:v>134.19999999999999</c:v>
                </c:pt>
                <c:pt idx="26">
                  <c:v>117.48</c:v>
                </c:pt>
                <c:pt idx="27">
                  <c:v>134.4</c:v>
                </c:pt>
                <c:pt idx="28">
                  <c:v>138.6</c:v>
                </c:pt>
                <c:pt idx="29">
                  <c:v>136.4</c:v>
                </c:pt>
                <c:pt idx="30">
                  <c:v>138.6</c:v>
                </c:pt>
                <c:pt idx="31">
                  <c:v>121</c:v>
                </c:pt>
                <c:pt idx="34">
                  <c:v>123.9</c:v>
                </c:pt>
                <c:pt idx="35">
                  <c:v>118.8</c:v>
                </c:pt>
                <c:pt idx="36">
                  <c:v>63.8</c:v>
                </c:pt>
                <c:pt idx="37">
                  <c:v>107.1</c:v>
                </c:pt>
                <c:pt idx="38">
                  <c:v>132.30000000000001</c:v>
                </c:pt>
                <c:pt idx="39">
                  <c:v>117.6</c:v>
                </c:pt>
                <c:pt idx="40">
                  <c:v>98.7</c:v>
                </c:pt>
                <c:pt idx="41">
                  <c:v>130.19999999999999</c:v>
                </c:pt>
                <c:pt idx="42">
                  <c:v>136.5</c:v>
                </c:pt>
                <c:pt idx="43">
                  <c:v>107.1</c:v>
                </c:pt>
                <c:pt idx="44">
                  <c:v>140.69999999999999</c:v>
                </c:pt>
                <c:pt idx="45">
                  <c:v>140.69999999999999</c:v>
                </c:pt>
                <c:pt idx="46">
                  <c:v>143</c:v>
                </c:pt>
                <c:pt idx="47">
                  <c:v>128.1</c:v>
                </c:pt>
                <c:pt idx="48">
                  <c:v>130.19999999999999</c:v>
                </c:pt>
                <c:pt idx="49">
                  <c:v>132.30000000000001</c:v>
                </c:pt>
                <c:pt idx="50">
                  <c:v>132.30000000000001</c:v>
                </c:pt>
                <c:pt idx="51">
                  <c:v>140.69999999999999</c:v>
                </c:pt>
                <c:pt idx="52">
                  <c:v>142.80000000000001</c:v>
                </c:pt>
                <c:pt idx="53">
                  <c:v>143</c:v>
                </c:pt>
                <c:pt idx="54">
                  <c:v>144.9</c:v>
                </c:pt>
                <c:pt idx="55">
                  <c:v>147</c:v>
                </c:pt>
                <c:pt idx="56">
                  <c:v>142.80000000000001</c:v>
                </c:pt>
                <c:pt idx="57">
                  <c:v>149.1</c:v>
                </c:pt>
                <c:pt idx="58">
                  <c:v>130.19999999999999</c:v>
                </c:pt>
                <c:pt idx="59">
                  <c:v>151.19999999999999</c:v>
                </c:pt>
                <c:pt idx="60">
                  <c:v>151.19999999999999</c:v>
                </c:pt>
                <c:pt idx="61">
                  <c:v>163.80000000000001</c:v>
                </c:pt>
                <c:pt idx="62">
                  <c:v>142.80000000000001</c:v>
                </c:pt>
                <c:pt idx="63">
                  <c:v>140.69999999999999</c:v>
                </c:pt>
                <c:pt idx="64">
                  <c:v>155.4</c:v>
                </c:pt>
                <c:pt idx="65">
                  <c:v>138.6</c:v>
                </c:pt>
                <c:pt idx="66">
                  <c:v>149.1</c:v>
                </c:pt>
                <c:pt idx="67">
                  <c:v>151.19999999999999</c:v>
                </c:pt>
                <c:pt idx="68">
                  <c:v>155.4</c:v>
                </c:pt>
                <c:pt idx="69">
                  <c:v>155.4</c:v>
                </c:pt>
                <c:pt idx="70">
                  <c:v>153.30000000000001</c:v>
                </c:pt>
                <c:pt idx="71">
                  <c:v>172.2</c:v>
                </c:pt>
                <c:pt idx="72">
                  <c:v>157.5</c:v>
                </c:pt>
                <c:pt idx="73">
                  <c:v>144.9</c:v>
                </c:pt>
                <c:pt idx="74">
                  <c:v>113.4</c:v>
                </c:pt>
                <c:pt idx="75">
                  <c:v>153.30000000000001</c:v>
                </c:pt>
                <c:pt idx="76">
                  <c:v>159.6</c:v>
                </c:pt>
                <c:pt idx="77">
                  <c:v>159.6</c:v>
                </c:pt>
                <c:pt idx="78">
                  <c:v>151.19999999999999</c:v>
                </c:pt>
                <c:pt idx="79">
                  <c:v>136.5</c:v>
                </c:pt>
                <c:pt idx="80">
                  <c:v>128.1</c:v>
                </c:pt>
                <c:pt idx="81">
                  <c:v>114.4</c:v>
                </c:pt>
                <c:pt idx="82">
                  <c:v>157.5</c:v>
                </c:pt>
                <c:pt idx="83">
                  <c:v>165.9</c:v>
                </c:pt>
                <c:pt idx="84">
                  <c:v>153.30000000000001</c:v>
                </c:pt>
                <c:pt idx="85">
                  <c:v>165.9</c:v>
                </c:pt>
                <c:pt idx="86">
                  <c:v>157.5</c:v>
                </c:pt>
                <c:pt idx="87">
                  <c:v>140.69999999999999</c:v>
                </c:pt>
                <c:pt idx="88">
                  <c:v>159.6</c:v>
                </c:pt>
                <c:pt idx="89">
                  <c:v>157.5</c:v>
                </c:pt>
                <c:pt idx="90">
                  <c:v>153.30000000000001</c:v>
                </c:pt>
                <c:pt idx="91">
                  <c:v>155.4</c:v>
                </c:pt>
                <c:pt idx="92">
                  <c:v>156.30000000000001</c:v>
                </c:pt>
                <c:pt idx="93">
                  <c:v>140.69999999999999</c:v>
                </c:pt>
                <c:pt idx="94">
                  <c:v>147</c:v>
                </c:pt>
                <c:pt idx="95">
                  <c:v>161.69999999999999</c:v>
                </c:pt>
                <c:pt idx="96">
                  <c:v>174.3</c:v>
                </c:pt>
                <c:pt idx="97">
                  <c:v>151.19999999999999</c:v>
                </c:pt>
                <c:pt idx="98">
                  <c:v>155.4</c:v>
                </c:pt>
                <c:pt idx="99">
                  <c:v>155.4</c:v>
                </c:pt>
                <c:pt idx="100">
                  <c:v>159.6</c:v>
                </c:pt>
                <c:pt idx="101">
                  <c:v>86.1</c:v>
                </c:pt>
                <c:pt idx="102">
                  <c:v>149.1</c:v>
                </c:pt>
                <c:pt idx="103">
                  <c:v>126</c:v>
                </c:pt>
                <c:pt idx="104">
                  <c:v>154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103</c:v>
                </c:pt>
                <c:pt idx="117">
                  <c:v>138</c:v>
                </c:pt>
                <c:pt idx="118">
                  <c:v>0</c:v>
                </c:pt>
                <c:pt idx="119">
                  <c:v>130</c:v>
                </c:pt>
                <c:pt idx="120">
                  <c:v>136</c:v>
                </c:pt>
                <c:pt idx="121">
                  <c:v>151</c:v>
                </c:pt>
                <c:pt idx="122">
                  <c:v>133</c:v>
                </c:pt>
                <c:pt idx="123">
                  <c:v>100</c:v>
                </c:pt>
                <c:pt idx="124">
                  <c:v>95.7</c:v>
                </c:pt>
                <c:pt idx="125">
                  <c:v>126</c:v>
                </c:pt>
                <c:pt idx="126">
                  <c:v>129</c:v>
                </c:pt>
                <c:pt idx="127">
                  <c:v>126</c:v>
                </c:pt>
                <c:pt idx="128">
                  <c:v>89.5</c:v>
                </c:pt>
                <c:pt idx="129">
                  <c:v>127</c:v>
                </c:pt>
                <c:pt idx="130">
                  <c:v>132</c:v>
                </c:pt>
                <c:pt idx="131">
                  <c:v>96.6</c:v>
                </c:pt>
                <c:pt idx="132">
                  <c:v>100</c:v>
                </c:pt>
                <c:pt idx="133">
                  <c:v>100</c:v>
                </c:pt>
                <c:pt idx="134">
                  <c:v>148</c:v>
                </c:pt>
                <c:pt idx="135">
                  <c:v>144</c:v>
                </c:pt>
                <c:pt idx="136">
                  <c:v>143</c:v>
                </c:pt>
                <c:pt idx="137">
                  <c:v>124</c:v>
                </c:pt>
                <c:pt idx="138">
                  <c:v>119</c:v>
                </c:pt>
                <c:pt idx="139">
                  <c:v>138</c:v>
                </c:pt>
                <c:pt idx="140">
                  <c:v>140</c:v>
                </c:pt>
                <c:pt idx="141">
                  <c:v>132</c:v>
                </c:pt>
                <c:pt idx="142">
                  <c:v>135</c:v>
                </c:pt>
                <c:pt idx="143">
                  <c:v>139</c:v>
                </c:pt>
                <c:pt idx="144">
                  <c:v>136</c:v>
                </c:pt>
                <c:pt idx="145">
                  <c:v>123</c:v>
                </c:pt>
                <c:pt idx="146">
                  <c:v>120</c:v>
                </c:pt>
                <c:pt idx="147">
                  <c:v>129</c:v>
                </c:pt>
                <c:pt idx="148">
                  <c:v>120</c:v>
                </c:pt>
                <c:pt idx="149">
                  <c:v>127</c:v>
                </c:pt>
                <c:pt idx="150">
                  <c:v>120</c:v>
                </c:pt>
                <c:pt idx="151">
                  <c:v>123</c:v>
                </c:pt>
                <c:pt idx="152">
                  <c:v>119</c:v>
                </c:pt>
                <c:pt idx="153">
                  <c:v>124</c:v>
                </c:pt>
                <c:pt idx="154">
                  <c:v>126</c:v>
                </c:pt>
                <c:pt idx="155">
                  <c:v>123</c:v>
                </c:pt>
                <c:pt idx="156">
                  <c:v>125</c:v>
                </c:pt>
                <c:pt idx="157">
                  <c:v>128</c:v>
                </c:pt>
                <c:pt idx="158">
                  <c:v>132</c:v>
                </c:pt>
                <c:pt idx="159">
                  <c:v>129</c:v>
                </c:pt>
                <c:pt idx="160">
                  <c:v>130</c:v>
                </c:pt>
                <c:pt idx="161">
                  <c:v>136</c:v>
                </c:pt>
                <c:pt idx="162">
                  <c:v>132</c:v>
                </c:pt>
                <c:pt idx="163">
                  <c:v>130</c:v>
                </c:pt>
                <c:pt idx="164">
                  <c:v>134</c:v>
                </c:pt>
                <c:pt idx="165">
                  <c:v>135</c:v>
                </c:pt>
                <c:pt idx="166">
                  <c:v>125</c:v>
                </c:pt>
                <c:pt idx="167">
                  <c:v>128</c:v>
                </c:pt>
                <c:pt idx="168">
                  <c:v>110</c:v>
                </c:pt>
                <c:pt idx="169">
                  <c:v>59.3</c:v>
                </c:pt>
                <c:pt idx="170">
                  <c:v>64.7</c:v>
                </c:pt>
                <c:pt idx="171">
                  <c:v>105</c:v>
                </c:pt>
                <c:pt idx="172">
                  <c:v>98.8</c:v>
                </c:pt>
                <c:pt idx="173">
                  <c:v>106</c:v>
                </c:pt>
                <c:pt idx="174">
                  <c:v>98.8</c:v>
                </c:pt>
                <c:pt idx="175">
                  <c:v>108</c:v>
                </c:pt>
                <c:pt idx="176">
                  <c:v>131</c:v>
                </c:pt>
                <c:pt idx="177">
                  <c:v>93.9</c:v>
                </c:pt>
                <c:pt idx="178">
                  <c:v>116</c:v>
                </c:pt>
                <c:pt idx="179">
                  <c:v>117</c:v>
                </c:pt>
                <c:pt idx="180">
                  <c:v>113</c:v>
                </c:pt>
                <c:pt idx="181">
                  <c:v>119</c:v>
                </c:pt>
                <c:pt idx="182">
                  <c:v>90.8</c:v>
                </c:pt>
                <c:pt idx="183">
                  <c:v>123</c:v>
                </c:pt>
                <c:pt idx="184">
                  <c:v>115</c:v>
                </c:pt>
                <c:pt idx="185">
                  <c:v>87.3</c:v>
                </c:pt>
                <c:pt idx="186">
                  <c:v>111</c:v>
                </c:pt>
                <c:pt idx="187">
                  <c:v>104</c:v>
                </c:pt>
                <c:pt idx="188">
                  <c:v>86.8</c:v>
                </c:pt>
                <c:pt idx="189">
                  <c:v>105</c:v>
                </c:pt>
                <c:pt idx="190">
                  <c:v>134</c:v>
                </c:pt>
                <c:pt idx="191">
                  <c:v>143</c:v>
                </c:pt>
                <c:pt idx="192">
                  <c:v>143</c:v>
                </c:pt>
                <c:pt idx="193">
                  <c:v>85</c:v>
                </c:pt>
                <c:pt idx="194">
                  <c:v>82.4</c:v>
                </c:pt>
                <c:pt idx="195">
                  <c:v>92.1</c:v>
                </c:pt>
                <c:pt idx="196">
                  <c:v>143</c:v>
                </c:pt>
                <c:pt idx="197">
                  <c:v>141</c:v>
                </c:pt>
                <c:pt idx="198">
                  <c:v>148</c:v>
                </c:pt>
                <c:pt idx="199">
                  <c:v>144</c:v>
                </c:pt>
                <c:pt idx="200">
                  <c:v>144</c:v>
                </c:pt>
                <c:pt idx="201">
                  <c:v>161</c:v>
                </c:pt>
                <c:pt idx="202">
                  <c:v>147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95.7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 formatCode="0.0">
                  <c:v>114</c:v>
                </c:pt>
                <c:pt idx="321" formatCode="0">
                  <c:v>106</c:v>
                </c:pt>
                <c:pt idx="322" formatCode="0.0">
                  <c:v>78.400000000000006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 formatCode="0">
                  <c:v>136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 formatCode="0">
                  <c:v>128</c:v>
                </c:pt>
                <c:pt idx="361" formatCode="0">
                  <c:v>174</c:v>
                </c:pt>
                <c:pt idx="362" formatCode="0">
                  <c:v>171</c:v>
                </c:pt>
                <c:pt idx="363" formatCode="0">
                  <c:v>162</c:v>
                </c:pt>
                <c:pt idx="364" formatCode="0">
                  <c:v>160</c:v>
                </c:pt>
                <c:pt idx="365" formatCode="0">
                  <c:v>108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 formatCode="0">
                  <c:v>146</c:v>
                </c:pt>
                <c:pt idx="370" formatCode="0">
                  <c:v>153</c:v>
                </c:pt>
                <c:pt idx="371">
                  <c:v>0</c:v>
                </c:pt>
                <c:pt idx="372" formatCode="0">
                  <c:v>157</c:v>
                </c:pt>
                <c:pt idx="373" formatCode="0">
                  <c:v>154</c:v>
                </c:pt>
                <c:pt idx="374" formatCode="0.0">
                  <c:v>94.8</c:v>
                </c:pt>
                <c:pt idx="375" formatCode="0">
                  <c:v>157</c:v>
                </c:pt>
                <c:pt idx="376" formatCode="0">
                  <c:v>155</c:v>
                </c:pt>
                <c:pt idx="377" formatCode="0">
                  <c:v>152</c:v>
                </c:pt>
                <c:pt idx="378" formatCode="0">
                  <c:v>159</c:v>
                </c:pt>
                <c:pt idx="379" formatCode="0">
                  <c:v>143</c:v>
                </c:pt>
                <c:pt idx="380" formatCode="0">
                  <c:v>105</c:v>
                </c:pt>
                <c:pt idx="381" formatCode="0">
                  <c:v>154</c:v>
                </c:pt>
                <c:pt idx="382" formatCode="0">
                  <c:v>145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 formatCode="0">
                  <c:v>153</c:v>
                </c:pt>
                <c:pt idx="387" formatCode="0">
                  <c:v>160</c:v>
                </c:pt>
                <c:pt idx="388" formatCode="0">
                  <c:v>156</c:v>
                </c:pt>
                <c:pt idx="389" formatCode="0">
                  <c:v>161</c:v>
                </c:pt>
                <c:pt idx="390" formatCode="0">
                  <c:v>160</c:v>
                </c:pt>
                <c:pt idx="391" formatCode="0">
                  <c:v>153</c:v>
                </c:pt>
                <c:pt idx="392" formatCode="0">
                  <c:v>156</c:v>
                </c:pt>
                <c:pt idx="393" formatCode="0">
                  <c:v>143</c:v>
                </c:pt>
                <c:pt idx="394" formatCode="0">
                  <c:v>157</c:v>
                </c:pt>
                <c:pt idx="395" formatCode="0">
                  <c:v>152</c:v>
                </c:pt>
                <c:pt idx="396" formatCode="0">
                  <c:v>154</c:v>
                </c:pt>
                <c:pt idx="397" formatCode="0">
                  <c:v>153</c:v>
                </c:pt>
                <c:pt idx="398" formatCode="0">
                  <c:v>151</c:v>
                </c:pt>
                <c:pt idx="399" formatCode="0.0">
                  <c:v>97.9</c:v>
                </c:pt>
                <c:pt idx="400" formatCode="0">
                  <c:v>119</c:v>
                </c:pt>
                <c:pt idx="401" formatCode="0">
                  <c:v>129</c:v>
                </c:pt>
                <c:pt idx="402" formatCode="0">
                  <c:v>124</c:v>
                </c:pt>
                <c:pt idx="403" formatCode="0">
                  <c:v>140</c:v>
                </c:pt>
                <c:pt idx="404" formatCode="0">
                  <c:v>137</c:v>
                </c:pt>
                <c:pt idx="405" formatCode="0">
                  <c:v>144</c:v>
                </c:pt>
                <c:pt idx="406" formatCode="0">
                  <c:v>145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241</c:v>
                </c:pt>
                <c:pt idx="428" formatCode="0">
                  <c:v>143</c:v>
                </c:pt>
                <c:pt idx="429" formatCode="0">
                  <c:v>143</c:v>
                </c:pt>
                <c:pt idx="430" formatCode="0">
                  <c:v>115</c:v>
                </c:pt>
                <c:pt idx="431" formatCode="0">
                  <c:v>148</c:v>
                </c:pt>
                <c:pt idx="432" formatCode="0">
                  <c:v>149</c:v>
                </c:pt>
                <c:pt idx="433" formatCode="0">
                  <c:v>148</c:v>
                </c:pt>
                <c:pt idx="434" formatCode="0">
                  <c:v>129</c:v>
                </c:pt>
                <c:pt idx="435" formatCode="0">
                  <c:v>124</c:v>
                </c:pt>
                <c:pt idx="436" formatCode="0">
                  <c:v>130</c:v>
                </c:pt>
                <c:pt idx="437" formatCode="0">
                  <c:v>139</c:v>
                </c:pt>
                <c:pt idx="438" formatCode="0">
                  <c:v>153</c:v>
                </c:pt>
                <c:pt idx="439" formatCode="0">
                  <c:v>149</c:v>
                </c:pt>
                <c:pt idx="440" formatCode="0">
                  <c:v>111</c:v>
                </c:pt>
                <c:pt idx="441" formatCode="0">
                  <c:v>143</c:v>
                </c:pt>
                <c:pt idx="442" formatCode="0">
                  <c:v>109</c:v>
                </c:pt>
                <c:pt idx="443" formatCode="0">
                  <c:v>156</c:v>
                </c:pt>
                <c:pt idx="444" formatCode="0">
                  <c:v>143</c:v>
                </c:pt>
                <c:pt idx="445" formatCode="0">
                  <c:v>132</c:v>
                </c:pt>
                <c:pt idx="446" formatCode="0.0">
                  <c:v>53.6</c:v>
                </c:pt>
                <c:pt idx="447" formatCode="0.0">
                  <c:v>138</c:v>
                </c:pt>
                <c:pt idx="448" formatCode="0">
                  <c:v>131</c:v>
                </c:pt>
                <c:pt idx="449" formatCode="0">
                  <c:v>135</c:v>
                </c:pt>
                <c:pt idx="450" formatCode="0">
                  <c:v>151</c:v>
                </c:pt>
                <c:pt idx="451" formatCode="0">
                  <c:v>146</c:v>
                </c:pt>
                <c:pt idx="452" formatCode="0.0">
                  <c:v>80.099999999999994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90-4922-A27D-BDFB0AF5DFAA}"/>
            </c:ext>
          </c:extLst>
        </c:ser>
        <c:ser>
          <c:idx val="4"/>
          <c:order val="4"/>
          <c:tx>
            <c:strRef>
              <c:f>Nitratos!$K$7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Nitratos!$K$90:$K$834</c15:sqref>
                  </c15:fullRef>
                </c:ext>
              </c:extLst>
              <c:f>(Nitratos!$K$272,Nitratos!$K$274,Nitratos!$K$283:$K$287,Nitratos!$K$322,Nitratos!$K$324,Nitratos!$K$327,Nitratos!$K$331,Nitratos!$K$388:$K$834)</c:f>
              <c:numCache>
                <c:formatCode>0.00</c:formatCode>
                <c:ptCount val="4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90-4922-A27D-BDFB0AF5DFAA}"/>
            </c:ext>
          </c:extLst>
        </c:ser>
        <c:ser>
          <c:idx val="5"/>
          <c:order val="5"/>
          <c:tx>
            <c:strRef>
              <c:f>Nitratos!$L$7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Nitratos!$L$90:$L$834</c15:sqref>
                  </c15:fullRef>
                </c:ext>
              </c:extLst>
              <c:f>(Nitratos!$L$272,Nitratos!$L$274,Nitratos!$L$283:$L$287,Nitratos!$L$322,Nitratos!$L$324,Nitratos!$L$327,Nitratos!$L$331,Nitratos!$L$388:$L$834)</c:f>
              <c:numCache>
                <c:formatCode>0.00</c:formatCode>
                <c:ptCount val="455"/>
                <c:pt idx="108">
                  <c:v>49.6</c:v>
                </c:pt>
                <c:pt idx="109">
                  <c:v>153</c:v>
                </c:pt>
                <c:pt idx="110">
                  <c:v>71.3</c:v>
                </c:pt>
                <c:pt idx="111">
                  <c:v>49.2</c:v>
                </c:pt>
                <c:pt idx="112">
                  <c:v>50</c:v>
                </c:pt>
                <c:pt idx="113">
                  <c:v>36.6</c:v>
                </c:pt>
                <c:pt idx="114">
                  <c:v>39.6</c:v>
                </c:pt>
                <c:pt idx="115">
                  <c:v>34.799999999999997</c:v>
                </c:pt>
                <c:pt idx="116">
                  <c:v>54.5</c:v>
                </c:pt>
                <c:pt idx="117">
                  <c:v>61.1</c:v>
                </c:pt>
                <c:pt idx="118">
                  <c:v>38.799999999999997</c:v>
                </c:pt>
                <c:pt idx="119">
                  <c:v>49.2</c:v>
                </c:pt>
                <c:pt idx="120">
                  <c:v>93.9</c:v>
                </c:pt>
                <c:pt idx="121">
                  <c:v>75.7</c:v>
                </c:pt>
                <c:pt idx="122">
                  <c:v>58.9</c:v>
                </c:pt>
                <c:pt idx="123">
                  <c:v>47.4</c:v>
                </c:pt>
                <c:pt idx="124">
                  <c:v>46.9</c:v>
                </c:pt>
                <c:pt idx="125">
                  <c:v>50</c:v>
                </c:pt>
                <c:pt idx="126">
                  <c:v>81.5</c:v>
                </c:pt>
                <c:pt idx="127">
                  <c:v>49.2</c:v>
                </c:pt>
                <c:pt idx="128">
                  <c:v>54.5</c:v>
                </c:pt>
                <c:pt idx="129">
                  <c:v>53.6</c:v>
                </c:pt>
                <c:pt idx="130">
                  <c:v>28</c:v>
                </c:pt>
                <c:pt idx="131">
                  <c:v>48.7</c:v>
                </c:pt>
                <c:pt idx="132">
                  <c:v>66.900000000000006</c:v>
                </c:pt>
                <c:pt idx="133">
                  <c:v>85.5</c:v>
                </c:pt>
                <c:pt idx="134">
                  <c:v>57.1</c:v>
                </c:pt>
                <c:pt idx="135">
                  <c:v>93.9</c:v>
                </c:pt>
                <c:pt idx="136">
                  <c:v>57.6</c:v>
                </c:pt>
                <c:pt idx="137">
                  <c:v>62.4</c:v>
                </c:pt>
                <c:pt idx="138">
                  <c:v>71.7</c:v>
                </c:pt>
                <c:pt idx="139">
                  <c:v>62.4</c:v>
                </c:pt>
                <c:pt idx="140">
                  <c:v>65.099999999999994</c:v>
                </c:pt>
                <c:pt idx="141">
                  <c:v>71.3</c:v>
                </c:pt>
                <c:pt idx="142">
                  <c:v>109</c:v>
                </c:pt>
                <c:pt idx="143">
                  <c:v>172</c:v>
                </c:pt>
                <c:pt idx="144">
                  <c:v>64.2</c:v>
                </c:pt>
                <c:pt idx="145">
                  <c:v>52.3</c:v>
                </c:pt>
                <c:pt idx="146">
                  <c:v>63.8</c:v>
                </c:pt>
                <c:pt idx="147">
                  <c:v>75.7</c:v>
                </c:pt>
                <c:pt idx="148">
                  <c:v>81.900000000000006</c:v>
                </c:pt>
                <c:pt idx="149">
                  <c:v>63.3</c:v>
                </c:pt>
                <c:pt idx="150">
                  <c:v>62</c:v>
                </c:pt>
                <c:pt idx="151">
                  <c:v>62.4</c:v>
                </c:pt>
                <c:pt idx="152">
                  <c:v>89.9</c:v>
                </c:pt>
                <c:pt idx="153">
                  <c:v>119</c:v>
                </c:pt>
                <c:pt idx="154">
                  <c:v>135</c:v>
                </c:pt>
                <c:pt idx="155">
                  <c:v>155</c:v>
                </c:pt>
                <c:pt idx="156">
                  <c:v>151</c:v>
                </c:pt>
                <c:pt idx="157">
                  <c:v>81.5</c:v>
                </c:pt>
                <c:pt idx="158">
                  <c:v>128</c:v>
                </c:pt>
                <c:pt idx="159">
                  <c:v>148</c:v>
                </c:pt>
                <c:pt idx="160">
                  <c:v>139</c:v>
                </c:pt>
                <c:pt idx="161">
                  <c:v>132</c:v>
                </c:pt>
                <c:pt idx="162">
                  <c:v>107</c:v>
                </c:pt>
                <c:pt idx="163">
                  <c:v>94.3</c:v>
                </c:pt>
                <c:pt idx="164">
                  <c:v>99.2</c:v>
                </c:pt>
                <c:pt idx="165">
                  <c:v>131</c:v>
                </c:pt>
                <c:pt idx="166">
                  <c:v>97.9</c:v>
                </c:pt>
                <c:pt idx="167">
                  <c:v>130</c:v>
                </c:pt>
                <c:pt idx="168">
                  <c:v>137</c:v>
                </c:pt>
                <c:pt idx="169">
                  <c:v>132</c:v>
                </c:pt>
                <c:pt idx="170">
                  <c:v>84.2</c:v>
                </c:pt>
                <c:pt idx="171">
                  <c:v>119</c:v>
                </c:pt>
                <c:pt idx="172">
                  <c:v>114</c:v>
                </c:pt>
                <c:pt idx="173">
                  <c:v>108</c:v>
                </c:pt>
                <c:pt idx="174">
                  <c:v>102</c:v>
                </c:pt>
                <c:pt idx="175">
                  <c:v>103</c:v>
                </c:pt>
                <c:pt idx="176">
                  <c:v>175</c:v>
                </c:pt>
                <c:pt idx="177">
                  <c:v>132</c:v>
                </c:pt>
                <c:pt idx="178">
                  <c:v>151</c:v>
                </c:pt>
                <c:pt idx="179">
                  <c:v>120</c:v>
                </c:pt>
                <c:pt idx="180">
                  <c:v>136</c:v>
                </c:pt>
                <c:pt idx="181">
                  <c:v>201</c:v>
                </c:pt>
                <c:pt idx="182">
                  <c:v>99.7</c:v>
                </c:pt>
                <c:pt idx="183">
                  <c:v>129</c:v>
                </c:pt>
                <c:pt idx="184">
                  <c:v>105</c:v>
                </c:pt>
                <c:pt idx="185">
                  <c:v>100</c:v>
                </c:pt>
                <c:pt idx="186">
                  <c:v>143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79.400000000000006</c:v>
                </c:pt>
                <c:pt idx="191">
                  <c:v>86.8</c:v>
                </c:pt>
                <c:pt idx="192">
                  <c:v>90.8</c:v>
                </c:pt>
                <c:pt idx="193">
                  <c:v>0</c:v>
                </c:pt>
                <c:pt idx="194">
                  <c:v>63.3</c:v>
                </c:pt>
                <c:pt idx="195">
                  <c:v>92.6</c:v>
                </c:pt>
                <c:pt idx="196">
                  <c:v>80.599999999999994</c:v>
                </c:pt>
                <c:pt idx="197">
                  <c:v>76.599999999999994</c:v>
                </c:pt>
                <c:pt idx="198">
                  <c:v>55.4</c:v>
                </c:pt>
                <c:pt idx="199">
                  <c:v>76.2</c:v>
                </c:pt>
                <c:pt idx="200">
                  <c:v>163</c:v>
                </c:pt>
                <c:pt idx="201">
                  <c:v>60.6</c:v>
                </c:pt>
                <c:pt idx="202">
                  <c:v>121</c:v>
                </c:pt>
                <c:pt idx="203">
                  <c:v>125</c:v>
                </c:pt>
                <c:pt idx="204">
                  <c:v>177</c:v>
                </c:pt>
                <c:pt idx="205">
                  <c:v>72.2</c:v>
                </c:pt>
                <c:pt idx="206">
                  <c:v>68.2</c:v>
                </c:pt>
                <c:pt idx="207">
                  <c:v>78.400000000000006</c:v>
                </c:pt>
                <c:pt idx="208">
                  <c:v>109</c:v>
                </c:pt>
                <c:pt idx="209">
                  <c:v>142</c:v>
                </c:pt>
                <c:pt idx="210">
                  <c:v>0</c:v>
                </c:pt>
                <c:pt idx="211">
                  <c:v>76.2</c:v>
                </c:pt>
                <c:pt idx="212">
                  <c:v>94.3</c:v>
                </c:pt>
                <c:pt idx="213">
                  <c:v>76.2</c:v>
                </c:pt>
                <c:pt idx="214">
                  <c:v>89.5</c:v>
                </c:pt>
                <c:pt idx="215">
                  <c:v>94.3</c:v>
                </c:pt>
                <c:pt idx="216">
                  <c:v>69.099999999999994</c:v>
                </c:pt>
                <c:pt idx="217">
                  <c:v>76.2</c:v>
                </c:pt>
                <c:pt idx="218">
                  <c:v>78.8</c:v>
                </c:pt>
                <c:pt idx="219">
                  <c:v>92.1</c:v>
                </c:pt>
                <c:pt idx="220">
                  <c:v>83.7</c:v>
                </c:pt>
                <c:pt idx="221">
                  <c:v>95.7</c:v>
                </c:pt>
                <c:pt idx="222">
                  <c:v>80.599999999999994</c:v>
                </c:pt>
                <c:pt idx="223">
                  <c:v>85</c:v>
                </c:pt>
                <c:pt idx="224">
                  <c:v>66.400000000000006</c:v>
                </c:pt>
                <c:pt idx="225">
                  <c:v>128</c:v>
                </c:pt>
                <c:pt idx="226">
                  <c:v>84.2</c:v>
                </c:pt>
                <c:pt idx="227">
                  <c:v>84.6</c:v>
                </c:pt>
                <c:pt idx="228">
                  <c:v>92.1</c:v>
                </c:pt>
                <c:pt idx="229">
                  <c:v>89.9</c:v>
                </c:pt>
                <c:pt idx="230">
                  <c:v>76.2</c:v>
                </c:pt>
                <c:pt idx="231">
                  <c:v>84.2</c:v>
                </c:pt>
                <c:pt idx="232">
                  <c:v>92.1</c:v>
                </c:pt>
                <c:pt idx="233">
                  <c:v>85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80.7</c:v>
                </c:pt>
                <c:pt idx="238">
                  <c:v>89.5</c:v>
                </c:pt>
                <c:pt idx="239">
                  <c:v>82.8</c:v>
                </c:pt>
                <c:pt idx="240">
                  <c:v>89</c:v>
                </c:pt>
                <c:pt idx="241">
                  <c:v>0</c:v>
                </c:pt>
                <c:pt idx="242">
                  <c:v>76.2</c:v>
                </c:pt>
                <c:pt idx="243">
                  <c:v>76.2</c:v>
                </c:pt>
                <c:pt idx="244">
                  <c:v>89.5</c:v>
                </c:pt>
                <c:pt idx="245">
                  <c:v>101</c:v>
                </c:pt>
                <c:pt idx="246">
                  <c:v>83.7</c:v>
                </c:pt>
                <c:pt idx="247">
                  <c:v>79.7</c:v>
                </c:pt>
                <c:pt idx="248">
                  <c:v>76.2</c:v>
                </c:pt>
                <c:pt idx="249">
                  <c:v>91.7</c:v>
                </c:pt>
                <c:pt idx="250">
                  <c:v>106</c:v>
                </c:pt>
                <c:pt idx="251">
                  <c:v>87.1</c:v>
                </c:pt>
                <c:pt idx="252">
                  <c:v>86</c:v>
                </c:pt>
                <c:pt idx="253">
                  <c:v>68</c:v>
                </c:pt>
                <c:pt idx="254">
                  <c:v>80.599999999999994</c:v>
                </c:pt>
                <c:pt idx="255">
                  <c:v>78.8</c:v>
                </c:pt>
                <c:pt idx="256">
                  <c:v>79.7</c:v>
                </c:pt>
                <c:pt idx="257">
                  <c:v>74.900000000000006</c:v>
                </c:pt>
                <c:pt idx="258">
                  <c:v>105</c:v>
                </c:pt>
                <c:pt idx="259">
                  <c:v>76.599999999999994</c:v>
                </c:pt>
                <c:pt idx="260">
                  <c:v>82.4</c:v>
                </c:pt>
                <c:pt idx="261">
                  <c:v>90.4</c:v>
                </c:pt>
                <c:pt idx="262">
                  <c:v>82.8</c:v>
                </c:pt>
                <c:pt idx="263">
                  <c:v>79.3</c:v>
                </c:pt>
                <c:pt idx="264">
                  <c:v>77.5</c:v>
                </c:pt>
                <c:pt idx="265">
                  <c:v>82.4</c:v>
                </c:pt>
                <c:pt idx="266">
                  <c:v>104</c:v>
                </c:pt>
                <c:pt idx="267">
                  <c:v>102</c:v>
                </c:pt>
                <c:pt idx="268">
                  <c:v>83.7</c:v>
                </c:pt>
                <c:pt idx="269">
                  <c:v>79.7</c:v>
                </c:pt>
                <c:pt idx="270">
                  <c:v>79.3</c:v>
                </c:pt>
                <c:pt idx="271">
                  <c:v>80.599999999999994</c:v>
                </c:pt>
                <c:pt idx="272">
                  <c:v>83.7</c:v>
                </c:pt>
                <c:pt idx="273">
                  <c:v>79.7</c:v>
                </c:pt>
                <c:pt idx="274">
                  <c:v>107</c:v>
                </c:pt>
                <c:pt idx="275">
                  <c:v>123</c:v>
                </c:pt>
                <c:pt idx="276">
                  <c:v>83.7</c:v>
                </c:pt>
                <c:pt idx="277">
                  <c:v>83.7</c:v>
                </c:pt>
                <c:pt idx="278">
                  <c:v>97.9</c:v>
                </c:pt>
                <c:pt idx="279">
                  <c:v>87.7</c:v>
                </c:pt>
                <c:pt idx="280">
                  <c:v>75.3</c:v>
                </c:pt>
                <c:pt idx="281">
                  <c:v>83.7</c:v>
                </c:pt>
                <c:pt idx="282">
                  <c:v>88.1</c:v>
                </c:pt>
                <c:pt idx="283">
                  <c:v>83.7</c:v>
                </c:pt>
                <c:pt idx="284">
                  <c:v>82.8</c:v>
                </c:pt>
                <c:pt idx="285">
                  <c:v>79.3</c:v>
                </c:pt>
                <c:pt idx="286">
                  <c:v>77.5</c:v>
                </c:pt>
                <c:pt idx="287">
                  <c:v>82.4</c:v>
                </c:pt>
                <c:pt idx="288">
                  <c:v>74.400000000000006</c:v>
                </c:pt>
                <c:pt idx="289">
                  <c:v>64.2</c:v>
                </c:pt>
                <c:pt idx="290">
                  <c:v>62.9</c:v>
                </c:pt>
                <c:pt idx="291">
                  <c:v>121</c:v>
                </c:pt>
                <c:pt idx="292">
                  <c:v>89.5</c:v>
                </c:pt>
                <c:pt idx="293">
                  <c:v>81.099999999999994</c:v>
                </c:pt>
                <c:pt idx="294">
                  <c:v>73.5</c:v>
                </c:pt>
                <c:pt idx="295">
                  <c:v>49.2</c:v>
                </c:pt>
                <c:pt idx="296">
                  <c:v>82.4</c:v>
                </c:pt>
                <c:pt idx="297">
                  <c:v>59.3</c:v>
                </c:pt>
                <c:pt idx="298">
                  <c:v>127</c:v>
                </c:pt>
                <c:pt idx="299">
                  <c:v>66.900000000000006</c:v>
                </c:pt>
                <c:pt idx="300">
                  <c:v>69.5</c:v>
                </c:pt>
                <c:pt idx="301">
                  <c:v>76.599999999999994</c:v>
                </c:pt>
                <c:pt idx="302">
                  <c:v>109</c:v>
                </c:pt>
                <c:pt idx="303">
                  <c:v>94.8</c:v>
                </c:pt>
                <c:pt idx="304">
                  <c:v>77.5</c:v>
                </c:pt>
                <c:pt idx="305">
                  <c:v>88.6</c:v>
                </c:pt>
                <c:pt idx="306">
                  <c:v>111</c:v>
                </c:pt>
                <c:pt idx="307">
                  <c:v>67.8</c:v>
                </c:pt>
                <c:pt idx="308">
                  <c:v>67.8</c:v>
                </c:pt>
                <c:pt idx="309">
                  <c:v>85</c:v>
                </c:pt>
                <c:pt idx="310">
                  <c:v>83.7</c:v>
                </c:pt>
                <c:pt idx="311">
                  <c:v>81.099999999999994</c:v>
                </c:pt>
                <c:pt idx="312">
                  <c:v>85.5</c:v>
                </c:pt>
                <c:pt idx="313">
                  <c:v>107</c:v>
                </c:pt>
                <c:pt idx="314">
                  <c:v>86.8</c:v>
                </c:pt>
                <c:pt idx="315">
                  <c:v>84.2</c:v>
                </c:pt>
                <c:pt idx="316">
                  <c:v>75.3</c:v>
                </c:pt>
                <c:pt idx="317">
                  <c:v>116</c:v>
                </c:pt>
                <c:pt idx="318">
                  <c:v>67.8</c:v>
                </c:pt>
                <c:pt idx="319">
                  <c:v>0</c:v>
                </c:pt>
                <c:pt idx="320" formatCode="0.0">
                  <c:v>92.6</c:v>
                </c:pt>
                <c:pt idx="321" formatCode="0">
                  <c:v>132</c:v>
                </c:pt>
                <c:pt idx="322" formatCode="0.0">
                  <c:v>79.7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 formatCode="0.0">
                  <c:v>46.1</c:v>
                </c:pt>
                <c:pt idx="328" formatCode="0.0">
                  <c:v>13.3</c:v>
                </c:pt>
                <c:pt idx="329" formatCode="0.0">
                  <c:v>83.7</c:v>
                </c:pt>
                <c:pt idx="330" formatCode="0.0">
                  <c:v>92.6</c:v>
                </c:pt>
                <c:pt idx="331" formatCode="0.0">
                  <c:v>65.8</c:v>
                </c:pt>
                <c:pt idx="332" formatCode="0.0">
                  <c:v>67.5</c:v>
                </c:pt>
                <c:pt idx="333" formatCode="0.0">
                  <c:v>57.8</c:v>
                </c:pt>
                <c:pt idx="334" formatCode="0">
                  <c:v>104</c:v>
                </c:pt>
                <c:pt idx="335" formatCode="0.0">
                  <c:v>72.599999999999994</c:v>
                </c:pt>
                <c:pt idx="336" formatCode="0">
                  <c:v>111</c:v>
                </c:pt>
                <c:pt idx="337" formatCode="0">
                  <c:v>101</c:v>
                </c:pt>
                <c:pt idx="338" formatCode="0.0">
                  <c:v>81.3</c:v>
                </c:pt>
                <c:pt idx="339" formatCode="0.0">
                  <c:v>75.3</c:v>
                </c:pt>
                <c:pt idx="340" formatCode="0.0">
                  <c:v>80.599999999999994</c:v>
                </c:pt>
                <c:pt idx="341" formatCode="0">
                  <c:v>131</c:v>
                </c:pt>
                <c:pt idx="342" formatCode="0.0">
                  <c:v>88</c:v>
                </c:pt>
                <c:pt idx="343" formatCode="0.0">
                  <c:v>95.7</c:v>
                </c:pt>
                <c:pt idx="344" formatCode="0">
                  <c:v>108</c:v>
                </c:pt>
                <c:pt idx="345" formatCode="0">
                  <c:v>107</c:v>
                </c:pt>
                <c:pt idx="346" formatCode="0">
                  <c:v>111</c:v>
                </c:pt>
                <c:pt idx="347" formatCode="0">
                  <c:v>101</c:v>
                </c:pt>
                <c:pt idx="348" formatCode="0">
                  <c:v>103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 formatCode="0.0">
                  <c:v>75.3</c:v>
                </c:pt>
                <c:pt idx="357" formatCode="0.0">
                  <c:v>85.5</c:v>
                </c:pt>
                <c:pt idx="358">
                  <c:v>0</c:v>
                </c:pt>
                <c:pt idx="359">
                  <c:v>0</c:v>
                </c:pt>
                <c:pt idx="360" formatCode="0.0">
                  <c:v>77.2</c:v>
                </c:pt>
                <c:pt idx="361" formatCode="0">
                  <c:v>114</c:v>
                </c:pt>
                <c:pt idx="362" formatCode="0">
                  <c:v>118</c:v>
                </c:pt>
                <c:pt idx="363" formatCode="0">
                  <c:v>104</c:v>
                </c:pt>
                <c:pt idx="364" formatCode="0.0">
                  <c:v>81.900000000000006</c:v>
                </c:pt>
                <c:pt idx="365" formatCode="0.0">
                  <c:v>68.7</c:v>
                </c:pt>
                <c:pt idx="366" formatCode="0.0">
                  <c:v>87.1</c:v>
                </c:pt>
                <c:pt idx="367" formatCode="0.0">
                  <c:v>85.1</c:v>
                </c:pt>
                <c:pt idx="368" formatCode="0.0">
                  <c:v>72.5</c:v>
                </c:pt>
                <c:pt idx="369" formatCode="0.0">
                  <c:v>75.7</c:v>
                </c:pt>
                <c:pt idx="370" formatCode="0.0">
                  <c:v>74.5</c:v>
                </c:pt>
                <c:pt idx="371">
                  <c:v>0</c:v>
                </c:pt>
                <c:pt idx="372" formatCode="0.0">
                  <c:v>77.400000000000006</c:v>
                </c:pt>
                <c:pt idx="373" formatCode="0.0">
                  <c:v>92.1</c:v>
                </c:pt>
                <c:pt idx="374" formatCode="0.0">
                  <c:v>74</c:v>
                </c:pt>
                <c:pt idx="375" formatCode="0">
                  <c:v>101</c:v>
                </c:pt>
                <c:pt idx="376" formatCode="0.0">
                  <c:v>98.3</c:v>
                </c:pt>
                <c:pt idx="377" formatCode="0">
                  <c:v>105</c:v>
                </c:pt>
                <c:pt idx="378" formatCode="0">
                  <c:v>102</c:v>
                </c:pt>
                <c:pt idx="379" formatCode="0.0">
                  <c:v>80.3</c:v>
                </c:pt>
                <c:pt idx="380" formatCode="0.0">
                  <c:v>69.900000000000006</c:v>
                </c:pt>
                <c:pt idx="381" formatCode="0.0">
                  <c:v>90.4</c:v>
                </c:pt>
                <c:pt idx="382" formatCode="0.0">
                  <c:v>92.1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 formatCode="0">
                  <c:v>119</c:v>
                </c:pt>
                <c:pt idx="388" formatCode="0">
                  <c:v>69.5</c:v>
                </c:pt>
                <c:pt idx="389" formatCode="0.0">
                  <c:v>86.9</c:v>
                </c:pt>
                <c:pt idx="390" formatCode="0">
                  <c:v>112</c:v>
                </c:pt>
                <c:pt idx="391" formatCode="0">
                  <c:v>102</c:v>
                </c:pt>
                <c:pt idx="392" formatCode="0.0">
                  <c:v>83</c:v>
                </c:pt>
                <c:pt idx="393">
                  <c:v>0</c:v>
                </c:pt>
                <c:pt idx="394" formatCode="0">
                  <c:v>106</c:v>
                </c:pt>
                <c:pt idx="395" formatCode="0.0">
                  <c:v>87.7</c:v>
                </c:pt>
                <c:pt idx="396" formatCode="0.0">
                  <c:v>90.4</c:v>
                </c:pt>
                <c:pt idx="397" formatCode="0.0">
                  <c:v>93.9</c:v>
                </c:pt>
                <c:pt idx="398" formatCode="0.0">
                  <c:v>96.6</c:v>
                </c:pt>
                <c:pt idx="399" formatCode="0.0">
                  <c:v>67.8</c:v>
                </c:pt>
                <c:pt idx="400" formatCode="0.0">
                  <c:v>97.4</c:v>
                </c:pt>
                <c:pt idx="401" formatCode="0.0">
                  <c:v>82.4</c:v>
                </c:pt>
                <c:pt idx="402" formatCode="0.0">
                  <c:v>73.5</c:v>
                </c:pt>
                <c:pt idx="403" formatCode="0.0">
                  <c:v>82.4</c:v>
                </c:pt>
                <c:pt idx="404" formatCode="0.0">
                  <c:v>92.1</c:v>
                </c:pt>
                <c:pt idx="405" formatCode="0.0">
                  <c:v>70</c:v>
                </c:pt>
                <c:pt idx="406" formatCode="0.0">
                  <c:v>83.7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89.5</c:v>
                </c:pt>
                <c:pt idx="411" formatCode="0.0">
                  <c:v>89.5</c:v>
                </c:pt>
                <c:pt idx="412" formatCode="0.0">
                  <c:v>85.7</c:v>
                </c:pt>
                <c:pt idx="413" formatCode="0.0">
                  <c:v>93.9</c:v>
                </c:pt>
                <c:pt idx="414" formatCode="0.0">
                  <c:v>84.5</c:v>
                </c:pt>
                <c:pt idx="415" formatCode="0.0">
                  <c:v>86.9</c:v>
                </c:pt>
                <c:pt idx="416" formatCode="0.0">
                  <c:v>55.4</c:v>
                </c:pt>
                <c:pt idx="417" formatCode="0.0">
                  <c:v>116</c:v>
                </c:pt>
                <c:pt idx="418" formatCode="0.0">
                  <c:v>84.4</c:v>
                </c:pt>
                <c:pt idx="419" formatCode="0.0">
                  <c:v>110</c:v>
                </c:pt>
                <c:pt idx="420" formatCode="0.0">
                  <c:v>106</c:v>
                </c:pt>
                <c:pt idx="421" formatCode="0.0">
                  <c:v>78.2</c:v>
                </c:pt>
                <c:pt idx="422" formatCode="0.0">
                  <c:v>75.3</c:v>
                </c:pt>
                <c:pt idx="423" formatCode="0.0">
                  <c:v>77.3</c:v>
                </c:pt>
                <c:pt idx="424" formatCode="0.0">
                  <c:v>89.5</c:v>
                </c:pt>
                <c:pt idx="425" formatCode="0.0">
                  <c:v>92</c:v>
                </c:pt>
                <c:pt idx="426" formatCode="0.0">
                  <c:v>82</c:v>
                </c:pt>
                <c:pt idx="427" formatCode="0.0">
                  <c:v>89</c:v>
                </c:pt>
                <c:pt idx="428" formatCode="0.0">
                  <c:v>90.4</c:v>
                </c:pt>
                <c:pt idx="429" formatCode="0.0">
                  <c:v>95.7</c:v>
                </c:pt>
                <c:pt idx="430" formatCode="0.0">
                  <c:v>96.6</c:v>
                </c:pt>
                <c:pt idx="431" formatCode="0.0">
                  <c:v>78</c:v>
                </c:pt>
                <c:pt idx="432" formatCode="0.0">
                  <c:v>87.5</c:v>
                </c:pt>
                <c:pt idx="433" formatCode="0.0">
                  <c:v>108</c:v>
                </c:pt>
                <c:pt idx="434" formatCode="0.0">
                  <c:v>106</c:v>
                </c:pt>
                <c:pt idx="435" formatCode="0.0">
                  <c:v>93.9</c:v>
                </c:pt>
                <c:pt idx="436" formatCode="0.0">
                  <c:v>82.8</c:v>
                </c:pt>
                <c:pt idx="437" formatCode="0.0">
                  <c:v>80.7</c:v>
                </c:pt>
                <c:pt idx="438" formatCode="0.0">
                  <c:v>105</c:v>
                </c:pt>
                <c:pt idx="439" formatCode="0.0">
                  <c:v>100</c:v>
                </c:pt>
                <c:pt idx="440" formatCode="0.0">
                  <c:v>95.7</c:v>
                </c:pt>
                <c:pt idx="441" formatCode="0.0">
                  <c:v>91.2</c:v>
                </c:pt>
                <c:pt idx="442" formatCode="0.0">
                  <c:v>105</c:v>
                </c:pt>
                <c:pt idx="443" formatCode="0.0">
                  <c:v>109</c:v>
                </c:pt>
                <c:pt idx="444" formatCode="0.0">
                  <c:v>93.9</c:v>
                </c:pt>
                <c:pt idx="445" formatCode="0.0">
                  <c:v>104</c:v>
                </c:pt>
                <c:pt idx="446" formatCode="0.0">
                  <c:v>104</c:v>
                </c:pt>
                <c:pt idx="447" formatCode="0.0">
                  <c:v>99.2</c:v>
                </c:pt>
                <c:pt idx="448" formatCode="0.0">
                  <c:v>97.4</c:v>
                </c:pt>
                <c:pt idx="449" formatCode="0.0">
                  <c:v>81</c:v>
                </c:pt>
                <c:pt idx="450" formatCode="0">
                  <c:v>110</c:v>
                </c:pt>
                <c:pt idx="451" formatCode="0">
                  <c:v>152</c:v>
                </c:pt>
                <c:pt idx="452" formatCode="0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90-4922-A27D-BDFB0AF5DFAA}"/>
            </c:ext>
          </c:extLst>
        </c:ser>
        <c:ser>
          <c:idx val="13"/>
          <c:order val="6"/>
          <c:tx>
            <c:strRef>
              <c:f>Nitratos!$N$7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Nitratos!$N$90:$N$834</c15:sqref>
                  </c15:fullRef>
                </c:ext>
              </c:extLst>
              <c:f>(Nitratos!$N$272,Nitratos!$N$274,Nitratos!$N$283:$N$287,Nitratos!$N$322,Nitratos!$N$324,Nitratos!$N$327,Nitratos!$N$331,Nitratos!$N$388:$N$834)</c:f>
              <c:numCache>
                <c:formatCode>0.00</c:formatCode>
                <c:ptCount val="455"/>
                <c:pt idx="0">
                  <c:v>0</c:v>
                </c:pt>
                <c:pt idx="1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220.5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225.75</c:v>
                </c:pt>
                <c:pt idx="76">
                  <c:v>241.5</c:v>
                </c:pt>
                <c:pt idx="77">
                  <c:v>246.75</c:v>
                </c:pt>
                <c:pt idx="78">
                  <c:v>231</c:v>
                </c:pt>
                <c:pt idx="79">
                  <c:v>225.75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231</c:v>
                </c:pt>
                <c:pt idx="91">
                  <c:v>278.25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7-4CB3-B03F-AF9C27A6E4B9}"/>
            </c:ext>
          </c:extLst>
        </c:ser>
        <c:ser>
          <c:idx val="7"/>
          <c:order val="7"/>
          <c:tx>
            <c:strRef>
              <c:f>Nitratos!$O$7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Nitratos!$O$90:$O$834</c15:sqref>
                  </c15:fullRef>
                </c:ext>
              </c:extLst>
              <c:f>(Nitratos!$O$272,Nitratos!$O$274,Nitratos!$O$283:$O$287,Nitratos!$O$322,Nitratos!$O$324,Nitratos!$O$327,Nitratos!$O$331,Nitratos!$O$388:$O$834)</c:f>
              <c:numCache>
                <c:formatCode>0.00</c:formatCode>
                <c:ptCount val="455"/>
                <c:pt idx="0">
                  <c:v>0</c:v>
                </c:pt>
                <c:pt idx="1">
                  <c:v>0</c:v>
                </c:pt>
                <c:pt idx="9">
                  <c:v>252</c:v>
                </c:pt>
                <c:pt idx="10">
                  <c:v>246.75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154</c:v>
                </c:pt>
                <c:pt idx="37">
                  <c:v>170.1</c:v>
                </c:pt>
                <c:pt idx="38">
                  <c:v>161.69999999999999</c:v>
                </c:pt>
                <c:pt idx="39">
                  <c:v>182.7</c:v>
                </c:pt>
                <c:pt idx="40">
                  <c:v>172.2</c:v>
                </c:pt>
                <c:pt idx="41">
                  <c:v>199.5</c:v>
                </c:pt>
                <c:pt idx="42">
                  <c:v>205.8</c:v>
                </c:pt>
                <c:pt idx="43">
                  <c:v>180.6</c:v>
                </c:pt>
                <c:pt idx="44">
                  <c:v>210</c:v>
                </c:pt>
                <c:pt idx="45">
                  <c:v>215.25</c:v>
                </c:pt>
                <c:pt idx="46">
                  <c:v>220.5</c:v>
                </c:pt>
                <c:pt idx="47">
                  <c:v>204.75</c:v>
                </c:pt>
                <c:pt idx="48">
                  <c:v>220.5</c:v>
                </c:pt>
                <c:pt idx="49">
                  <c:v>220.5</c:v>
                </c:pt>
                <c:pt idx="50">
                  <c:v>194.25</c:v>
                </c:pt>
                <c:pt idx="51">
                  <c:v>225.75</c:v>
                </c:pt>
                <c:pt idx="52">
                  <c:v>231</c:v>
                </c:pt>
                <c:pt idx="53">
                  <c:v>231</c:v>
                </c:pt>
                <c:pt idx="54">
                  <c:v>231</c:v>
                </c:pt>
                <c:pt idx="55">
                  <c:v>215.25</c:v>
                </c:pt>
                <c:pt idx="56">
                  <c:v>210</c:v>
                </c:pt>
                <c:pt idx="57">
                  <c:v>225.75</c:v>
                </c:pt>
                <c:pt idx="58">
                  <c:v>215.25</c:v>
                </c:pt>
                <c:pt idx="59">
                  <c:v>220.5</c:v>
                </c:pt>
                <c:pt idx="60">
                  <c:v>231</c:v>
                </c:pt>
                <c:pt idx="61">
                  <c:v>231</c:v>
                </c:pt>
                <c:pt idx="62">
                  <c:v>220.5</c:v>
                </c:pt>
                <c:pt idx="63">
                  <c:v>215.25</c:v>
                </c:pt>
                <c:pt idx="64">
                  <c:v>231</c:v>
                </c:pt>
                <c:pt idx="65">
                  <c:v>204.75</c:v>
                </c:pt>
                <c:pt idx="66">
                  <c:v>225.75</c:v>
                </c:pt>
                <c:pt idx="67">
                  <c:v>231</c:v>
                </c:pt>
                <c:pt idx="68">
                  <c:v>236.25</c:v>
                </c:pt>
                <c:pt idx="69">
                  <c:v>215.25</c:v>
                </c:pt>
                <c:pt idx="70">
                  <c:v>225.75</c:v>
                </c:pt>
                <c:pt idx="71">
                  <c:v>236.25</c:v>
                </c:pt>
                <c:pt idx="72">
                  <c:v>241.5</c:v>
                </c:pt>
                <c:pt idx="73">
                  <c:v>199.5</c:v>
                </c:pt>
                <c:pt idx="74">
                  <c:v>194.25</c:v>
                </c:pt>
                <c:pt idx="75">
                  <c:v>241.5</c:v>
                </c:pt>
                <c:pt idx="76">
                  <c:v>204.75</c:v>
                </c:pt>
                <c:pt idx="77">
                  <c:v>236.25</c:v>
                </c:pt>
                <c:pt idx="78">
                  <c:v>220.5</c:v>
                </c:pt>
                <c:pt idx="79">
                  <c:v>231</c:v>
                </c:pt>
                <c:pt idx="80">
                  <c:v>183.75</c:v>
                </c:pt>
                <c:pt idx="81">
                  <c:v>189</c:v>
                </c:pt>
                <c:pt idx="82">
                  <c:v>220.5</c:v>
                </c:pt>
                <c:pt idx="83">
                  <c:v>257.25</c:v>
                </c:pt>
                <c:pt idx="84">
                  <c:v>278.25</c:v>
                </c:pt>
                <c:pt idx="85">
                  <c:v>246.75</c:v>
                </c:pt>
                <c:pt idx="86">
                  <c:v>246.75</c:v>
                </c:pt>
                <c:pt idx="87">
                  <c:v>236.25</c:v>
                </c:pt>
                <c:pt idx="88">
                  <c:v>241.5</c:v>
                </c:pt>
                <c:pt idx="89">
                  <c:v>236.25</c:v>
                </c:pt>
                <c:pt idx="90">
                  <c:v>225.75</c:v>
                </c:pt>
                <c:pt idx="91">
                  <c:v>225.75</c:v>
                </c:pt>
                <c:pt idx="92">
                  <c:v>183.75</c:v>
                </c:pt>
                <c:pt idx="93">
                  <c:v>236.25</c:v>
                </c:pt>
                <c:pt idx="94">
                  <c:v>215.25</c:v>
                </c:pt>
                <c:pt idx="95">
                  <c:v>273</c:v>
                </c:pt>
                <c:pt idx="96">
                  <c:v>246.75</c:v>
                </c:pt>
                <c:pt idx="97">
                  <c:v>236.25</c:v>
                </c:pt>
                <c:pt idx="98">
                  <c:v>246.75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 formatCode="0.0">
                  <c:v>20.6</c:v>
                </c:pt>
                <c:pt idx="408" formatCode="0">
                  <c:v>189</c:v>
                </c:pt>
                <c:pt idx="409" formatCode="0">
                  <c:v>260</c:v>
                </c:pt>
                <c:pt idx="410" formatCode="0">
                  <c:v>288</c:v>
                </c:pt>
                <c:pt idx="411" formatCode="0">
                  <c:v>296</c:v>
                </c:pt>
                <c:pt idx="412" formatCode="0">
                  <c:v>326</c:v>
                </c:pt>
                <c:pt idx="413" formatCode="0">
                  <c:v>206</c:v>
                </c:pt>
                <c:pt idx="414" formatCode="0">
                  <c:v>317</c:v>
                </c:pt>
                <c:pt idx="415" formatCode="0">
                  <c:v>298</c:v>
                </c:pt>
                <c:pt idx="416" formatCode="0">
                  <c:v>242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90-4922-A27D-BDFB0AF5DFAA}"/>
            </c:ext>
          </c:extLst>
        </c:ser>
        <c:ser>
          <c:idx val="8"/>
          <c:order val="8"/>
          <c:tx>
            <c:strRef>
              <c:f>Nitratos!$P$7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Nitratos!$P$90:$P$834</c15:sqref>
                  </c15:fullRef>
                </c:ext>
              </c:extLst>
              <c:f>(Nitratos!$P$272,Nitratos!$P$274,Nitratos!$P$283:$P$287,Nitratos!$P$322,Nitratos!$P$324,Nitratos!$P$327,Nitratos!$P$331,Nitratos!$P$388:$P$834)</c:f>
              <c:numCache>
                <c:formatCode>0.00</c:formatCode>
                <c:ptCount val="455"/>
                <c:pt idx="0" formatCode="0">
                  <c:v>0</c:v>
                </c:pt>
                <c:pt idx="1" formatCode="0">
                  <c:v>0</c:v>
                </c:pt>
                <c:pt idx="10" formatCode="0">
                  <c:v>246.75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">
                  <c:v>0</c:v>
                </c:pt>
                <c:pt idx="42" formatCode="0">
                  <c:v>0</c:v>
                </c:pt>
                <c:pt idx="43" formatCode="0">
                  <c:v>0</c:v>
                </c:pt>
                <c:pt idx="44" formatCode="0">
                  <c:v>0</c:v>
                </c:pt>
                <c:pt idx="45" formatCode="0">
                  <c:v>0</c:v>
                </c:pt>
                <c:pt idx="46" formatCode="0">
                  <c:v>0</c:v>
                </c:pt>
                <c:pt idx="47" formatCode="0">
                  <c:v>0</c:v>
                </c:pt>
                <c:pt idx="48" formatCode="0">
                  <c:v>0</c:v>
                </c:pt>
                <c:pt idx="49" formatCode="0">
                  <c:v>0</c:v>
                </c:pt>
                <c:pt idx="50" formatCode="0">
                  <c:v>0</c:v>
                </c:pt>
                <c:pt idx="51" formatCode="0">
                  <c:v>0</c:v>
                </c:pt>
                <c:pt idx="52" formatCode="0">
                  <c:v>0</c:v>
                </c:pt>
                <c:pt idx="53" formatCode="0">
                  <c:v>0</c:v>
                </c:pt>
                <c:pt idx="54" formatCode="0">
                  <c:v>0</c:v>
                </c:pt>
                <c:pt idx="55" formatCode="0">
                  <c:v>0</c:v>
                </c:pt>
                <c:pt idx="56" formatCode="0">
                  <c:v>0</c:v>
                </c:pt>
                <c:pt idx="57" formatCode="0">
                  <c:v>0</c:v>
                </c:pt>
                <c:pt idx="58" formatCode="0">
                  <c:v>0</c:v>
                </c:pt>
                <c:pt idx="59" formatCode="0">
                  <c:v>0</c:v>
                </c:pt>
                <c:pt idx="60" formatCode="0">
                  <c:v>0</c:v>
                </c:pt>
                <c:pt idx="61" formatCode="0">
                  <c:v>0</c:v>
                </c:pt>
                <c:pt idx="62" formatCode="0">
                  <c:v>0</c:v>
                </c:pt>
                <c:pt idx="63" formatCode="0">
                  <c:v>0</c:v>
                </c:pt>
                <c:pt idx="64" formatCode="0">
                  <c:v>0</c:v>
                </c:pt>
                <c:pt idx="65" formatCode="0">
                  <c:v>0</c:v>
                </c:pt>
                <c:pt idx="66" formatCode="0">
                  <c:v>0</c:v>
                </c:pt>
                <c:pt idx="67" formatCode="0">
                  <c:v>0</c:v>
                </c:pt>
                <c:pt idx="68" formatCode="0">
                  <c:v>0</c:v>
                </c:pt>
                <c:pt idx="69" formatCode="0">
                  <c:v>0</c:v>
                </c:pt>
                <c:pt idx="70" formatCode="0">
                  <c:v>0</c:v>
                </c:pt>
                <c:pt idx="71" formatCode="0">
                  <c:v>0</c:v>
                </c:pt>
                <c:pt idx="72" formatCode="0">
                  <c:v>0</c:v>
                </c:pt>
                <c:pt idx="73" formatCode="0">
                  <c:v>0</c:v>
                </c:pt>
                <c:pt idx="74" formatCode="0">
                  <c:v>0</c:v>
                </c:pt>
                <c:pt idx="75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0</c:v>
                </c:pt>
                <c:pt idx="86" formatCode="0">
                  <c:v>0</c:v>
                </c:pt>
                <c:pt idx="87" formatCode="0">
                  <c:v>0</c:v>
                </c:pt>
                <c:pt idx="88" formatCode="0">
                  <c:v>0</c:v>
                </c:pt>
                <c:pt idx="89" formatCode="0">
                  <c:v>0</c:v>
                </c:pt>
                <c:pt idx="90" formatCode="0">
                  <c:v>0</c:v>
                </c:pt>
                <c:pt idx="91" formatCode="0">
                  <c:v>0</c:v>
                </c:pt>
                <c:pt idx="92" formatCode="0">
                  <c:v>0</c:v>
                </c:pt>
                <c:pt idx="93" formatCode="0">
                  <c:v>0</c:v>
                </c:pt>
                <c:pt idx="94" formatCode="0">
                  <c:v>0</c:v>
                </c:pt>
                <c:pt idx="95" formatCode="0">
                  <c:v>0</c:v>
                </c:pt>
                <c:pt idx="96" formatCode="0">
                  <c:v>0</c:v>
                </c:pt>
                <c:pt idx="97" formatCode="0">
                  <c:v>0</c:v>
                </c:pt>
                <c:pt idx="98" formatCode="0">
                  <c:v>0</c:v>
                </c:pt>
                <c:pt idx="99" formatCode="0">
                  <c:v>0</c:v>
                </c:pt>
                <c:pt idx="100" formatCode="0">
                  <c:v>0</c:v>
                </c:pt>
                <c:pt idx="101" formatCode="0">
                  <c:v>0</c:v>
                </c:pt>
                <c:pt idx="102" formatCode="0">
                  <c:v>0</c:v>
                </c:pt>
                <c:pt idx="103" formatCode="0">
                  <c:v>0</c:v>
                </c:pt>
                <c:pt idx="104" formatCode="0">
                  <c:v>0</c:v>
                </c:pt>
                <c:pt idx="105" formatCode="0">
                  <c:v>0</c:v>
                </c:pt>
                <c:pt idx="106" formatCode="0">
                  <c:v>0</c:v>
                </c:pt>
                <c:pt idx="107" formatCode="0">
                  <c:v>0</c:v>
                </c:pt>
                <c:pt idx="108" formatCode="0">
                  <c:v>0</c:v>
                </c:pt>
                <c:pt idx="109" formatCode="0">
                  <c:v>0</c:v>
                </c:pt>
                <c:pt idx="110" formatCode="0">
                  <c:v>0</c:v>
                </c:pt>
                <c:pt idx="111" formatCode="0">
                  <c:v>0</c:v>
                </c:pt>
                <c:pt idx="112" formatCode="0">
                  <c:v>0</c:v>
                </c:pt>
                <c:pt idx="113" formatCode="0">
                  <c:v>0</c:v>
                </c:pt>
                <c:pt idx="114" formatCode="0">
                  <c:v>0</c:v>
                </c:pt>
                <c:pt idx="115" formatCode="0">
                  <c:v>0</c:v>
                </c:pt>
                <c:pt idx="116" formatCode="0">
                  <c:v>0</c:v>
                </c:pt>
                <c:pt idx="117" formatCode="0">
                  <c:v>0</c:v>
                </c:pt>
                <c:pt idx="118" formatCode="0">
                  <c:v>0</c:v>
                </c:pt>
                <c:pt idx="119" formatCode="0">
                  <c:v>0</c:v>
                </c:pt>
                <c:pt idx="120" formatCode="0">
                  <c:v>0</c:v>
                </c:pt>
                <c:pt idx="121" formatCode="0">
                  <c:v>0</c:v>
                </c:pt>
                <c:pt idx="122" formatCode="0">
                  <c:v>0</c:v>
                </c:pt>
                <c:pt idx="123" formatCode="0">
                  <c:v>0</c:v>
                </c:pt>
                <c:pt idx="124" formatCode="0">
                  <c:v>0</c:v>
                </c:pt>
                <c:pt idx="125" formatCode="0">
                  <c:v>0</c:v>
                </c:pt>
                <c:pt idx="126" formatCode="0">
                  <c:v>0</c:v>
                </c:pt>
                <c:pt idx="127" formatCode="0">
                  <c:v>0</c:v>
                </c:pt>
                <c:pt idx="128" formatCode="0">
                  <c:v>0</c:v>
                </c:pt>
                <c:pt idx="129" formatCode="0">
                  <c:v>0</c:v>
                </c:pt>
                <c:pt idx="130" formatCode="0">
                  <c:v>0</c:v>
                </c:pt>
                <c:pt idx="131" formatCode="0">
                  <c:v>0</c:v>
                </c:pt>
                <c:pt idx="132" formatCode="0">
                  <c:v>0</c:v>
                </c:pt>
                <c:pt idx="133" formatCode="0">
                  <c:v>0</c:v>
                </c:pt>
                <c:pt idx="134" formatCode="0">
                  <c:v>0</c:v>
                </c:pt>
                <c:pt idx="135" formatCode="0">
                  <c:v>0</c:v>
                </c:pt>
                <c:pt idx="136" formatCode="0">
                  <c:v>0</c:v>
                </c:pt>
                <c:pt idx="137" formatCode="0">
                  <c:v>0</c:v>
                </c:pt>
                <c:pt idx="138" formatCode="0">
                  <c:v>0</c:v>
                </c:pt>
                <c:pt idx="139" formatCode="0">
                  <c:v>0</c:v>
                </c:pt>
                <c:pt idx="140" formatCode="0">
                  <c:v>0</c:v>
                </c:pt>
                <c:pt idx="141" formatCode="0">
                  <c:v>0</c:v>
                </c:pt>
                <c:pt idx="142" formatCode="0">
                  <c:v>0</c:v>
                </c:pt>
                <c:pt idx="143" formatCode="0">
                  <c:v>0</c:v>
                </c:pt>
                <c:pt idx="144" formatCode="0">
                  <c:v>0</c:v>
                </c:pt>
                <c:pt idx="145" formatCode="0">
                  <c:v>0</c:v>
                </c:pt>
                <c:pt idx="146" formatCode="0">
                  <c:v>0</c:v>
                </c:pt>
                <c:pt idx="147" formatCode="0">
                  <c:v>0</c:v>
                </c:pt>
                <c:pt idx="148" formatCode="0">
                  <c:v>0</c:v>
                </c:pt>
                <c:pt idx="149" formatCode="0">
                  <c:v>0</c:v>
                </c:pt>
                <c:pt idx="150" formatCode="0">
                  <c:v>0</c:v>
                </c:pt>
                <c:pt idx="151" formatCode="0">
                  <c:v>0</c:v>
                </c:pt>
                <c:pt idx="152" formatCode="0">
                  <c:v>0</c:v>
                </c:pt>
                <c:pt idx="153" formatCode="0">
                  <c:v>0</c:v>
                </c:pt>
                <c:pt idx="154" formatCode="0">
                  <c:v>0</c:v>
                </c:pt>
                <c:pt idx="155" formatCode="0">
                  <c:v>0</c:v>
                </c:pt>
                <c:pt idx="156" formatCode="0">
                  <c:v>0</c:v>
                </c:pt>
                <c:pt idx="157" formatCode="0">
                  <c:v>0</c:v>
                </c:pt>
                <c:pt idx="158" formatCode="0">
                  <c:v>0</c:v>
                </c:pt>
                <c:pt idx="159" formatCode="0">
                  <c:v>0</c:v>
                </c:pt>
                <c:pt idx="160" formatCode="0">
                  <c:v>0</c:v>
                </c:pt>
                <c:pt idx="161" formatCode="0">
                  <c:v>0</c:v>
                </c:pt>
                <c:pt idx="162" formatCode="0">
                  <c:v>0</c:v>
                </c:pt>
                <c:pt idx="163" formatCode="0">
                  <c:v>0</c:v>
                </c:pt>
                <c:pt idx="164" formatCode="0">
                  <c:v>0</c:v>
                </c:pt>
                <c:pt idx="165" formatCode="0">
                  <c:v>0</c:v>
                </c:pt>
                <c:pt idx="166" formatCode="0">
                  <c:v>0</c:v>
                </c:pt>
                <c:pt idx="167" formatCode="0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0-4922-A27D-BDFB0AF5DFAA}"/>
            </c:ext>
          </c:extLst>
        </c:ser>
        <c:ser>
          <c:idx val="9"/>
          <c:order val="9"/>
          <c:tx>
            <c:strRef>
              <c:f>Nitratos!$Q$7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Nitratos!$Q$90:$Q$834</c15:sqref>
                  </c15:fullRef>
                </c:ext>
              </c:extLst>
              <c:f>(Nitratos!$Q$272,Nitratos!$Q$274,Nitratos!$Q$283:$Q$287,Nitratos!$Q$322,Nitratos!$Q$324,Nitratos!$Q$327,Nitratos!$Q$331,Nitratos!$Q$388:$Q$834)</c:f>
              <c:numCache>
                <c:formatCode>0</c:formatCode>
                <c:ptCount val="4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90-4922-A27D-BDFB0AF5DFAA}"/>
            </c:ext>
          </c:extLst>
        </c:ser>
        <c:ser>
          <c:idx val="10"/>
          <c:order val="10"/>
          <c:tx>
            <c:strRef>
              <c:f>Nitratos!$R$7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Nitratos!$R$90:$R$834</c15:sqref>
                  </c15:fullRef>
                </c:ext>
              </c:extLst>
              <c:f>(Nitratos!$R$272,Nitratos!$R$274,Nitratos!$R$283:$R$287,Nitratos!$R$322,Nitratos!$R$324,Nitratos!$R$327,Nitratos!$R$331,Nitratos!$R$388:$R$834)</c:f>
              <c:numCache>
                <c:formatCode>0</c:formatCode>
                <c:ptCount val="455"/>
                <c:pt idx="1" formatCode="0.00">
                  <c:v>0</c:v>
                </c:pt>
                <c:pt idx="13" formatCode="0.00">
                  <c:v>0</c:v>
                </c:pt>
                <c:pt idx="16" formatCode="0.00">
                  <c:v>0</c:v>
                </c:pt>
                <c:pt idx="19" formatCode="0.00">
                  <c:v>0</c:v>
                </c:pt>
                <c:pt idx="22" formatCode="0.00">
                  <c:v>0</c:v>
                </c:pt>
                <c:pt idx="25" formatCode="0.00">
                  <c:v>0</c:v>
                </c:pt>
                <c:pt idx="28" formatCode="0.00">
                  <c:v>0</c:v>
                </c:pt>
                <c:pt idx="30" formatCode="0.00">
                  <c:v>0</c:v>
                </c:pt>
                <c:pt idx="33" formatCode="0.00">
                  <c:v>0</c:v>
                </c:pt>
                <c:pt idx="36" formatCode="0.00">
                  <c:v>0</c:v>
                </c:pt>
                <c:pt idx="39" formatCode="0.00">
                  <c:v>0</c:v>
                </c:pt>
                <c:pt idx="41" formatCode="0.00">
                  <c:v>0</c:v>
                </c:pt>
                <c:pt idx="44" formatCode="0.00">
                  <c:v>0</c:v>
                </c:pt>
                <c:pt idx="47" formatCode="0.00">
                  <c:v>0</c:v>
                </c:pt>
                <c:pt idx="50" formatCode="0.00">
                  <c:v>0</c:v>
                </c:pt>
                <c:pt idx="52" formatCode="0.00">
                  <c:v>0</c:v>
                </c:pt>
                <c:pt idx="55" formatCode="0.00">
                  <c:v>0</c:v>
                </c:pt>
                <c:pt idx="57" formatCode="0.00">
                  <c:v>0</c:v>
                </c:pt>
                <c:pt idx="60" formatCode="0.00">
                  <c:v>0</c:v>
                </c:pt>
                <c:pt idx="63" formatCode="0.00">
                  <c:v>0</c:v>
                </c:pt>
                <c:pt idx="66" formatCode="0.00">
                  <c:v>0</c:v>
                </c:pt>
                <c:pt idx="69" formatCode="0.00">
                  <c:v>0</c:v>
                </c:pt>
                <c:pt idx="71" formatCode="0.00">
                  <c:v>0</c:v>
                </c:pt>
                <c:pt idx="74" formatCode="0.00">
                  <c:v>0</c:v>
                </c:pt>
                <c:pt idx="77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5.92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90-4922-A27D-BDFB0AF5DFAA}"/>
            </c:ext>
          </c:extLst>
        </c:ser>
        <c:ser>
          <c:idx val="11"/>
          <c:order val="11"/>
          <c:tx>
            <c:strRef>
              <c:f>Nitratos!$S$7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Nitratos!$S$90:$S$834</c15:sqref>
                  </c15:fullRef>
                </c:ext>
              </c:extLst>
              <c:f>(Nitratos!$S$272,Nitratos!$S$274,Nitratos!$S$283:$S$287,Nitratos!$S$322,Nitratos!$S$324,Nitratos!$S$327,Nitratos!$S$331,Nitratos!$S$388:$S$834)</c:f>
              <c:numCache>
                <c:formatCode>0.00</c:formatCode>
                <c:ptCount val="455"/>
                <c:pt idx="1">
                  <c:v>0</c:v>
                </c:pt>
                <c:pt idx="13">
                  <c:v>0</c:v>
                </c:pt>
                <c:pt idx="16">
                  <c:v>0</c:v>
                </c:pt>
                <c:pt idx="19">
                  <c:v>0</c:v>
                </c:pt>
                <c:pt idx="22">
                  <c:v>0</c:v>
                </c:pt>
                <c:pt idx="25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7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2.57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90-4922-A27D-BDFB0AF5DFAA}"/>
            </c:ext>
          </c:extLst>
        </c:ser>
        <c:ser>
          <c:idx val="12"/>
          <c:order val="12"/>
          <c:tx>
            <c:strRef>
              <c:f>Nitratos!$T$7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Nitratos!$T$90:$T$834</c15:sqref>
                  </c15:fullRef>
                </c:ext>
              </c:extLst>
              <c:f>(Nitratos!$T$272,Nitratos!$T$274,Nitratos!$T$283:$T$287,Nitratos!$T$322,Nitratos!$T$324,Nitratos!$T$327,Nitratos!$T$331,Nitratos!$T$388:$T$834)</c:f>
              <c:numCache>
                <c:formatCode>0.00</c:formatCode>
                <c:ptCount val="455"/>
                <c:pt idx="0">
                  <c:v>155.4</c:v>
                </c:pt>
                <c:pt idx="1">
                  <c:v>136.4</c:v>
                </c:pt>
                <c:pt idx="2">
                  <c:v>147</c:v>
                </c:pt>
                <c:pt idx="3">
                  <c:v>151.19999999999999</c:v>
                </c:pt>
                <c:pt idx="4">
                  <c:v>123.2</c:v>
                </c:pt>
                <c:pt idx="5">
                  <c:v>143</c:v>
                </c:pt>
                <c:pt idx="6">
                  <c:v>145.19999999999999</c:v>
                </c:pt>
                <c:pt idx="7">
                  <c:v>231</c:v>
                </c:pt>
                <c:pt idx="8">
                  <c:v>137.5</c:v>
                </c:pt>
                <c:pt idx="9">
                  <c:v>191.1</c:v>
                </c:pt>
                <c:pt idx="10">
                  <c:v>168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23.98</c:v>
                </c:pt>
                <c:pt idx="15">
                  <c:v>28.08</c:v>
                </c:pt>
                <c:pt idx="16">
                  <c:v>14.4</c:v>
                </c:pt>
                <c:pt idx="17">
                  <c:v>21.18</c:v>
                </c:pt>
                <c:pt idx="18">
                  <c:v>24.78</c:v>
                </c:pt>
                <c:pt idx="19">
                  <c:v>36.119999999999997</c:v>
                </c:pt>
                <c:pt idx="20">
                  <c:v>43.74</c:v>
                </c:pt>
                <c:pt idx="21">
                  <c:v>33.299999999999997</c:v>
                </c:pt>
                <c:pt idx="22">
                  <c:v>44.88</c:v>
                </c:pt>
                <c:pt idx="23">
                  <c:v>21.18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21.18</c:v>
                </c:pt>
                <c:pt idx="29">
                  <c:v>0</c:v>
                </c:pt>
                <c:pt idx="30">
                  <c:v>25.32</c:v>
                </c:pt>
                <c:pt idx="31">
                  <c:v>17.940000000000001</c:v>
                </c:pt>
                <c:pt idx="32">
                  <c:v>33.06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110.16</c:v>
                </c:pt>
                <c:pt idx="37">
                  <c:v>77.7</c:v>
                </c:pt>
                <c:pt idx="38">
                  <c:v>64.8</c:v>
                </c:pt>
                <c:pt idx="39">
                  <c:v>37.4</c:v>
                </c:pt>
                <c:pt idx="40">
                  <c:v>58.08</c:v>
                </c:pt>
                <c:pt idx="41">
                  <c:v>51.24</c:v>
                </c:pt>
                <c:pt idx="42">
                  <c:v>73.5</c:v>
                </c:pt>
                <c:pt idx="43">
                  <c:v>47.08</c:v>
                </c:pt>
                <c:pt idx="44">
                  <c:v>71.400000000000006</c:v>
                </c:pt>
                <c:pt idx="45">
                  <c:v>76.650000000000006</c:v>
                </c:pt>
                <c:pt idx="46">
                  <c:v>80.849999999999994</c:v>
                </c:pt>
                <c:pt idx="47">
                  <c:v>77</c:v>
                </c:pt>
                <c:pt idx="48">
                  <c:v>64.05</c:v>
                </c:pt>
                <c:pt idx="49">
                  <c:v>70.400000000000006</c:v>
                </c:pt>
                <c:pt idx="50">
                  <c:v>67.2</c:v>
                </c:pt>
                <c:pt idx="51">
                  <c:v>92.4</c:v>
                </c:pt>
                <c:pt idx="52">
                  <c:v>93.45</c:v>
                </c:pt>
                <c:pt idx="53">
                  <c:v>97.65</c:v>
                </c:pt>
                <c:pt idx="54">
                  <c:v>81.900000000000006</c:v>
                </c:pt>
                <c:pt idx="55">
                  <c:v>100.8</c:v>
                </c:pt>
                <c:pt idx="56">
                  <c:v>111.3</c:v>
                </c:pt>
                <c:pt idx="57">
                  <c:v>140.80000000000001</c:v>
                </c:pt>
                <c:pt idx="58">
                  <c:v>128.1</c:v>
                </c:pt>
                <c:pt idx="59">
                  <c:v>174.3</c:v>
                </c:pt>
                <c:pt idx="60">
                  <c:v>130.19999999999999</c:v>
                </c:pt>
                <c:pt idx="61">
                  <c:v>136.5</c:v>
                </c:pt>
                <c:pt idx="62">
                  <c:v>115.5</c:v>
                </c:pt>
                <c:pt idx="63">
                  <c:v>132.30000000000001</c:v>
                </c:pt>
                <c:pt idx="64">
                  <c:v>140.69999999999999</c:v>
                </c:pt>
                <c:pt idx="65">
                  <c:v>123.9</c:v>
                </c:pt>
                <c:pt idx="66">
                  <c:v>147</c:v>
                </c:pt>
                <c:pt idx="67">
                  <c:v>142.80000000000001</c:v>
                </c:pt>
                <c:pt idx="68">
                  <c:v>140.69999999999999</c:v>
                </c:pt>
                <c:pt idx="69">
                  <c:v>149.1</c:v>
                </c:pt>
                <c:pt idx="70">
                  <c:v>149.1</c:v>
                </c:pt>
                <c:pt idx="71">
                  <c:v>149.1</c:v>
                </c:pt>
                <c:pt idx="72">
                  <c:v>149.1</c:v>
                </c:pt>
                <c:pt idx="73">
                  <c:v>130.19999999999999</c:v>
                </c:pt>
                <c:pt idx="74">
                  <c:v>130.19999999999999</c:v>
                </c:pt>
                <c:pt idx="75">
                  <c:v>155.4</c:v>
                </c:pt>
                <c:pt idx="76">
                  <c:v>157.5</c:v>
                </c:pt>
                <c:pt idx="77">
                  <c:v>165.9</c:v>
                </c:pt>
                <c:pt idx="78">
                  <c:v>155.4</c:v>
                </c:pt>
                <c:pt idx="79">
                  <c:v>142.80000000000001</c:v>
                </c:pt>
                <c:pt idx="80">
                  <c:v>123.9</c:v>
                </c:pt>
                <c:pt idx="81">
                  <c:v>94.5</c:v>
                </c:pt>
                <c:pt idx="82">
                  <c:v>117.6</c:v>
                </c:pt>
                <c:pt idx="83">
                  <c:v>138.6</c:v>
                </c:pt>
                <c:pt idx="84">
                  <c:v>140.69999999999999</c:v>
                </c:pt>
                <c:pt idx="85">
                  <c:v>138.6</c:v>
                </c:pt>
                <c:pt idx="86">
                  <c:v>136.5</c:v>
                </c:pt>
                <c:pt idx="87">
                  <c:v>134.4</c:v>
                </c:pt>
                <c:pt idx="88">
                  <c:v>123.9</c:v>
                </c:pt>
                <c:pt idx="89">
                  <c:v>126</c:v>
                </c:pt>
                <c:pt idx="90">
                  <c:v>110</c:v>
                </c:pt>
                <c:pt idx="91">
                  <c:v>110</c:v>
                </c:pt>
                <c:pt idx="92">
                  <c:v>46.2</c:v>
                </c:pt>
                <c:pt idx="93">
                  <c:v>90.3</c:v>
                </c:pt>
                <c:pt idx="94">
                  <c:v>107.8</c:v>
                </c:pt>
                <c:pt idx="95">
                  <c:v>143</c:v>
                </c:pt>
                <c:pt idx="96">
                  <c:v>161.69999999999999</c:v>
                </c:pt>
                <c:pt idx="97">
                  <c:v>143</c:v>
                </c:pt>
                <c:pt idx="98">
                  <c:v>142.80000000000001</c:v>
                </c:pt>
                <c:pt idx="99">
                  <c:v>123.2</c:v>
                </c:pt>
                <c:pt idx="100">
                  <c:v>148.5</c:v>
                </c:pt>
                <c:pt idx="101">
                  <c:v>129.80000000000001</c:v>
                </c:pt>
                <c:pt idx="102">
                  <c:v>116.6</c:v>
                </c:pt>
                <c:pt idx="103">
                  <c:v>105</c:v>
                </c:pt>
                <c:pt idx="104">
                  <c:v>84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30.8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54.9</c:v>
                </c:pt>
                <c:pt idx="189">
                  <c:v>180</c:v>
                </c:pt>
                <c:pt idx="190">
                  <c:v>79.5</c:v>
                </c:pt>
                <c:pt idx="191">
                  <c:v>66.900000000000006</c:v>
                </c:pt>
                <c:pt idx="192">
                  <c:v>61.1</c:v>
                </c:pt>
                <c:pt idx="193">
                  <c:v>178</c:v>
                </c:pt>
                <c:pt idx="194">
                  <c:v>31.6</c:v>
                </c:pt>
                <c:pt idx="195">
                  <c:v>62.9</c:v>
                </c:pt>
                <c:pt idx="196">
                  <c:v>45.6</c:v>
                </c:pt>
                <c:pt idx="197">
                  <c:v>103</c:v>
                </c:pt>
                <c:pt idx="198">
                  <c:v>90.8</c:v>
                </c:pt>
                <c:pt idx="199">
                  <c:v>86.8</c:v>
                </c:pt>
                <c:pt idx="200">
                  <c:v>98.8</c:v>
                </c:pt>
                <c:pt idx="201">
                  <c:v>99.2</c:v>
                </c:pt>
                <c:pt idx="202">
                  <c:v>65.099999999999994</c:v>
                </c:pt>
                <c:pt idx="203">
                  <c:v>137</c:v>
                </c:pt>
                <c:pt idx="204">
                  <c:v>79.7</c:v>
                </c:pt>
                <c:pt idx="205">
                  <c:v>104</c:v>
                </c:pt>
                <c:pt idx="206">
                  <c:v>88.1</c:v>
                </c:pt>
                <c:pt idx="207">
                  <c:v>114</c:v>
                </c:pt>
                <c:pt idx="208">
                  <c:v>89.9</c:v>
                </c:pt>
                <c:pt idx="209">
                  <c:v>113</c:v>
                </c:pt>
                <c:pt idx="210">
                  <c:v>0</c:v>
                </c:pt>
                <c:pt idx="211">
                  <c:v>0</c:v>
                </c:pt>
                <c:pt idx="212">
                  <c:v>114</c:v>
                </c:pt>
                <c:pt idx="213">
                  <c:v>120</c:v>
                </c:pt>
                <c:pt idx="214">
                  <c:v>85.5</c:v>
                </c:pt>
                <c:pt idx="215">
                  <c:v>100</c:v>
                </c:pt>
                <c:pt idx="216">
                  <c:v>74.900000000000006</c:v>
                </c:pt>
                <c:pt idx="217">
                  <c:v>87.7</c:v>
                </c:pt>
                <c:pt idx="218">
                  <c:v>104</c:v>
                </c:pt>
                <c:pt idx="219">
                  <c:v>86.8</c:v>
                </c:pt>
                <c:pt idx="220">
                  <c:v>122</c:v>
                </c:pt>
                <c:pt idx="221">
                  <c:v>100</c:v>
                </c:pt>
                <c:pt idx="222">
                  <c:v>77.5</c:v>
                </c:pt>
                <c:pt idx="223">
                  <c:v>94.3</c:v>
                </c:pt>
                <c:pt idx="224">
                  <c:v>90.8</c:v>
                </c:pt>
                <c:pt idx="225">
                  <c:v>103</c:v>
                </c:pt>
                <c:pt idx="226">
                  <c:v>89.5</c:v>
                </c:pt>
                <c:pt idx="227">
                  <c:v>116</c:v>
                </c:pt>
                <c:pt idx="228">
                  <c:v>98.8</c:v>
                </c:pt>
                <c:pt idx="229">
                  <c:v>93</c:v>
                </c:pt>
                <c:pt idx="230">
                  <c:v>90.8</c:v>
                </c:pt>
                <c:pt idx="231">
                  <c:v>76.599999999999994</c:v>
                </c:pt>
                <c:pt idx="232">
                  <c:v>87.3</c:v>
                </c:pt>
                <c:pt idx="233">
                  <c:v>96.6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5.4</c:v>
                </c:pt>
                <c:pt idx="238">
                  <c:v>9.9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11.5</c:v>
                </c:pt>
                <c:pt idx="243">
                  <c:v>72.2</c:v>
                </c:pt>
                <c:pt idx="244">
                  <c:v>18.2</c:v>
                </c:pt>
                <c:pt idx="245">
                  <c:v>72.2</c:v>
                </c:pt>
                <c:pt idx="246">
                  <c:v>54.9</c:v>
                </c:pt>
                <c:pt idx="247">
                  <c:v>0</c:v>
                </c:pt>
                <c:pt idx="248">
                  <c:v>9.1</c:v>
                </c:pt>
                <c:pt idx="249">
                  <c:v>45</c:v>
                </c:pt>
                <c:pt idx="250">
                  <c:v>0</c:v>
                </c:pt>
                <c:pt idx="251">
                  <c:v>81.3</c:v>
                </c:pt>
                <c:pt idx="252">
                  <c:v>69.3</c:v>
                </c:pt>
                <c:pt idx="253">
                  <c:v>51.5</c:v>
                </c:pt>
                <c:pt idx="254">
                  <c:v>52.4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 formatCode="0.0">
                  <c:v>37.299999999999997</c:v>
                </c:pt>
                <c:pt idx="406" formatCode="0.0">
                  <c:v>0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90-4922-A27D-BDFB0AF5DFAA}"/>
            </c:ext>
          </c:extLst>
        </c:ser>
        <c:ser>
          <c:idx val="14"/>
          <c:order val="13"/>
          <c:tx>
            <c:strRef>
              <c:f>Nitratos!$E$7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16/03/2021</c:v>
                </c:pt>
                <c:pt idx="1">
                  <c:v>23/03/2021</c:v>
                </c:pt>
                <c:pt idx="2">
                  <c:v>30/03/2021</c:v>
                </c:pt>
                <c:pt idx="3">
                  <c:v>07/04/2021</c:v>
                </c:pt>
                <c:pt idx="4">
                  <c:v>13/04/2021</c:v>
                </c:pt>
                <c:pt idx="5">
                  <c:v>20/04/2021</c:v>
                </c:pt>
                <c:pt idx="6">
                  <c:v>27/04/2021</c:v>
                </c:pt>
                <c:pt idx="7">
                  <c:v>04/05/2021</c:v>
                </c:pt>
                <c:pt idx="8">
                  <c:v>11/05/2021</c:v>
                </c:pt>
                <c:pt idx="9">
                  <c:v>18/05/2021</c:v>
                </c:pt>
                <c:pt idx="10">
                  <c:v>25/05/2021</c:v>
                </c:pt>
                <c:pt idx="11">
                  <c:v>01/06/2021</c:v>
                </c:pt>
                <c:pt idx="12">
                  <c:v>07/06/2021</c:v>
                </c:pt>
                <c:pt idx="13">
                  <c:v>14/06/2021</c:v>
                </c:pt>
                <c:pt idx="14">
                  <c:v>21/06/2021</c:v>
                </c:pt>
                <c:pt idx="15">
                  <c:v>28/06/2021</c:v>
                </c:pt>
                <c:pt idx="16">
                  <c:v>05/07/2021</c:v>
                </c:pt>
                <c:pt idx="17">
                  <c:v>12/07/2021</c:v>
                </c:pt>
                <c:pt idx="18">
                  <c:v>19/07/2021</c:v>
                </c:pt>
                <c:pt idx="19">
                  <c:v>26/07/2021</c:v>
                </c:pt>
                <c:pt idx="20">
                  <c:v>02/08/2021</c:v>
                </c:pt>
                <c:pt idx="21">
                  <c:v>09/08/2021</c:v>
                </c:pt>
                <c:pt idx="22">
                  <c:v>16/08/2021</c:v>
                </c:pt>
                <c:pt idx="23">
                  <c:v>23/08/2021</c:v>
                </c:pt>
                <c:pt idx="24">
                  <c:v>24/08/2021</c:v>
                </c:pt>
                <c:pt idx="25">
                  <c:v>25/08/2021</c:v>
                </c:pt>
                <c:pt idx="26">
                  <c:v>26/08/2021</c:v>
                </c:pt>
                <c:pt idx="27">
                  <c:v>27/08/2021</c:v>
                </c:pt>
                <c:pt idx="28">
                  <c:v>28/08/2021</c:v>
                </c:pt>
                <c:pt idx="29">
                  <c:v>29/08/2021</c:v>
                </c:pt>
                <c:pt idx="30">
                  <c:v>30/08/2021</c:v>
                </c:pt>
                <c:pt idx="31">
                  <c:v>31/08/2021</c:v>
                </c:pt>
                <c:pt idx="32">
                  <c:v>01/09/2021</c:v>
                </c:pt>
                <c:pt idx="33">
                  <c:v>02/09/2021</c:v>
                </c:pt>
                <c:pt idx="34">
                  <c:v>03/09/2021</c:v>
                </c:pt>
                <c:pt idx="35">
                  <c:v>04/09/2021</c:v>
                </c:pt>
                <c:pt idx="36">
                  <c:v>05/09/2021</c:v>
                </c:pt>
                <c:pt idx="37">
                  <c:v>06/09/2021</c:v>
                </c:pt>
                <c:pt idx="38">
                  <c:v>07/09/2021</c:v>
                </c:pt>
                <c:pt idx="39">
                  <c:v>08/09/2021</c:v>
                </c:pt>
                <c:pt idx="40">
                  <c:v>09/09/2021</c:v>
                </c:pt>
                <c:pt idx="41">
                  <c:v>10/09/2021</c:v>
                </c:pt>
                <c:pt idx="42">
                  <c:v>11/09/2021</c:v>
                </c:pt>
                <c:pt idx="43">
                  <c:v>12/09/2021</c:v>
                </c:pt>
                <c:pt idx="44">
                  <c:v>13/09/2021</c:v>
                </c:pt>
                <c:pt idx="45">
                  <c:v>14/09/2021</c:v>
                </c:pt>
                <c:pt idx="46">
                  <c:v>15/09/2021</c:v>
                </c:pt>
                <c:pt idx="47">
                  <c:v>16/09/2021</c:v>
                </c:pt>
                <c:pt idx="48">
                  <c:v>17/09/2021</c:v>
                </c:pt>
                <c:pt idx="49">
                  <c:v>18/09/2021</c:v>
                </c:pt>
                <c:pt idx="50">
                  <c:v>19/09/2021</c:v>
                </c:pt>
                <c:pt idx="51">
                  <c:v>20/09/2021</c:v>
                </c:pt>
                <c:pt idx="52">
                  <c:v>23/09/2021</c:v>
                </c:pt>
                <c:pt idx="53">
                  <c:v>29-30/09/2021</c:v>
                </c:pt>
                <c:pt idx="54">
                  <c:v>07-08/10/2021</c:v>
                </c:pt>
                <c:pt idx="55">
                  <c:v>13-15/10/2021</c:v>
                </c:pt>
                <c:pt idx="56">
                  <c:v>20-22/10/2021</c:v>
                </c:pt>
                <c:pt idx="57">
                  <c:v>27-28/10/2021</c:v>
                </c:pt>
                <c:pt idx="58">
                  <c:v>04-05/11/2021</c:v>
                </c:pt>
                <c:pt idx="59">
                  <c:v>10-11/11/2021</c:v>
                </c:pt>
                <c:pt idx="60">
                  <c:v>17-18/11/2021</c:v>
                </c:pt>
                <c:pt idx="61">
                  <c:v>24-25/11/2021</c:v>
                </c:pt>
                <c:pt idx="62">
                  <c:v>01-02/12/2021</c:v>
                </c:pt>
                <c:pt idx="63">
                  <c:v>09-10/12/2021</c:v>
                </c:pt>
                <c:pt idx="64">
                  <c:v>15-17/12/2021</c:v>
                </c:pt>
                <c:pt idx="65">
                  <c:v>22-23/12/2021</c:v>
                </c:pt>
                <c:pt idx="66">
                  <c:v>29-30/12/2021</c:v>
                </c:pt>
                <c:pt idx="67">
                  <c:v>03-04/01/2022</c:v>
                </c:pt>
                <c:pt idx="68">
                  <c:v>12-13/01/2022</c:v>
                </c:pt>
                <c:pt idx="69">
                  <c:v>19-20/01/2022</c:v>
                </c:pt>
                <c:pt idx="70">
                  <c:v>24-25/01/2022</c:v>
                </c:pt>
                <c:pt idx="71">
                  <c:v>01-02/02/2022</c:v>
                </c:pt>
                <c:pt idx="72">
                  <c:v>09-10/02/2022</c:v>
                </c:pt>
                <c:pt idx="73">
                  <c:v>15-16/02/2022</c:v>
                </c:pt>
                <c:pt idx="74">
                  <c:v>23-24/02/2022</c:v>
                </c:pt>
                <c:pt idx="75">
                  <c:v>01-02/03/2022</c:v>
                </c:pt>
                <c:pt idx="76">
                  <c:v>09-10/03/2022</c:v>
                </c:pt>
                <c:pt idx="77">
                  <c:v>14-15/03/2022</c:v>
                </c:pt>
                <c:pt idx="78">
                  <c:v>22-24/03/2022</c:v>
                </c:pt>
                <c:pt idx="79">
                  <c:v>30-31/03/2022</c:v>
                </c:pt>
                <c:pt idx="80">
                  <c:v>04-06/04/2022</c:v>
                </c:pt>
                <c:pt idx="81">
                  <c:v>11/04/2022</c:v>
                </c:pt>
                <c:pt idx="82">
                  <c:v>21/04/2022</c:v>
                </c:pt>
                <c:pt idx="83">
                  <c:v>26-27/04/2022</c:v>
                </c:pt>
                <c:pt idx="84">
                  <c:v>05/05/2022</c:v>
                </c:pt>
                <c:pt idx="85">
                  <c:v>11-12/05/2022</c:v>
                </c:pt>
                <c:pt idx="86">
                  <c:v>18-19/05/2022</c:v>
                </c:pt>
                <c:pt idx="87">
                  <c:v>25-26/05/2022</c:v>
                </c:pt>
                <c:pt idx="88">
                  <c:v>02/06/2022</c:v>
                </c:pt>
                <c:pt idx="89">
                  <c:v>03/06/2022</c:v>
                </c:pt>
                <c:pt idx="90">
                  <c:v>04/06/2022</c:v>
                </c:pt>
                <c:pt idx="91">
                  <c:v>05/06/2022</c:v>
                </c:pt>
                <c:pt idx="92">
                  <c:v>06/06/2022</c:v>
                </c:pt>
                <c:pt idx="93">
                  <c:v>07/06/2022</c:v>
                </c:pt>
                <c:pt idx="94">
                  <c:v>08/06/2022</c:v>
                </c:pt>
                <c:pt idx="95">
                  <c:v>09/06/2022</c:v>
                </c:pt>
                <c:pt idx="96">
                  <c:v>10/06/2022</c:v>
                </c:pt>
                <c:pt idx="97">
                  <c:v>11/06/2022</c:v>
                </c:pt>
                <c:pt idx="98">
                  <c:v>12/06/2022</c:v>
                </c:pt>
                <c:pt idx="99">
                  <c:v>13/06/2022</c:v>
                </c:pt>
                <c:pt idx="100">
                  <c:v>14/06/2022</c:v>
                </c:pt>
                <c:pt idx="101">
                  <c:v>15/06/2022</c:v>
                </c:pt>
                <c:pt idx="102">
                  <c:v>16/06/2022</c:v>
                </c:pt>
                <c:pt idx="103">
                  <c:v>17/06/2022</c:v>
                </c:pt>
                <c:pt idx="104">
                  <c:v>18/06/2022</c:v>
                </c:pt>
                <c:pt idx="105">
                  <c:v>19/06/2022</c:v>
                </c:pt>
                <c:pt idx="106">
                  <c:v>20/06/2022</c:v>
                </c:pt>
                <c:pt idx="107">
                  <c:v>21/06/2022</c:v>
                </c:pt>
                <c:pt idx="108">
                  <c:v>22/06/2022</c:v>
                </c:pt>
                <c:pt idx="109">
                  <c:v>23/06/2022</c:v>
                </c:pt>
                <c:pt idx="110">
                  <c:v>24/06/2022</c:v>
                </c:pt>
                <c:pt idx="111">
                  <c:v>25/06/2022</c:v>
                </c:pt>
                <c:pt idx="112">
                  <c:v>26/06/2022</c:v>
                </c:pt>
                <c:pt idx="113">
                  <c:v>27/06/2022</c:v>
                </c:pt>
                <c:pt idx="114">
                  <c:v>28/06/2022</c:v>
                </c:pt>
                <c:pt idx="115">
                  <c:v>29/06/2022</c:v>
                </c:pt>
                <c:pt idx="116">
                  <c:v>30/06/2022</c:v>
                </c:pt>
                <c:pt idx="117">
                  <c:v>01/07/2022</c:v>
                </c:pt>
                <c:pt idx="118">
                  <c:v>02/07/2022</c:v>
                </c:pt>
                <c:pt idx="119">
                  <c:v>03/07/2022</c:v>
                </c:pt>
                <c:pt idx="120">
                  <c:v>04/07/2022</c:v>
                </c:pt>
                <c:pt idx="121">
                  <c:v>05/07/2022</c:v>
                </c:pt>
                <c:pt idx="122">
                  <c:v>06/07/2022</c:v>
                </c:pt>
                <c:pt idx="123">
                  <c:v>07/07/2022</c:v>
                </c:pt>
                <c:pt idx="124">
                  <c:v>08/07/2022</c:v>
                </c:pt>
                <c:pt idx="125">
                  <c:v>09/07/2022</c:v>
                </c:pt>
                <c:pt idx="126">
                  <c:v>10/07/2022</c:v>
                </c:pt>
                <c:pt idx="127">
                  <c:v>11/07/2022</c:v>
                </c:pt>
                <c:pt idx="128">
                  <c:v>12/07/2022</c:v>
                </c:pt>
                <c:pt idx="129">
                  <c:v>13/07/2022</c:v>
                </c:pt>
                <c:pt idx="130">
                  <c:v>14/07/2022</c:v>
                </c:pt>
                <c:pt idx="131">
                  <c:v>15/07/2022</c:v>
                </c:pt>
                <c:pt idx="132">
                  <c:v>16/07/2022</c:v>
                </c:pt>
                <c:pt idx="133">
                  <c:v>17/07/2022</c:v>
                </c:pt>
                <c:pt idx="134">
                  <c:v>18/07/2022</c:v>
                </c:pt>
                <c:pt idx="135">
                  <c:v>19/07/2022</c:v>
                </c:pt>
                <c:pt idx="136">
                  <c:v>20/07/2022</c:v>
                </c:pt>
                <c:pt idx="137">
                  <c:v>21/07/2022</c:v>
                </c:pt>
                <c:pt idx="138">
                  <c:v>22/07/2022</c:v>
                </c:pt>
                <c:pt idx="139">
                  <c:v>23/07/2022</c:v>
                </c:pt>
                <c:pt idx="140">
                  <c:v>24/07/2022</c:v>
                </c:pt>
                <c:pt idx="141">
                  <c:v>25/07/2022</c:v>
                </c:pt>
                <c:pt idx="142">
                  <c:v>26/07/2022</c:v>
                </c:pt>
                <c:pt idx="143">
                  <c:v>27/07/2022</c:v>
                </c:pt>
                <c:pt idx="144">
                  <c:v>28/07/2022</c:v>
                </c:pt>
                <c:pt idx="145">
                  <c:v>29/07/2022</c:v>
                </c:pt>
                <c:pt idx="146">
                  <c:v>30/07/2022</c:v>
                </c:pt>
                <c:pt idx="147">
                  <c:v>31/07/2022</c:v>
                </c:pt>
                <c:pt idx="148">
                  <c:v>01/08/2022</c:v>
                </c:pt>
                <c:pt idx="149">
                  <c:v>02/08/2022</c:v>
                </c:pt>
                <c:pt idx="150">
                  <c:v>03/08/2022</c:v>
                </c:pt>
                <c:pt idx="151">
                  <c:v>04/08/2022</c:v>
                </c:pt>
                <c:pt idx="152">
                  <c:v>05/08/2022</c:v>
                </c:pt>
                <c:pt idx="153">
                  <c:v>06/08/2022</c:v>
                </c:pt>
                <c:pt idx="154">
                  <c:v>07/08/2022</c:v>
                </c:pt>
                <c:pt idx="155">
                  <c:v>08/08/2022</c:v>
                </c:pt>
                <c:pt idx="156">
                  <c:v>09/08/2022</c:v>
                </c:pt>
                <c:pt idx="157">
                  <c:v>10/08/2022</c:v>
                </c:pt>
                <c:pt idx="158">
                  <c:v>11/08/2022</c:v>
                </c:pt>
                <c:pt idx="159">
                  <c:v>12/08/2022</c:v>
                </c:pt>
                <c:pt idx="160">
                  <c:v>13/08/2022</c:v>
                </c:pt>
                <c:pt idx="161">
                  <c:v>14/08/2022</c:v>
                </c:pt>
                <c:pt idx="162">
                  <c:v>15/08/2022</c:v>
                </c:pt>
                <c:pt idx="163">
                  <c:v>16/08/2022</c:v>
                </c:pt>
                <c:pt idx="164">
                  <c:v>17/08/2022</c:v>
                </c:pt>
                <c:pt idx="165">
                  <c:v>18/08/2022</c:v>
                </c:pt>
                <c:pt idx="166">
                  <c:v>19/08/2022</c:v>
                </c:pt>
                <c:pt idx="167">
                  <c:v>20/08/2022</c:v>
                </c:pt>
                <c:pt idx="168">
                  <c:v>21/08/2022</c:v>
                </c:pt>
                <c:pt idx="169">
                  <c:v>22/08/2022</c:v>
                </c:pt>
                <c:pt idx="170">
                  <c:v>23/08/2022</c:v>
                </c:pt>
                <c:pt idx="171">
                  <c:v>24/08/2022</c:v>
                </c:pt>
                <c:pt idx="172">
                  <c:v>25/08/2022</c:v>
                </c:pt>
                <c:pt idx="173">
                  <c:v>26/08/2022</c:v>
                </c:pt>
                <c:pt idx="174">
                  <c:v>27/08/2022</c:v>
                </c:pt>
                <c:pt idx="175">
                  <c:v>28/08/2022</c:v>
                </c:pt>
                <c:pt idx="176">
                  <c:v>29/08/2022</c:v>
                </c:pt>
                <c:pt idx="177">
                  <c:v>30/08/2022</c:v>
                </c:pt>
                <c:pt idx="178">
                  <c:v>31/08/2022</c:v>
                </c:pt>
                <c:pt idx="179">
                  <c:v>01/09/2022</c:v>
                </c:pt>
                <c:pt idx="180">
                  <c:v>02/09/2022</c:v>
                </c:pt>
                <c:pt idx="181">
                  <c:v>03/09/2022</c:v>
                </c:pt>
                <c:pt idx="182">
                  <c:v>04/09/2022</c:v>
                </c:pt>
                <c:pt idx="183">
                  <c:v>07/09/2022</c:v>
                </c:pt>
                <c:pt idx="184">
                  <c:v>08/09/2022</c:v>
                </c:pt>
                <c:pt idx="185">
                  <c:v>09/09/2022</c:v>
                </c:pt>
                <c:pt idx="186">
                  <c:v>14/09/2022</c:v>
                </c:pt>
                <c:pt idx="187">
                  <c:v>15/09/2022</c:v>
                </c:pt>
                <c:pt idx="188">
                  <c:v>16/09/2022</c:v>
                </c:pt>
                <c:pt idx="189">
                  <c:v>21/09/2022</c:v>
                </c:pt>
                <c:pt idx="190">
                  <c:v>22/09/2022</c:v>
                </c:pt>
                <c:pt idx="191">
                  <c:v>23/09/2022</c:v>
                </c:pt>
                <c:pt idx="192">
                  <c:v>26/09/2022</c:v>
                </c:pt>
                <c:pt idx="193">
                  <c:v>28/09/2022</c:v>
                </c:pt>
                <c:pt idx="194">
                  <c:v>30/09/2022</c:v>
                </c:pt>
                <c:pt idx="195">
                  <c:v>03/10/2022</c:v>
                </c:pt>
                <c:pt idx="196">
                  <c:v>06/10/2022</c:v>
                </c:pt>
                <c:pt idx="197">
                  <c:v>10/10/2022</c:v>
                </c:pt>
                <c:pt idx="198">
                  <c:v>13/10/2022</c:v>
                </c:pt>
                <c:pt idx="199">
                  <c:v>17/10/2022</c:v>
                </c:pt>
                <c:pt idx="200">
                  <c:v>21/10/2022</c:v>
                </c:pt>
                <c:pt idx="201">
                  <c:v>24/10/2022</c:v>
                </c:pt>
                <c:pt idx="202">
                  <c:v>27/10/2022</c:v>
                </c:pt>
                <c:pt idx="203">
                  <c:v>02/11/2022</c:v>
                </c:pt>
                <c:pt idx="204">
                  <c:v>04/11/2022</c:v>
                </c:pt>
                <c:pt idx="205">
                  <c:v>07/11/2022</c:v>
                </c:pt>
                <c:pt idx="206">
                  <c:v>10/11/2022</c:v>
                </c:pt>
                <c:pt idx="207">
                  <c:v>14/11/2022</c:v>
                </c:pt>
                <c:pt idx="208">
                  <c:v>17/11/2022</c:v>
                </c:pt>
                <c:pt idx="209">
                  <c:v>21/11/2022</c:v>
                </c:pt>
                <c:pt idx="210">
                  <c:v>24/11/2022</c:v>
                </c:pt>
                <c:pt idx="211">
                  <c:v>28/11/2022</c:v>
                </c:pt>
                <c:pt idx="212">
                  <c:v>01/12/2022</c:v>
                </c:pt>
                <c:pt idx="213">
                  <c:v>05/12/2022</c:v>
                </c:pt>
                <c:pt idx="214">
                  <c:v>07/12/2022</c:v>
                </c:pt>
                <c:pt idx="215">
                  <c:v>12/12/2022</c:v>
                </c:pt>
                <c:pt idx="216">
                  <c:v>15/12/2022</c:v>
                </c:pt>
                <c:pt idx="217">
                  <c:v>19/12/2022</c:v>
                </c:pt>
                <c:pt idx="218">
                  <c:v>22/12/2022</c:v>
                </c:pt>
                <c:pt idx="219">
                  <c:v>27/12/2022</c:v>
                </c:pt>
                <c:pt idx="220">
                  <c:v>29/12/2022</c:v>
                </c:pt>
                <c:pt idx="221">
                  <c:v>03/01/2023</c:v>
                </c:pt>
                <c:pt idx="222">
                  <c:v>04/01/2023</c:v>
                </c:pt>
                <c:pt idx="223">
                  <c:v>09/01/2023</c:v>
                </c:pt>
                <c:pt idx="224">
                  <c:v>12/01/2023</c:v>
                </c:pt>
                <c:pt idx="225">
                  <c:v>16/01/2023</c:v>
                </c:pt>
                <c:pt idx="226">
                  <c:v>19/01/2023</c:v>
                </c:pt>
                <c:pt idx="227">
                  <c:v>23/01/2023</c:v>
                </c:pt>
                <c:pt idx="228">
                  <c:v>26/01/2023</c:v>
                </c:pt>
                <c:pt idx="229">
                  <c:v>30/01/2023</c:v>
                </c:pt>
                <c:pt idx="230">
                  <c:v>02/02/2023</c:v>
                </c:pt>
                <c:pt idx="231">
                  <c:v>06/02/2023</c:v>
                </c:pt>
                <c:pt idx="232">
                  <c:v>09/02/2023</c:v>
                </c:pt>
                <c:pt idx="233">
                  <c:v>13/02/2023</c:v>
                </c:pt>
                <c:pt idx="234">
                  <c:v>15/02/2023</c:v>
                </c:pt>
                <c:pt idx="235">
                  <c:v>17/02/2023</c:v>
                </c:pt>
                <c:pt idx="236">
                  <c:v>20/02/2023</c:v>
                </c:pt>
                <c:pt idx="237">
                  <c:v>22/02/2023</c:v>
                </c:pt>
                <c:pt idx="238">
                  <c:v>24/02/2023</c:v>
                </c:pt>
                <c:pt idx="239">
                  <c:v>27/02/2023</c:v>
                </c:pt>
                <c:pt idx="240">
                  <c:v>01/03/2023</c:v>
                </c:pt>
                <c:pt idx="241">
                  <c:v>03/03/2023</c:v>
                </c:pt>
                <c:pt idx="242">
                  <c:v>06/03/2023</c:v>
                </c:pt>
                <c:pt idx="243">
                  <c:v>08/03/2023</c:v>
                </c:pt>
                <c:pt idx="244">
                  <c:v>10/03/2023</c:v>
                </c:pt>
                <c:pt idx="245">
                  <c:v>13/03/2023</c:v>
                </c:pt>
                <c:pt idx="246">
                  <c:v>15/03/2023</c:v>
                </c:pt>
                <c:pt idx="247">
                  <c:v>17/03/2023</c:v>
                </c:pt>
                <c:pt idx="248">
                  <c:v>20/03/2023</c:v>
                </c:pt>
                <c:pt idx="249">
                  <c:v>22/03/2023</c:v>
                </c:pt>
                <c:pt idx="250">
                  <c:v>24/03/2023</c:v>
                </c:pt>
                <c:pt idx="251">
                  <c:v>27/03/2023</c:v>
                </c:pt>
                <c:pt idx="252">
                  <c:v>29/03/2023</c:v>
                </c:pt>
                <c:pt idx="253">
                  <c:v>31/03/2023</c:v>
                </c:pt>
                <c:pt idx="254">
                  <c:v>03/04/2023</c:v>
                </c:pt>
                <c:pt idx="255">
                  <c:v>04/04/2023</c:v>
                </c:pt>
                <c:pt idx="256">
                  <c:v>12/04/2023</c:v>
                </c:pt>
                <c:pt idx="257">
                  <c:v>14/04/2023</c:v>
                </c:pt>
                <c:pt idx="258">
                  <c:v>17/04/2023</c:v>
                </c:pt>
                <c:pt idx="259">
                  <c:v>19/04/2023</c:v>
                </c:pt>
                <c:pt idx="260">
                  <c:v>21/04/2023</c:v>
                </c:pt>
                <c:pt idx="261">
                  <c:v>24/04/2023</c:v>
                </c:pt>
                <c:pt idx="262">
                  <c:v>26/04/2023</c:v>
                </c:pt>
                <c:pt idx="263">
                  <c:v>28/04/2023</c:v>
                </c:pt>
                <c:pt idx="264">
                  <c:v>02/05/2023</c:v>
                </c:pt>
                <c:pt idx="265">
                  <c:v>03/05/2023</c:v>
                </c:pt>
                <c:pt idx="266">
                  <c:v>05/05/2023</c:v>
                </c:pt>
                <c:pt idx="267">
                  <c:v>08/05/2023</c:v>
                </c:pt>
                <c:pt idx="268">
                  <c:v>10/05/2023</c:v>
                </c:pt>
                <c:pt idx="269">
                  <c:v>12/05/2023</c:v>
                </c:pt>
                <c:pt idx="270">
                  <c:v>15/05/2023</c:v>
                </c:pt>
                <c:pt idx="271">
                  <c:v>17/05/2023</c:v>
                </c:pt>
                <c:pt idx="272">
                  <c:v>19/05/2023</c:v>
                </c:pt>
                <c:pt idx="273">
                  <c:v>22/05/2023</c:v>
                </c:pt>
                <c:pt idx="274">
                  <c:v>24/05/2023</c:v>
                </c:pt>
                <c:pt idx="275">
                  <c:v>26/05/2023</c:v>
                </c:pt>
                <c:pt idx="276">
                  <c:v>29/05/2023</c:v>
                </c:pt>
                <c:pt idx="277">
                  <c:v>31/05/2023</c:v>
                </c:pt>
                <c:pt idx="278">
                  <c:v>02/06/2023</c:v>
                </c:pt>
                <c:pt idx="279">
                  <c:v>05/06/2023</c:v>
                </c:pt>
                <c:pt idx="280">
                  <c:v>07/06/2023</c:v>
                </c:pt>
                <c:pt idx="281">
                  <c:v>08/06/2023</c:v>
                </c:pt>
                <c:pt idx="282">
                  <c:v>12/06/2023</c:v>
                </c:pt>
                <c:pt idx="283">
                  <c:v>14/06/2023</c:v>
                </c:pt>
                <c:pt idx="284">
                  <c:v>16/06/2023</c:v>
                </c:pt>
                <c:pt idx="285">
                  <c:v>19/06/2023</c:v>
                </c:pt>
                <c:pt idx="286">
                  <c:v>21/06/2023</c:v>
                </c:pt>
                <c:pt idx="287">
                  <c:v>23/06/2023</c:v>
                </c:pt>
                <c:pt idx="288">
                  <c:v>26/06/2023</c:v>
                </c:pt>
                <c:pt idx="289">
                  <c:v>28/06/2023</c:v>
                </c:pt>
                <c:pt idx="290">
                  <c:v>30/06/2023</c:v>
                </c:pt>
                <c:pt idx="291">
                  <c:v>03/07/2023</c:v>
                </c:pt>
                <c:pt idx="292">
                  <c:v>05/07/2023</c:v>
                </c:pt>
                <c:pt idx="293">
                  <c:v>07/07/2023</c:v>
                </c:pt>
                <c:pt idx="294">
                  <c:v>10/07/2023</c:v>
                </c:pt>
                <c:pt idx="295">
                  <c:v>12/07/2023</c:v>
                </c:pt>
                <c:pt idx="296">
                  <c:v>14/07/2023</c:v>
                </c:pt>
                <c:pt idx="297">
                  <c:v>17/07/2023</c:v>
                </c:pt>
                <c:pt idx="298">
                  <c:v>19/07/2023</c:v>
                </c:pt>
                <c:pt idx="299">
                  <c:v>21/07/2023</c:v>
                </c:pt>
                <c:pt idx="300">
                  <c:v>24/07/2023</c:v>
                </c:pt>
                <c:pt idx="301">
                  <c:v>26/07/2023</c:v>
                </c:pt>
                <c:pt idx="302">
                  <c:v>28/07/2023</c:v>
                </c:pt>
                <c:pt idx="303">
                  <c:v>31/07/2023</c:v>
                </c:pt>
                <c:pt idx="304">
                  <c:v>02/08/2023</c:v>
                </c:pt>
                <c:pt idx="305">
                  <c:v>04/08/2023</c:v>
                </c:pt>
                <c:pt idx="306">
                  <c:v>07/08/2023</c:v>
                </c:pt>
                <c:pt idx="307">
                  <c:v>09/08/2023</c:v>
                </c:pt>
                <c:pt idx="308">
                  <c:v>11/08/2023</c:v>
                </c:pt>
                <c:pt idx="309">
                  <c:v>16/08/2023</c:v>
                </c:pt>
                <c:pt idx="310">
                  <c:v>18/08/2023</c:v>
                </c:pt>
                <c:pt idx="311">
                  <c:v>21/08/2023</c:v>
                </c:pt>
                <c:pt idx="312">
                  <c:v>23/08/2023</c:v>
                </c:pt>
                <c:pt idx="313">
                  <c:v>25/08/2023</c:v>
                </c:pt>
                <c:pt idx="314">
                  <c:v>28/08/2023</c:v>
                </c:pt>
                <c:pt idx="315">
                  <c:v>30/08/2023</c:v>
                </c:pt>
                <c:pt idx="316">
                  <c:v>01/09/2023</c:v>
                </c:pt>
                <c:pt idx="317">
                  <c:v>04/09/2023</c:v>
                </c:pt>
                <c:pt idx="318">
                  <c:v>06/09/2023</c:v>
                </c:pt>
                <c:pt idx="319">
                  <c:v>08/09/2023</c:v>
                </c:pt>
                <c:pt idx="320">
                  <c:v>13/09/2023</c:v>
                </c:pt>
                <c:pt idx="321">
                  <c:v>15/09/2023</c:v>
                </c:pt>
                <c:pt idx="322">
                  <c:v>18/09/2023</c:v>
                </c:pt>
                <c:pt idx="323">
                  <c:v>20/09/2023</c:v>
                </c:pt>
                <c:pt idx="324">
                  <c:v>22/09/2023</c:v>
                </c:pt>
                <c:pt idx="325">
                  <c:v>25/09/2023</c:v>
                </c:pt>
                <c:pt idx="326">
                  <c:v>27/09/2023</c:v>
                </c:pt>
                <c:pt idx="327">
                  <c:v>29/09/2023</c:v>
                </c:pt>
                <c:pt idx="328">
                  <c:v>02/10/2023</c:v>
                </c:pt>
                <c:pt idx="329">
                  <c:v>04/10/2023</c:v>
                </c:pt>
                <c:pt idx="330">
                  <c:v>06/10/2023</c:v>
                </c:pt>
                <c:pt idx="331">
                  <c:v>09/10/2023</c:v>
                </c:pt>
                <c:pt idx="332">
                  <c:v>11/10/2023</c:v>
                </c:pt>
                <c:pt idx="333">
                  <c:v>16/10/2023</c:v>
                </c:pt>
                <c:pt idx="334">
                  <c:v>18/10/2023</c:v>
                </c:pt>
                <c:pt idx="335">
                  <c:v>20/10/2023</c:v>
                </c:pt>
                <c:pt idx="336">
                  <c:v>02/11/2023</c:v>
                </c:pt>
                <c:pt idx="337">
                  <c:v>03/11/2023</c:v>
                </c:pt>
                <c:pt idx="338">
                  <c:v>06/11/2023</c:v>
                </c:pt>
                <c:pt idx="339">
                  <c:v>08/11/2023</c:v>
                </c:pt>
                <c:pt idx="340">
                  <c:v>10/11/2023</c:v>
                </c:pt>
                <c:pt idx="341">
                  <c:v>13/11/2023</c:v>
                </c:pt>
                <c:pt idx="342">
                  <c:v>15/11/2023</c:v>
                </c:pt>
                <c:pt idx="343">
                  <c:v>17/11/2023</c:v>
                </c:pt>
                <c:pt idx="344">
                  <c:v>20/11/2023</c:v>
                </c:pt>
                <c:pt idx="345">
                  <c:v>22/11/2023</c:v>
                </c:pt>
                <c:pt idx="346">
                  <c:v>24/11/2023</c:v>
                </c:pt>
                <c:pt idx="347">
                  <c:v>27/11/2023</c:v>
                </c:pt>
                <c:pt idx="348">
                  <c:v>29/11/2023</c:v>
                </c:pt>
                <c:pt idx="349">
                  <c:v>01/12/2023</c:v>
                </c:pt>
                <c:pt idx="350">
                  <c:v>04/12/2023</c:v>
                </c:pt>
                <c:pt idx="351">
                  <c:v>05/12/2023</c:v>
                </c:pt>
                <c:pt idx="352">
                  <c:v>11/12/2023</c:v>
                </c:pt>
                <c:pt idx="353">
                  <c:v>13/12/2023</c:v>
                </c:pt>
                <c:pt idx="354">
                  <c:v>15/12/2023</c:v>
                </c:pt>
                <c:pt idx="355">
                  <c:v>18/12/2023</c:v>
                </c:pt>
                <c:pt idx="356">
                  <c:v>20/12/2023</c:v>
                </c:pt>
                <c:pt idx="357">
                  <c:v>22/12/2023</c:v>
                </c:pt>
                <c:pt idx="358">
                  <c:v>26/12/2023</c:v>
                </c:pt>
                <c:pt idx="359">
                  <c:v>27/12/2023</c:v>
                </c:pt>
                <c:pt idx="360">
                  <c:v>29/12/2023</c:v>
                </c:pt>
                <c:pt idx="361">
                  <c:v>26/01/2024</c:v>
                </c:pt>
                <c:pt idx="362">
                  <c:v>30/01/2024</c:v>
                </c:pt>
                <c:pt idx="363">
                  <c:v>31/01/2024</c:v>
                </c:pt>
                <c:pt idx="364">
                  <c:v>02/02/2024</c:v>
                </c:pt>
                <c:pt idx="365">
                  <c:v>05/02/2024</c:v>
                </c:pt>
                <c:pt idx="366">
                  <c:v>07/02/2024</c:v>
                </c:pt>
                <c:pt idx="367">
                  <c:v>09/02/2024</c:v>
                </c:pt>
                <c:pt idx="368">
                  <c:v>12/02/2024</c:v>
                </c:pt>
                <c:pt idx="369">
                  <c:v>14/02/2024</c:v>
                </c:pt>
                <c:pt idx="370">
                  <c:v>16/02/2024</c:v>
                </c:pt>
                <c:pt idx="371">
                  <c:v>20/02/2024</c:v>
                </c:pt>
                <c:pt idx="372">
                  <c:v>21/02/2024</c:v>
                </c:pt>
                <c:pt idx="373">
                  <c:v>23/02/2024</c:v>
                </c:pt>
                <c:pt idx="374">
                  <c:v>26/02/2024</c:v>
                </c:pt>
                <c:pt idx="375">
                  <c:v>28/02/2024</c:v>
                </c:pt>
                <c:pt idx="376">
                  <c:v>01/03/2024</c:v>
                </c:pt>
                <c:pt idx="377">
                  <c:v>04/03/2024</c:v>
                </c:pt>
                <c:pt idx="378">
                  <c:v>06/03/2024</c:v>
                </c:pt>
                <c:pt idx="379">
                  <c:v>08/03/2024</c:v>
                </c:pt>
                <c:pt idx="380">
                  <c:v>11/03/2024</c:v>
                </c:pt>
                <c:pt idx="381">
                  <c:v>13/03/2024</c:v>
                </c:pt>
                <c:pt idx="382">
                  <c:v>15/03/2024</c:v>
                </c:pt>
                <c:pt idx="383">
                  <c:v>20/03/2024</c:v>
                </c:pt>
                <c:pt idx="384">
                  <c:v>22/03/2024</c:v>
                </c:pt>
                <c:pt idx="385">
                  <c:v>25/03/2024</c:v>
                </c:pt>
                <c:pt idx="386">
                  <c:v>15/04/2024</c:v>
                </c:pt>
                <c:pt idx="387">
                  <c:v>17/04/2024</c:v>
                </c:pt>
                <c:pt idx="388">
                  <c:v>19/04/2024</c:v>
                </c:pt>
                <c:pt idx="389">
                  <c:v>22/04/2024</c:v>
                </c:pt>
                <c:pt idx="390">
                  <c:v>24/04/2024</c:v>
                </c:pt>
                <c:pt idx="391">
                  <c:v>26/04/2024</c:v>
                </c:pt>
                <c:pt idx="392">
                  <c:v>30/04/2024</c:v>
                </c:pt>
                <c:pt idx="393">
                  <c:v>02/05/2024</c:v>
                </c:pt>
                <c:pt idx="394">
                  <c:v>03/05/2024</c:v>
                </c:pt>
                <c:pt idx="395">
                  <c:v>06/05/2024</c:v>
                </c:pt>
                <c:pt idx="396">
                  <c:v>08/05/2024</c:v>
                </c:pt>
                <c:pt idx="397">
                  <c:v>10/05/2024</c:v>
                </c:pt>
                <c:pt idx="398">
                  <c:v>13/05/2024</c:v>
                </c:pt>
                <c:pt idx="399">
                  <c:v>15/05/2024</c:v>
                </c:pt>
                <c:pt idx="400">
                  <c:v>17/05/2024</c:v>
                </c:pt>
                <c:pt idx="401">
                  <c:v>20/05/2024</c:v>
                </c:pt>
                <c:pt idx="402">
                  <c:v>22/05/2024</c:v>
                </c:pt>
                <c:pt idx="403">
                  <c:v>24/05/2024</c:v>
                </c:pt>
                <c:pt idx="404">
                  <c:v>27/05/2024</c:v>
                </c:pt>
                <c:pt idx="405">
                  <c:v>29/05/2024</c:v>
                </c:pt>
                <c:pt idx="406">
                  <c:v>31/05/2024</c:v>
                </c:pt>
                <c:pt idx="407">
                  <c:v>03/06/2024</c:v>
                </c:pt>
                <c:pt idx="408">
                  <c:v>05/06/2024</c:v>
                </c:pt>
                <c:pt idx="409">
                  <c:v>07/06/2024</c:v>
                </c:pt>
                <c:pt idx="410">
                  <c:v>10/06/2024</c:v>
                </c:pt>
                <c:pt idx="411">
                  <c:v>12/06/2024</c:v>
                </c:pt>
                <c:pt idx="412">
                  <c:v>14/06/2024</c:v>
                </c:pt>
                <c:pt idx="413">
                  <c:v>17/06/2024</c:v>
                </c:pt>
                <c:pt idx="414">
                  <c:v>19/06/2024</c:v>
                </c:pt>
                <c:pt idx="415">
                  <c:v>21/06/2024</c:v>
                </c:pt>
                <c:pt idx="416">
                  <c:v>24/06/2024</c:v>
                </c:pt>
                <c:pt idx="417">
                  <c:v>26/06/2024</c:v>
                </c:pt>
                <c:pt idx="418">
                  <c:v>28/06/2024</c:v>
                </c:pt>
                <c:pt idx="419">
                  <c:v>01/07/2024</c:v>
                </c:pt>
                <c:pt idx="420">
                  <c:v>03/07/2024</c:v>
                </c:pt>
                <c:pt idx="421">
                  <c:v>05/07/2024</c:v>
                </c:pt>
                <c:pt idx="422">
                  <c:v>08/07/2024</c:v>
                </c:pt>
                <c:pt idx="423">
                  <c:v>10/07/2024</c:v>
                </c:pt>
                <c:pt idx="424">
                  <c:v>12/07/2024</c:v>
                </c:pt>
                <c:pt idx="425">
                  <c:v>15/07/2024</c:v>
                </c:pt>
                <c:pt idx="426">
                  <c:v>17/07/2024</c:v>
                </c:pt>
                <c:pt idx="427">
                  <c:v>19/07/2024</c:v>
                </c:pt>
                <c:pt idx="428">
                  <c:v>22/07/2024</c:v>
                </c:pt>
                <c:pt idx="429">
                  <c:v>24/07/2024</c:v>
                </c:pt>
                <c:pt idx="430">
                  <c:v>26/07/2024</c:v>
                </c:pt>
                <c:pt idx="431">
                  <c:v>29/07/2024</c:v>
                </c:pt>
                <c:pt idx="432">
                  <c:v>31/07/2024</c:v>
                </c:pt>
                <c:pt idx="433">
                  <c:v>02/08/2024</c:v>
                </c:pt>
                <c:pt idx="434">
                  <c:v>05/08/2024</c:v>
                </c:pt>
                <c:pt idx="435">
                  <c:v>07/08/2024</c:v>
                </c:pt>
                <c:pt idx="436">
                  <c:v>09/08/2024</c:v>
                </c:pt>
                <c:pt idx="437">
                  <c:v>12/08/2024</c:v>
                </c:pt>
                <c:pt idx="438">
                  <c:v>14/08/2024</c:v>
                </c:pt>
                <c:pt idx="439">
                  <c:v>16/08/2024</c:v>
                </c:pt>
                <c:pt idx="440">
                  <c:v>20/08/2024</c:v>
                </c:pt>
                <c:pt idx="441">
                  <c:v>21/08/2024</c:v>
                </c:pt>
                <c:pt idx="442">
                  <c:v>23/08/2024</c:v>
                </c:pt>
                <c:pt idx="443">
                  <c:v>26/08/2024</c:v>
                </c:pt>
                <c:pt idx="444">
                  <c:v>28/08/2024</c:v>
                </c:pt>
                <c:pt idx="445">
                  <c:v>30/08/2024</c:v>
                </c:pt>
                <c:pt idx="446">
                  <c:v>02/09/2024</c:v>
                </c:pt>
                <c:pt idx="447">
                  <c:v>04/09/2024</c:v>
                </c:pt>
                <c:pt idx="448">
                  <c:v>06/09/2024</c:v>
                </c:pt>
                <c:pt idx="449">
                  <c:v>11/09/2024</c:v>
                </c:pt>
                <c:pt idx="450">
                  <c:v>12/09/2024</c:v>
                </c:pt>
                <c:pt idx="451">
                  <c:v>13/09/2024</c:v>
                </c:pt>
                <c:pt idx="452">
                  <c:v>16/09/2024</c:v>
                </c:pt>
                <c:pt idx="453">
                  <c:v>18/09/2024</c:v>
                </c:pt>
                <c:pt idx="454">
                  <c:v>20/09/2024</c:v>
                </c:pt>
                <c:pt idx="455">
                  <c:v>23/09/2024</c:v>
                </c:pt>
                <c:pt idx="456">
                  <c:v>25/09/2024</c:v>
                </c:pt>
                <c:pt idx="457">
                  <c:v>30/09/2024</c:v>
                </c:pt>
                <c:pt idx="458">
                  <c:v>02/10/2024</c:v>
                </c:pt>
                <c:pt idx="459">
                  <c:v>04/10/2024</c:v>
                </c:pt>
                <c:pt idx="460">
                  <c:v>07/10/2024</c:v>
                </c:pt>
                <c:pt idx="461">
                  <c:v>11/10/2024</c:v>
                </c:pt>
                <c:pt idx="462">
                  <c:v>14/10/2024</c:v>
                </c:pt>
                <c:pt idx="463">
                  <c:v>16/10/2024</c:v>
                </c:pt>
                <c:pt idx="464">
                  <c:v>18/10/2024</c:v>
                </c:pt>
                <c:pt idx="465">
                  <c:v>21/10/2024</c:v>
                </c:pt>
                <c:pt idx="466">
                  <c:v>23/10/2024</c:v>
                </c:pt>
                <c:pt idx="467">
                  <c:v>25/10/2024</c:v>
                </c:pt>
                <c:pt idx="468">
                  <c:v>28/10/2024</c:v>
                </c:pt>
                <c:pt idx="469">
                  <c:v>30/10/2024</c:v>
                </c:pt>
                <c:pt idx="470">
                  <c:v>04/11/2024</c:v>
                </c:pt>
                <c:pt idx="471">
                  <c:v>06/11/2024</c:v>
                </c:pt>
                <c:pt idx="472">
                  <c:v>08/11/2024</c:v>
                </c:pt>
                <c:pt idx="473">
                  <c:v>11/11/2024</c:v>
                </c:pt>
                <c:pt idx="474">
                  <c:v>13/11/2024</c:v>
                </c:pt>
                <c:pt idx="475">
                  <c:v>18/11/2024</c:v>
                </c:pt>
                <c:pt idx="476">
                  <c:v>20/11/2024</c:v>
                </c:pt>
                <c:pt idx="477">
                  <c:v>22/11/2024</c:v>
                </c:pt>
                <c:pt idx="478">
                  <c:v>25/11/2024</c:v>
                </c:pt>
                <c:pt idx="479">
                  <c:v>27/11/2024</c:v>
                </c:pt>
                <c:pt idx="480">
                  <c:v>29/11/2024</c:v>
                </c:pt>
                <c:pt idx="481">
                  <c:v>02/12/2024</c:v>
                </c:pt>
                <c:pt idx="482">
                  <c:v>04/12/2024</c:v>
                </c:pt>
                <c:pt idx="483">
                  <c:v>11/12/2024</c:v>
                </c:pt>
                <c:pt idx="484">
                  <c:v>13/12/2024</c:v>
                </c:pt>
                <c:pt idx="485">
                  <c:v>16/12/2024</c:v>
                </c:pt>
                <c:pt idx="486">
                  <c:v>17/12/2024</c:v>
                </c:pt>
                <c:pt idx="487">
                  <c:v>20/12/2024</c:v>
                </c:pt>
                <c:pt idx="488">
                  <c:v>23/12/2024</c:v>
                </c:pt>
                <c:pt idx="489">
                  <c:v>27/12/2024</c:v>
                </c:pt>
                <c:pt idx="490">
                  <c:v>30/12/2024</c:v>
                </c:pt>
                <c:pt idx="491">
                  <c:v>03/01/2025</c:v>
                </c:pt>
                <c:pt idx="492">
                  <c:v>08/01/2025</c:v>
                </c:pt>
                <c:pt idx="493">
                  <c:v>10/01/2025</c:v>
                </c:pt>
                <c:pt idx="494">
                  <c:v>13/01/2025</c:v>
                </c:pt>
                <c:pt idx="495">
                  <c:v>15/01/2025</c:v>
                </c:pt>
                <c:pt idx="496">
                  <c:v>17/01/2025</c:v>
                </c:pt>
                <c:pt idx="497">
                  <c:v>20/01/2025</c:v>
                </c:pt>
                <c:pt idx="498">
                  <c:v>22/01/2025</c:v>
                </c:pt>
                <c:pt idx="499">
                  <c:v>24/01/2025</c:v>
                </c:pt>
                <c:pt idx="500">
                  <c:v>27/01/2025</c:v>
                </c:pt>
                <c:pt idx="501">
                  <c:v>29/01/2025</c:v>
                </c:pt>
                <c:pt idx="502">
                  <c:v>31/01/2025</c:v>
                </c:pt>
                <c:pt idx="503">
                  <c:v>03/02/2025</c:v>
                </c:pt>
                <c:pt idx="504">
                  <c:v>05/02/2025</c:v>
                </c:pt>
                <c:pt idx="505">
                  <c:v>07/02/2025</c:v>
                </c:pt>
                <c:pt idx="506">
                  <c:v>10/02/2025</c:v>
                </c:pt>
                <c:pt idx="507">
                  <c:v>12/02/2025</c:v>
                </c:pt>
                <c:pt idx="508">
                  <c:v>14/02/2025</c:v>
                </c:pt>
                <c:pt idx="509">
                  <c:v>17/02/2025</c:v>
                </c:pt>
                <c:pt idx="510">
                  <c:v>19/02/2025</c:v>
                </c:pt>
                <c:pt idx="511">
                  <c:v>21/02/2025</c:v>
                </c:pt>
                <c:pt idx="512">
                  <c:v>24/02/2025</c:v>
                </c:pt>
                <c:pt idx="513">
                  <c:v>26/02/2025</c:v>
                </c:pt>
                <c:pt idx="514">
                  <c:v>28/02/2025</c:v>
                </c:pt>
                <c:pt idx="515">
                  <c:v>04/03/2025</c:v>
                </c:pt>
                <c:pt idx="516">
                  <c:v>05/03/2025</c:v>
                </c:pt>
                <c:pt idx="517">
                  <c:v>07/03/2025</c:v>
                </c:pt>
                <c:pt idx="518">
                  <c:v>10/03/2025</c:v>
                </c:pt>
                <c:pt idx="519">
                  <c:v>12/03/2025</c:v>
                </c:pt>
                <c:pt idx="520">
                  <c:v>14/03/2025</c:v>
                </c:pt>
                <c:pt idx="521">
                  <c:v>17/03/2025</c:v>
                </c:pt>
                <c:pt idx="522">
                  <c:v>21/03/2025</c:v>
                </c:pt>
                <c:pt idx="523">
                  <c:v>24/03/2025</c:v>
                </c:pt>
                <c:pt idx="524">
                  <c:v>26/03/2025</c:v>
                </c:pt>
                <c:pt idx="525">
                  <c:v>28/03/2025</c:v>
                </c:pt>
                <c:pt idx="526">
                  <c:v>31/03/2025</c:v>
                </c:pt>
                <c:pt idx="527">
                  <c:v>02/04/2025</c:v>
                </c:pt>
                <c:pt idx="528">
                  <c:v>04/04/2025</c:v>
                </c:pt>
                <c:pt idx="529">
                  <c:v>07/04/2025</c:v>
                </c:pt>
                <c:pt idx="530">
                  <c:v>09/04/2025</c:v>
                </c:pt>
                <c:pt idx="531">
                  <c:v>11/04/2025</c:v>
                </c:pt>
                <c:pt idx="532">
                  <c:v>14/04/2025</c:v>
                </c:pt>
                <c:pt idx="533">
                  <c:v>16/04/2025</c:v>
                </c:pt>
                <c:pt idx="534">
                  <c:v>21/04/2025</c:v>
                </c:pt>
                <c:pt idx="535">
                  <c:v>23/04/2025</c:v>
                </c:pt>
                <c:pt idx="536">
                  <c:v>25/04/2025</c:v>
                </c:pt>
                <c:pt idx="537">
                  <c:v>28/04/2025</c:v>
                </c:pt>
                <c:pt idx="538">
                  <c:v>30/04/2025</c:v>
                </c:pt>
                <c:pt idx="539">
                  <c:v>02/05/2025</c:v>
                </c:pt>
                <c:pt idx="540">
                  <c:v>05/05/2025</c:v>
                </c:pt>
                <c:pt idx="541">
                  <c:v>07/05/2025</c:v>
                </c:pt>
                <c:pt idx="542">
                  <c:v>09/05/2025</c:v>
                </c:pt>
                <c:pt idx="543">
                  <c:v>12/05/2025</c:v>
                </c:pt>
                <c:pt idx="544">
                  <c:v>14/05/2025</c:v>
                </c:pt>
                <c:pt idx="545">
                  <c:v>16/05/2025</c:v>
                </c:pt>
                <c:pt idx="546">
                  <c:v>19/05/2025</c:v>
                </c:pt>
                <c:pt idx="547">
                  <c:v>21/05/2025</c:v>
                </c:pt>
                <c:pt idx="548">
                  <c:v>23/05/2025</c:v>
                </c:pt>
                <c:pt idx="549">
                  <c:v>26/05/2025</c:v>
                </c:pt>
                <c:pt idx="550">
                  <c:v>28/05/2025</c:v>
                </c:pt>
                <c:pt idx="551">
                  <c:v>30/05/2025</c:v>
                </c:pt>
                <c:pt idx="552">
                  <c:v>02/06/2025</c:v>
                </c:pt>
                <c:pt idx="553">
                  <c:v>04/06/2025</c:v>
                </c:pt>
                <c:pt idx="554">
                  <c:v>06/06/2025</c:v>
                </c:pt>
                <c:pt idx="555">
                  <c:v>11/06/2025</c:v>
                </c:pt>
                <c:pt idx="556">
                  <c:v>13/06/2025</c:v>
                </c:pt>
                <c:pt idx="557">
                  <c:v>16/06/2025</c:v>
                </c:pt>
                <c:pt idx="558">
                  <c:v>18/06/2025</c:v>
                </c:pt>
                <c:pt idx="559">
                  <c:v>20/06/2025</c:v>
                </c:pt>
                <c:pt idx="560">
                  <c:v>23/06/2025</c:v>
                </c:pt>
                <c:pt idx="561">
                  <c:v>25/06/2025</c:v>
                </c:pt>
                <c:pt idx="562">
                  <c:v>27/06/2025</c:v>
                </c:pt>
                <c:pt idx="563">
                  <c:v>30/06/2025</c:v>
                </c:pt>
                <c:pt idx="564">
                  <c:v>02/07/2025</c:v>
                </c:pt>
                <c:pt idx="565">
                  <c:v>04/07/2025</c:v>
                </c:pt>
                <c:pt idx="566">
                  <c:v>07/07/2025</c:v>
                </c:pt>
                <c:pt idx="567">
                  <c:v>09/07/2025</c:v>
                </c:pt>
                <c:pt idx="568">
                  <c:v>11/07/2025</c:v>
                </c:pt>
                <c:pt idx="569">
                  <c:v>14/07/2025</c:v>
                </c:pt>
                <c:pt idx="570">
                  <c:v>16/07/2025</c:v>
                </c:pt>
                <c:pt idx="571">
                  <c:v>18/07/2025</c:v>
                </c:pt>
                <c:pt idx="572">
                  <c:v>21/07/2025</c:v>
                </c:pt>
                <c:pt idx="573">
                  <c:v>23/07/2025</c:v>
                </c:pt>
                <c:pt idx="574">
                  <c:v>25/07/2025</c:v>
                </c:pt>
                <c:pt idx="575">
                  <c:v>28/07/2025</c:v>
                </c:pt>
                <c:pt idx="576">
                  <c:v>30/07/2025</c:v>
                </c:pt>
                <c:pt idx="577">
                  <c:v>01/08/2025</c:v>
                </c:pt>
                <c:pt idx="578">
                  <c:v>04/08/2025</c:v>
                </c:pt>
                <c:pt idx="579">
                  <c:v>06/08/2025</c:v>
                </c:pt>
                <c:pt idx="580">
                  <c:v>08/08/2025</c:v>
                </c:pt>
                <c:pt idx="581">
                  <c:v>11/08/2025</c:v>
                </c:pt>
                <c:pt idx="582">
                  <c:v>13/08/2025</c:v>
                </c:pt>
                <c:pt idx="583">
                  <c:v>18/08/2025</c:v>
                </c:pt>
                <c:pt idx="584">
                  <c:v>20/08/2025</c:v>
                </c:pt>
                <c:pt idx="585">
                  <c:v>22/08/2025</c:v>
                </c:pt>
                <c:pt idx="586">
                  <c:v>25/08/2025</c:v>
                </c:pt>
                <c:pt idx="587">
                  <c:v>27/08/2025</c:v>
                </c:pt>
                <c:pt idx="588">
                  <c:v>29/08/2025</c:v>
                </c:pt>
                <c:pt idx="589">
                  <c:v>01/09/2025</c:v>
                </c:pt>
                <c:pt idx="590">
                  <c:v>03/09/2025</c:v>
                </c:pt>
                <c:pt idx="591">
                  <c:v>05/09/2025</c:v>
                </c:pt>
                <c:pt idx="592">
                  <c:v>10/09/2025</c:v>
                </c:pt>
                <c:pt idx="593">
                  <c:v>12/09/2025</c:v>
                </c:pt>
                <c:pt idx="594">
                  <c:v>17/09/2025</c:v>
                </c:pt>
                <c:pt idx="595">
                  <c:v>19/09/2025</c:v>
                </c:pt>
                <c:pt idx="596">
                  <c:v>22/09/2025</c:v>
                </c:pt>
                <c:pt idx="597">
                  <c:v>24/09/2025</c:v>
                </c:pt>
                <c:pt idx="598">
                  <c:v>26/09/2025</c:v>
                </c:pt>
                <c:pt idx="599">
                  <c:v>29/09/2025</c:v>
                </c:pt>
                <c:pt idx="600">
                  <c:v>01/10/2025</c:v>
                </c:pt>
                <c:pt idx="601">
                  <c:v>03/10/2025</c:v>
                </c:pt>
                <c:pt idx="602">
                  <c:v>06/10/2025</c:v>
                </c:pt>
                <c:pt idx="603">
                  <c:v>08/10/2025</c:v>
                </c:pt>
                <c:pt idx="604">
                  <c:v>13/10/2025</c:v>
                </c:pt>
                <c:pt idx="605">
                  <c:v>15/10/2025</c:v>
                </c:pt>
                <c:pt idx="606">
                  <c:v>17/10/2025</c:v>
                </c:pt>
                <c:pt idx="607">
                  <c:v>20/10/2025</c:v>
                </c:pt>
                <c:pt idx="608">
                  <c:v>22/10/2025</c:v>
                </c:pt>
                <c:pt idx="609">
                  <c:v>24/10/2025</c:v>
                </c:pt>
                <c:pt idx="610">
                  <c:v>27/10/2025</c:v>
                </c:pt>
                <c:pt idx="611">
                  <c:v>29/10/2025</c:v>
                </c:pt>
                <c:pt idx="612">
                  <c:v>31/10/2025</c:v>
                </c:pt>
                <c:pt idx="613">
                  <c:v>03/11/2025</c:v>
                </c:pt>
                <c:pt idx="614">
                  <c:v>05/11/2025</c:v>
                </c:pt>
                <c:pt idx="615">
                  <c:v>07/11/2025</c:v>
                </c:pt>
                <c:pt idx="616">
                  <c:v>10/11/2025</c:v>
                </c:pt>
                <c:pt idx="617">
                  <c:v>12/11/2025</c:v>
                </c:pt>
                <c:pt idx="618">
                  <c:v>14/11/2025</c:v>
                </c:pt>
                <c:pt idx="619">
                  <c:v>17/11/2025</c:v>
                </c:pt>
                <c:pt idx="620">
                  <c:v>20/11/2025</c:v>
                </c:pt>
                <c:pt idx="621">
                  <c:v>21/11/2025</c:v>
                </c:pt>
                <c:pt idx="622">
                  <c:v>24/11/2025</c:v>
                </c:pt>
                <c:pt idx="623">
                  <c:v>26/11/2025</c:v>
                </c:pt>
                <c:pt idx="624">
                  <c:v>28/11/2025</c:v>
                </c:pt>
                <c:pt idx="625">
                  <c:v>01/12/2025</c:v>
                </c:pt>
                <c:pt idx="626">
                  <c:v>03/12/2025</c:v>
                </c:pt>
                <c:pt idx="627">
                  <c:v>05/12/2025</c:v>
                </c:pt>
                <c:pt idx="628">
                  <c:v>10/12/2025</c:v>
                </c:pt>
                <c:pt idx="629">
                  <c:v>12/12/2025</c:v>
                </c:pt>
                <c:pt idx="630">
                  <c:v>15/12/2025</c:v>
                </c:pt>
                <c:pt idx="631">
                  <c:v>17/12/2025</c:v>
                </c:pt>
                <c:pt idx="632">
                  <c:v>19/12/2025</c:v>
                </c:pt>
                <c:pt idx="633">
                  <c:v>22/12/2025</c:v>
                </c:pt>
                <c:pt idx="634">
                  <c:v>24/12/2025</c:v>
                </c:pt>
                <c:pt idx="635">
                  <c:v>26/12/2025</c:v>
                </c:pt>
                <c:pt idx="636">
                  <c:v>29/12/2025</c:v>
                </c:pt>
                <c:pt idx="637">
                  <c:v>31/12/2025</c:v>
                </c:pt>
                <c:pt idx="638">
                  <c:v>02/01/2026</c:v>
                </c:pt>
                <c:pt idx="639">
                  <c:v>05/01/2026</c:v>
                </c:pt>
                <c:pt idx="640">
                  <c:v>07/01/2026</c:v>
                </c:pt>
                <c:pt idx="641">
                  <c:v>09/01/2026</c:v>
                </c:pt>
                <c:pt idx="642">
                  <c:v>12/01/2026</c:v>
                </c:pt>
                <c:pt idx="643">
                  <c:v>14/01/2026</c:v>
                </c:pt>
                <c:pt idx="644">
                  <c:v>16/01/2026</c:v>
                </c:pt>
                <c:pt idx="645">
                  <c:v>19/01/2026</c:v>
                </c:pt>
                <c:pt idx="646">
                  <c:v>21/01/2026</c:v>
                </c:pt>
                <c:pt idx="647">
                  <c:v>23/01/2026</c:v>
                </c:pt>
                <c:pt idx="648">
                  <c:v>26/01/2026</c:v>
                </c:pt>
                <c:pt idx="649">
                  <c:v>28/01/2026</c:v>
                </c:pt>
                <c:pt idx="650">
                  <c:v>30/01/2026</c:v>
                </c:pt>
                <c:pt idx="651">
                  <c:v>02/02/2026</c:v>
                </c:pt>
                <c:pt idx="652">
                  <c:v>04/02/2026</c:v>
                </c:pt>
                <c:pt idx="653">
                  <c:v>06/02/2026</c:v>
                </c:pt>
                <c:pt idx="654">
                  <c:v>09/02/2026</c:v>
                </c:pt>
                <c:pt idx="655">
                  <c:v>11/02/2026</c:v>
                </c:pt>
                <c:pt idx="656">
                  <c:v>13/02/2026</c:v>
                </c:pt>
                <c:pt idx="657">
                  <c:v>16/02/2026</c:v>
                </c:pt>
                <c:pt idx="658">
                  <c:v>18/02/2026</c:v>
                </c:pt>
                <c:pt idx="659">
                  <c:v>24/02/2026</c:v>
                </c:pt>
                <c:pt idx="660">
                  <c:v>25/02/2026</c:v>
                </c:pt>
                <c:pt idx="661">
                  <c:v>27/02/2026</c:v>
                </c:pt>
                <c:pt idx="662">
                  <c:v>02/03/2026</c:v>
                </c:pt>
                <c:pt idx="663">
                  <c:v>04/03/2026</c:v>
                </c:pt>
                <c:pt idx="664">
                  <c:v>06/03/2026</c:v>
                </c:pt>
                <c:pt idx="665">
                  <c:v>09/03/2026</c:v>
                </c:pt>
                <c:pt idx="666">
                  <c:v>11/03/2026</c:v>
                </c:pt>
                <c:pt idx="667">
                  <c:v>13/03/2026</c:v>
                </c:pt>
                <c:pt idx="668">
                  <c:v>16/03/2026</c:v>
                </c:pt>
                <c:pt idx="669">
                  <c:v>18/03/2026</c:v>
                </c:pt>
                <c:pt idx="670">
                  <c:v>20/03/2026</c:v>
                </c:pt>
                <c:pt idx="671">
                  <c:v>23/03/2026</c:v>
                </c:pt>
                <c:pt idx="672">
                  <c:v>25/03/2026</c:v>
                </c:pt>
                <c:pt idx="673">
                  <c:v>27/03/2026</c:v>
                </c:pt>
                <c:pt idx="674">
                  <c:v>30/03/2026</c:v>
                </c:pt>
                <c:pt idx="675">
                  <c:v>01/04/2026</c:v>
                </c:pt>
                <c:pt idx="676">
                  <c:v>06/04/2026</c:v>
                </c:pt>
                <c:pt idx="677">
                  <c:v>08/04/2026</c:v>
                </c:pt>
                <c:pt idx="678">
                  <c:v>10/04/2026</c:v>
                </c:pt>
                <c:pt idx="679">
                  <c:v>13/04/2026</c:v>
                </c:pt>
                <c:pt idx="680">
                  <c:v>15/04/2026</c:v>
                </c:pt>
                <c:pt idx="681">
                  <c:v>17/04/2026</c:v>
                </c:pt>
                <c:pt idx="682">
                  <c:v>20/04/2026</c:v>
                </c:pt>
                <c:pt idx="683">
                  <c:v>22/04/2026</c:v>
                </c:pt>
                <c:pt idx="684">
                  <c:v>24/04/2026</c:v>
                </c:pt>
                <c:pt idx="685">
                  <c:v>27/04/2026</c:v>
                </c:pt>
                <c:pt idx="686">
                  <c:v>04/05/2026</c:v>
                </c:pt>
                <c:pt idx="687">
                  <c:v>06/05/2026</c:v>
                </c:pt>
                <c:pt idx="688">
                  <c:v>08/05/2026</c:v>
                </c:pt>
                <c:pt idx="689">
                  <c:v>11/05/2026</c:v>
                </c:pt>
                <c:pt idx="690">
                  <c:v>13/05/2026</c:v>
                </c:pt>
                <c:pt idx="691">
                  <c:v>15/05/2026</c:v>
                </c:pt>
                <c:pt idx="692">
                  <c:v>18/05/2026</c:v>
                </c:pt>
                <c:pt idx="693">
                  <c:v>20/05/2026</c:v>
                </c:pt>
                <c:pt idx="694">
                  <c:v>22/05/2026</c:v>
                </c:pt>
                <c:pt idx="695">
                  <c:v>25/05/2026</c:v>
                </c:pt>
                <c:pt idx="696">
                  <c:v>27/05/2026</c:v>
                </c:pt>
                <c:pt idx="697">
                  <c:v>29/05/2026</c:v>
                </c:pt>
                <c:pt idx="698">
                  <c:v>01/06/2026</c:v>
                </c:pt>
                <c:pt idx="699">
                  <c:v>03/06/2026</c:v>
                </c:pt>
                <c:pt idx="700">
                  <c:v>05/06/2026</c:v>
                </c:pt>
                <c:pt idx="701">
                  <c:v>08/06/2026</c:v>
                </c:pt>
                <c:pt idx="702">
                  <c:v>10/06/2026</c:v>
                </c:pt>
                <c:pt idx="703">
                  <c:v>12/06/2026</c:v>
                </c:pt>
                <c:pt idx="704">
                  <c:v>15/06/2026</c:v>
                </c:pt>
                <c:pt idx="705">
                  <c:v>17/06/2026</c:v>
                </c:pt>
                <c:pt idx="706">
                  <c:v>19/06/2026</c:v>
                </c:pt>
                <c:pt idx="707">
                  <c:v>22/06/2026</c:v>
                </c:pt>
                <c:pt idx="708">
                  <c:v>24/06/2026</c:v>
                </c:pt>
                <c:pt idx="709">
                  <c:v>26/06/2026</c:v>
                </c:pt>
                <c:pt idx="710">
                  <c:v>29/06/2026</c:v>
                </c:pt>
                <c:pt idx="711">
                  <c:v>01/07/2026</c:v>
                </c:pt>
                <c:pt idx="712">
                  <c:v>03/07/2026</c:v>
                </c:pt>
                <c:pt idx="713">
                  <c:v>06/07/2026</c:v>
                </c:pt>
                <c:pt idx="714">
                  <c:v>08/07/2026</c:v>
                </c:pt>
                <c:pt idx="715">
                  <c:v>10/07/2026</c:v>
                </c:pt>
                <c:pt idx="716">
                  <c:v>13/07/2026</c:v>
                </c:pt>
                <c:pt idx="717">
                  <c:v>15/07/2026</c:v>
                </c:pt>
                <c:pt idx="718">
                  <c:v>17/07/2026</c:v>
                </c:pt>
                <c:pt idx="719">
                  <c:v>20/07/2026</c:v>
                </c:pt>
                <c:pt idx="720">
                  <c:v>22/07/2026</c:v>
                </c:pt>
                <c:pt idx="721">
                  <c:v>24/07/2026</c:v>
                </c:pt>
                <c:pt idx="722">
                  <c:v>27/07/2026</c:v>
                </c:pt>
                <c:pt idx="723">
                  <c:v>29/07/2026</c:v>
                </c:pt>
                <c:pt idx="724">
                  <c:v>31/07/2026</c:v>
                </c:pt>
                <c:pt idx="725">
                  <c:v>03/08/2026</c:v>
                </c:pt>
                <c:pt idx="726">
                  <c:v>05/08/2026</c:v>
                </c:pt>
                <c:pt idx="727">
                  <c:v>07/08/2026</c:v>
                </c:pt>
                <c:pt idx="728">
                  <c:v>10/08/2026</c:v>
                </c:pt>
                <c:pt idx="729">
                  <c:v>12/08/2026</c:v>
                </c:pt>
                <c:pt idx="730">
                  <c:v>14/08/2026</c:v>
                </c:pt>
                <c:pt idx="731">
                  <c:v>17/08/2026</c:v>
                </c:pt>
                <c:pt idx="732">
                  <c:v>19/08/2026</c:v>
                </c:pt>
                <c:pt idx="733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Nitratos!$E$8:$E$127</c15:sqref>
                  </c15:fullRef>
                </c:ext>
              </c:extLst>
              <c:f/>
            </c:numRef>
          </c:val>
          <c:smooth val="0"/>
          <c:extLst>
            <c:ext xmlns:c16="http://schemas.microsoft.com/office/drawing/2014/chart" uri="{C3380CC4-5D6E-409C-BE32-E72D297353CC}">
              <c16:uniqueId val="{00000000-4930-48AB-B01C-9F61F7AF0015}"/>
            </c:ext>
          </c:extLst>
        </c:ser>
        <c:ser>
          <c:idx val="15"/>
          <c:order val="14"/>
          <c:tx>
            <c:strRef>
              <c:f>Nitratos!$U$7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Nitratos!$U$90:$U$834</c15:sqref>
                  </c15:fullRef>
                </c:ext>
              </c:extLst>
              <c:f>(Nitratos!$U$272,Nitratos!$U$274,Nitratos!$U$283:$U$287,Nitratos!$U$322,Nitratos!$U$324,Nitratos!$U$327,Nitratos!$U$331,Nitratos!$U$388:$U$834)</c:f>
              <c:numCache>
                <c:formatCode>0.00</c:formatCode>
                <c:ptCount val="455"/>
                <c:pt idx="0">
                  <c:v>30.98</c:v>
                </c:pt>
                <c:pt idx="1">
                  <c:v>50.6</c:v>
                </c:pt>
                <c:pt idx="2">
                  <c:v>39.049999999999997</c:v>
                </c:pt>
                <c:pt idx="3">
                  <c:v>36.299999999999997</c:v>
                </c:pt>
                <c:pt idx="4">
                  <c:v>25.85</c:v>
                </c:pt>
                <c:pt idx="5">
                  <c:v>28.6</c:v>
                </c:pt>
                <c:pt idx="6">
                  <c:v>29.15</c:v>
                </c:pt>
                <c:pt idx="7">
                  <c:v>98.7</c:v>
                </c:pt>
                <c:pt idx="8">
                  <c:v>71.5</c:v>
                </c:pt>
                <c:pt idx="9">
                  <c:v>105</c:v>
                </c:pt>
                <c:pt idx="10">
                  <c:v>75.599999999999994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29.92</c:v>
                </c:pt>
                <c:pt idx="37">
                  <c:v>30.69</c:v>
                </c:pt>
                <c:pt idx="38">
                  <c:v>17.760000000000002</c:v>
                </c:pt>
                <c:pt idx="39">
                  <c:v>17.22</c:v>
                </c:pt>
                <c:pt idx="40">
                  <c:v>13.22</c:v>
                </c:pt>
                <c:pt idx="41">
                  <c:v>12.21</c:v>
                </c:pt>
                <c:pt idx="42">
                  <c:v>11.571999999999999</c:v>
                </c:pt>
                <c:pt idx="43">
                  <c:v>20.79</c:v>
                </c:pt>
                <c:pt idx="44">
                  <c:v>14.679</c:v>
                </c:pt>
                <c:pt idx="45">
                  <c:v>12.516</c:v>
                </c:pt>
                <c:pt idx="46">
                  <c:v>6.82</c:v>
                </c:pt>
                <c:pt idx="47">
                  <c:v>10.978</c:v>
                </c:pt>
                <c:pt idx="48">
                  <c:v>15.141</c:v>
                </c:pt>
                <c:pt idx="49">
                  <c:v>8.6020000000000003</c:v>
                </c:pt>
                <c:pt idx="50">
                  <c:v>11.696999999999999</c:v>
                </c:pt>
                <c:pt idx="51">
                  <c:v>11.928000000000001</c:v>
                </c:pt>
                <c:pt idx="52">
                  <c:v>9.9749999999999996</c:v>
                </c:pt>
                <c:pt idx="53">
                  <c:v>21.911999999999999</c:v>
                </c:pt>
                <c:pt idx="54">
                  <c:v>19.25</c:v>
                </c:pt>
                <c:pt idx="55">
                  <c:v>18.742999999999999</c:v>
                </c:pt>
                <c:pt idx="56">
                  <c:v>24.937999999999999</c:v>
                </c:pt>
                <c:pt idx="57">
                  <c:v>20.9</c:v>
                </c:pt>
                <c:pt idx="58">
                  <c:v>20.948</c:v>
                </c:pt>
                <c:pt idx="59">
                  <c:v>22.103000000000002</c:v>
                </c:pt>
                <c:pt idx="60">
                  <c:v>23.43</c:v>
                </c:pt>
                <c:pt idx="61">
                  <c:v>35.174999999999997</c:v>
                </c:pt>
                <c:pt idx="62">
                  <c:v>52.25</c:v>
                </c:pt>
                <c:pt idx="63">
                  <c:v>34.335000000000001</c:v>
                </c:pt>
                <c:pt idx="64">
                  <c:v>39.6</c:v>
                </c:pt>
                <c:pt idx="65">
                  <c:v>87.15</c:v>
                </c:pt>
                <c:pt idx="66">
                  <c:v>49.35</c:v>
                </c:pt>
                <c:pt idx="67">
                  <c:v>31.92</c:v>
                </c:pt>
                <c:pt idx="68">
                  <c:v>30.66</c:v>
                </c:pt>
                <c:pt idx="69">
                  <c:v>46.515000000000001</c:v>
                </c:pt>
                <c:pt idx="70">
                  <c:v>40.950000000000003</c:v>
                </c:pt>
                <c:pt idx="71">
                  <c:v>51.45</c:v>
                </c:pt>
                <c:pt idx="72">
                  <c:v>36.75</c:v>
                </c:pt>
                <c:pt idx="73">
                  <c:v>45.15</c:v>
                </c:pt>
                <c:pt idx="74">
                  <c:v>33.6</c:v>
                </c:pt>
                <c:pt idx="75">
                  <c:v>37.799999999999997</c:v>
                </c:pt>
                <c:pt idx="76">
                  <c:v>44.1</c:v>
                </c:pt>
                <c:pt idx="77">
                  <c:v>44.1</c:v>
                </c:pt>
                <c:pt idx="78">
                  <c:v>40.950000000000003</c:v>
                </c:pt>
                <c:pt idx="79">
                  <c:v>37.799999999999997</c:v>
                </c:pt>
                <c:pt idx="80">
                  <c:v>26.25</c:v>
                </c:pt>
                <c:pt idx="81">
                  <c:v>22.05</c:v>
                </c:pt>
                <c:pt idx="82">
                  <c:v>28.35</c:v>
                </c:pt>
                <c:pt idx="83">
                  <c:v>35.700000000000003</c:v>
                </c:pt>
                <c:pt idx="84">
                  <c:v>35.700000000000003</c:v>
                </c:pt>
                <c:pt idx="85">
                  <c:v>17.22</c:v>
                </c:pt>
                <c:pt idx="86">
                  <c:v>18.428000000000001</c:v>
                </c:pt>
                <c:pt idx="87">
                  <c:v>28.035</c:v>
                </c:pt>
                <c:pt idx="88">
                  <c:v>23.625</c:v>
                </c:pt>
                <c:pt idx="89">
                  <c:v>24.045000000000002</c:v>
                </c:pt>
                <c:pt idx="90">
                  <c:v>12.375</c:v>
                </c:pt>
                <c:pt idx="91">
                  <c:v>13.02</c:v>
                </c:pt>
                <c:pt idx="92">
                  <c:v>20.350000000000001</c:v>
                </c:pt>
                <c:pt idx="93">
                  <c:v>27.3</c:v>
                </c:pt>
                <c:pt idx="94">
                  <c:v>52.5</c:v>
                </c:pt>
                <c:pt idx="95">
                  <c:v>0</c:v>
                </c:pt>
                <c:pt idx="96">
                  <c:v>27.004999999999999</c:v>
                </c:pt>
                <c:pt idx="97">
                  <c:v>35.365000000000002</c:v>
                </c:pt>
                <c:pt idx="98">
                  <c:v>32.707999999999998</c:v>
                </c:pt>
                <c:pt idx="99">
                  <c:v>20.265000000000001</c:v>
                </c:pt>
                <c:pt idx="100">
                  <c:v>20.9</c:v>
                </c:pt>
                <c:pt idx="101">
                  <c:v>14.85</c:v>
                </c:pt>
                <c:pt idx="102">
                  <c:v>8.0329999999999995</c:v>
                </c:pt>
                <c:pt idx="103">
                  <c:v>7.26</c:v>
                </c:pt>
                <c:pt idx="104">
                  <c:v>13.8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 formatCode="0.0">
                  <c:v>23.8</c:v>
                </c:pt>
                <c:pt idx="406" formatCode="0.0">
                  <c:v>0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0-48AB-B01C-9F61F7AF0015}"/>
            </c:ext>
          </c:extLst>
        </c:ser>
        <c:ser>
          <c:idx val="16"/>
          <c:order val="15"/>
          <c:tx>
            <c:strRef>
              <c:f>Nitratos!$V$7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Nitratos!$V$90:$V$834</c15:sqref>
                  </c15:fullRef>
                </c:ext>
              </c:extLst>
              <c:f>(Nitratos!$V$272,Nitratos!$V$274,Nitratos!$V$283:$V$287,Nitratos!$V$322,Nitratos!$V$324,Nitratos!$V$327,Nitratos!$V$331,Nitratos!$V$388:$V$834)</c:f>
              <c:numCache>
                <c:formatCode>General</c:formatCode>
                <c:ptCount val="455"/>
                <c:pt idx="0" formatCode="0.00">
                  <c:v>0</c:v>
                </c:pt>
                <c:pt idx="1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0-48AB-B01C-9F61F7AF0015}"/>
            </c:ext>
          </c:extLst>
        </c:ser>
        <c:ser>
          <c:idx val="17"/>
          <c:order val="16"/>
          <c:tx>
            <c:strRef>
              <c:f>Nitratos!$W$7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Nitratos!$W$90:$W$834</c15:sqref>
                  </c15:fullRef>
                </c:ext>
              </c:extLst>
              <c:f>(Nitratos!$W$272,Nitratos!$W$274,Nitratos!$W$283:$W$287,Nitratos!$W$322,Nitratos!$W$324,Nitratos!$W$327,Nitratos!$W$331,Nitratos!$W$388:$W$834)</c:f>
              <c:numCache>
                <c:formatCode>0.00</c:formatCode>
                <c:ptCount val="455"/>
                <c:pt idx="1">
                  <c:v>0</c:v>
                </c:pt>
                <c:pt idx="13">
                  <c:v>0</c:v>
                </c:pt>
                <c:pt idx="16">
                  <c:v>0</c:v>
                </c:pt>
                <c:pt idx="19">
                  <c:v>0</c:v>
                </c:pt>
                <c:pt idx="22">
                  <c:v>0</c:v>
                </c:pt>
                <c:pt idx="25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5.28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7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14.3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0-48AB-B01C-9F61F7AF0015}"/>
            </c:ext>
          </c:extLst>
        </c:ser>
        <c:ser>
          <c:idx val="18"/>
          <c:order val="17"/>
          <c:tx>
            <c:strRef>
              <c:f>Nitratos!$X$7</c:f>
              <c:strCache>
                <c:ptCount val="1"/>
                <c:pt idx="0">
                  <c:v>Freáticos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Nitratos!$X$90:$X$834</c15:sqref>
                  </c15:fullRef>
                </c:ext>
              </c:extLst>
              <c:f>(Nitratos!$X$272,Nitratos!$X$274,Nitratos!$X$283:$X$287,Nitratos!$X$322,Nitratos!$X$324,Nitratos!$X$327,Nitratos!$X$331,Nitratos!$X$388:$X$834)</c:f>
              <c:numCache>
                <c:formatCode>0.00</c:formatCode>
                <c:ptCount val="455"/>
                <c:pt idx="0">
                  <c:v>96.6</c:v>
                </c:pt>
                <c:pt idx="1">
                  <c:v>111.3</c:v>
                </c:pt>
                <c:pt idx="2">
                  <c:v>130.19999999999999</c:v>
                </c:pt>
                <c:pt idx="3">
                  <c:v>123.9</c:v>
                </c:pt>
                <c:pt idx="4">
                  <c:v>96.6</c:v>
                </c:pt>
                <c:pt idx="5">
                  <c:v>100.8</c:v>
                </c:pt>
                <c:pt idx="6">
                  <c:v>100.8</c:v>
                </c:pt>
                <c:pt idx="7">
                  <c:v>40.950000000000003</c:v>
                </c:pt>
                <c:pt idx="8">
                  <c:v>28.6</c:v>
                </c:pt>
                <c:pt idx="9">
                  <c:v>37.799999999999997</c:v>
                </c:pt>
                <c:pt idx="10">
                  <c:v>28.6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41.54</c:v>
                </c:pt>
                <c:pt idx="23">
                  <c:v>0</c:v>
                </c:pt>
                <c:pt idx="24">
                  <c:v>0</c:v>
                </c:pt>
                <c:pt idx="25">
                  <c:v>5.0599999999999996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10.692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4.03</c:v>
                </c:pt>
                <c:pt idx="42">
                  <c:v>136.5</c:v>
                </c:pt>
                <c:pt idx="43">
                  <c:v>9.0090000000000003</c:v>
                </c:pt>
                <c:pt idx="44">
                  <c:v>220.5</c:v>
                </c:pt>
                <c:pt idx="45">
                  <c:v>0</c:v>
                </c:pt>
                <c:pt idx="46">
                  <c:v>6.82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5.94</c:v>
                </c:pt>
                <c:pt idx="54">
                  <c:v>9.0719999999999992</c:v>
                </c:pt>
                <c:pt idx="55">
                  <c:v>0</c:v>
                </c:pt>
                <c:pt idx="56">
                  <c:v>0</c:v>
                </c:pt>
                <c:pt idx="57">
                  <c:v>3.6739999999999999</c:v>
                </c:pt>
                <c:pt idx="58">
                  <c:v>4.2240000000000002</c:v>
                </c:pt>
                <c:pt idx="59">
                  <c:v>5.52</c:v>
                </c:pt>
                <c:pt idx="60">
                  <c:v>3.024</c:v>
                </c:pt>
                <c:pt idx="61">
                  <c:v>4.532</c:v>
                </c:pt>
                <c:pt idx="62">
                  <c:v>4.6319999999999997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31.5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153.30000000000001</c:v>
                </c:pt>
                <c:pt idx="72">
                  <c:v>176.4</c:v>
                </c:pt>
                <c:pt idx="73">
                  <c:v>151.19999999999999</c:v>
                </c:pt>
                <c:pt idx="74">
                  <c:v>0</c:v>
                </c:pt>
                <c:pt idx="75">
                  <c:v>207.9</c:v>
                </c:pt>
                <c:pt idx="76">
                  <c:v>231</c:v>
                </c:pt>
                <c:pt idx="77">
                  <c:v>252</c:v>
                </c:pt>
                <c:pt idx="78">
                  <c:v>220.5</c:v>
                </c:pt>
                <c:pt idx="79">
                  <c:v>210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203.7</c:v>
                </c:pt>
                <c:pt idx="85">
                  <c:v>210</c:v>
                </c:pt>
                <c:pt idx="86">
                  <c:v>210</c:v>
                </c:pt>
                <c:pt idx="87">
                  <c:v>189</c:v>
                </c:pt>
                <c:pt idx="88">
                  <c:v>199.5</c:v>
                </c:pt>
                <c:pt idx="89">
                  <c:v>162.75</c:v>
                </c:pt>
                <c:pt idx="90">
                  <c:v>220.5</c:v>
                </c:pt>
                <c:pt idx="91">
                  <c:v>215.25</c:v>
                </c:pt>
                <c:pt idx="92">
                  <c:v>173.25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183.75</c:v>
                </c:pt>
                <c:pt idx="98">
                  <c:v>204.75</c:v>
                </c:pt>
                <c:pt idx="99">
                  <c:v>162.75</c:v>
                </c:pt>
                <c:pt idx="100">
                  <c:v>165</c:v>
                </c:pt>
                <c:pt idx="101">
                  <c:v>0</c:v>
                </c:pt>
                <c:pt idx="102">
                  <c:v>3.08</c:v>
                </c:pt>
                <c:pt idx="103">
                  <c:v>178.5</c:v>
                </c:pt>
                <c:pt idx="104">
                  <c:v>231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87.6</c:v>
                </c:pt>
                <c:pt idx="109">
                  <c:v>0</c:v>
                </c:pt>
                <c:pt idx="110">
                  <c:v>187</c:v>
                </c:pt>
                <c:pt idx="111">
                  <c:v>93</c:v>
                </c:pt>
                <c:pt idx="112">
                  <c:v>113</c:v>
                </c:pt>
                <c:pt idx="113">
                  <c:v>118</c:v>
                </c:pt>
                <c:pt idx="114">
                  <c:v>176</c:v>
                </c:pt>
                <c:pt idx="115">
                  <c:v>0</c:v>
                </c:pt>
                <c:pt idx="116">
                  <c:v>145</c:v>
                </c:pt>
                <c:pt idx="117">
                  <c:v>181</c:v>
                </c:pt>
                <c:pt idx="118">
                  <c:v>0</c:v>
                </c:pt>
                <c:pt idx="119">
                  <c:v>221</c:v>
                </c:pt>
                <c:pt idx="120">
                  <c:v>213</c:v>
                </c:pt>
                <c:pt idx="121">
                  <c:v>0</c:v>
                </c:pt>
                <c:pt idx="122">
                  <c:v>0</c:v>
                </c:pt>
                <c:pt idx="123">
                  <c:v>113</c:v>
                </c:pt>
                <c:pt idx="124">
                  <c:v>0</c:v>
                </c:pt>
                <c:pt idx="125">
                  <c:v>210</c:v>
                </c:pt>
                <c:pt idx="126">
                  <c:v>0</c:v>
                </c:pt>
                <c:pt idx="127">
                  <c:v>0</c:v>
                </c:pt>
                <c:pt idx="128">
                  <c:v>196</c:v>
                </c:pt>
                <c:pt idx="129">
                  <c:v>195</c:v>
                </c:pt>
                <c:pt idx="130">
                  <c:v>229</c:v>
                </c:pt>
                <c:pt idx="131">
                  <c:v>155</c:v>
                </c:pt>
                <c:pt idx="132">
                  <c:v>208</c:v>
                </c:pt>
                <c:pt idx="133">
                  <c:v>202</c:v>
                </c:pt>
                <c:pt idx="134">
                  <c:v>206</c:v>
                </c:pt>
                <c:pt idx="135">
                  <c:v>206</c:v>
                </c:pt>
                <c:pt idx="136">
                  <c:v>209</c:v>
                </c:pt>
                <c:pt idx="137">
                  <c:v>201</c:v>
                </c:pt>
                <c:pt idx="138">
                  <c:v>187</c:v>
                </c:pt>
                <c:pt idx="139">
                  <c:v>180</c:v>
                </c:pt>
                <c:pt idx="140">
                  <c:v>176</c:v>
                </c:pt>
                <c:pt idx="141">
                  <c:v>131</c:v>
                </c:pt>
                <c:pt idx="142">
                  <c:v>178</c:v>
                </c:pt>
                <c:pt idx="143">
                  <c:v>175</c:v>
                </c:pt>
                <c:pt idx="144">
                  <c:v>164</c:v>
                </c:pt>
                <c:pt idx="145">
                  <c:v>185</c:v>
                </c:pt>
                <c:pt idx="146">
                  <c:v>187</c:v>
                </c:pt>
                <c:pt idx="147">
                  <c:v>197</c:v>
                </c:pt>
                <c:pt idx="148">
                  <c:v>177</c:v>
                </c:pt>
                <c:pt idx="149">
                  <c:v>183</c:v>
                </c:pt>
                <c:pt idx="150">
                  <c:v>187</c:v>
                </c:pt>
                <c:pt idx="151">
                  <c:v>173</c:v>
                </c:pt>
                <c:pt idx="152">
                  <c:v>181</c:v>
                </c:pt>
                <c:pt idx="153">
                  <c:v>180</c:v>
                </c:pt>
                <c:pt idx="154">
                  <c:v>187</c:v>
                </c:pt>
                <c:pt idx="155">
                  <c:v>187</c:v>
                </c:pt>
                <c:pt idx="156">
                  <c:v>192</c:v>
                </c:pt>
                <c:pt idx="157">
                  <c:v>187</c:v>
                </c:pt>
                <c:pt idx="158">
                  <c:v>186</c:v>
                </c:pt>
                <c:pt idx="159">
                  <c:v>173</c:v>
                </c:pt>
                <c:pt idx="160">
                  <c:v>175</c:v>
                </c:pt>
                <c:pt idx="161">
                  <c:v>182</c:v>
                </c:pt>
                <c:pt idx="162">
                  <c:v>197</c:v>
                </c:pt>
                <c:pt idx="163">
                  <c:v>183</c:v>
                </c:pt>
                <c:pt idx="164">
                  <c:v>138</c:v>
                </c:pt>
                <c:pt idx="165">
                  <c:v>186</c:v>
                </c:pt>
                <c:pt idx="166">
                  <c:v>179</c:v>
                </c:pt>
                <c:pt idx="167">
                  <c:v>189</c:v>
                </c:pt>
                <c:pt idx="168">
                  <c:v>191</c:v>
                </c:pt>
                <c:pt idx="169">
                  <c:v>195</c:v>
                </c:pt>
                <c:pt idx="170">
                  <c:v>198</c:v>
                </c:pt>
                <c:pt idx="171">
                  <c:v>181</c:v>
                </c:pt>
                <c:pt idx="172">
                  <c:v>185</c:v>
                </c:pt>
                <c:pt idx="173">
                  <c:v>190</c:v>
                </c:pt>
                <c:pt idx="174">
                  <c:v>187</c:v>
                </c:pt>
                <c:pt idx="175">
                  <c:v>188</c:v>
                </c:pt>
                <c:pt idx="176">
                  <c:v>203</c:v>
                </c:pt>
                <c:pt idx="177">
                  <c:v>207</c:v>
                </c:pt>
                <c:pt idx="178">
                  <c:v>184</c:v>
                </c:pt>
                <c:pt idx="179">
                  <c:v>190</c:v>
                </c:pt>
                <c:pt idx="180">
                  <c:v>176</c:v>
                </c:pt>
                <c:pt idx="181">
                  <c:v>191</c:v>
                </c:pt>
                <c:pt idx="182">
                  <c:v>188</c:v>
                </c:pt>
                <c:pt idx="183">
                  <c:v>186</c:v>
                </c:pt>
                <c:pt idx="184">
                  <c:v>214</c:v>
                </c:pt>
                <c:pt idx="185">
                  <c:v>194</c:v>
                </c:pt>
                <c:pt idx="186">
                  <c:v>206</c:v>
                </c:pt>
                <c:pt idx="187">
                  <c:v>173</c:v>
                </c:pt>
                <c:pt idx="188">
                  <c:v>194</c:v>
                </c:pt>
                <c:pt idx="189">
                  <c:v>112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78.8</c:v>
                </c:pt>
                <c:pt idx="194">
                  <c:v>170</c:v>
                </c:pt>
                <c:pt idx="195">
                  <c:v>172</c:v>
                </c:pt>
                <c:pt idx="196">
                  <c:v>200</c:v>
                </c:pt>
                <c:pt idx="197">
                  <c:v>184</c:v>
                </c:pt>
                <c:pt idx="198">
                  <c:v>219</c:v>
                </c:pt>
                <c:pt idx="199">
                  <c:v>191</c:v>
                </c:pt>
                <c:pt idx="200">
                  <c:v>206</c:v>
                </c:pt>
                <c:pt idx="201">
                  <c:v>195</c:v>
                </c:pt>
                <c:pt idx="202">
                  <c:v>174</c:v>
                </c:pt>
                <c:pt idx="203">
                  <c:v>195</c:v>
                </c:pt>
                <c:pt idx="204">
                  <c:v>201</c:v>
                </c:pt>
                <c:pt idx="205">
                  <c:v>206</c:v>
                </c:pt>
                <c:pt idx="206">
                  <c:v>190</c:v>
                </c:pt>
                <c:pt idx="207">
                  <c:v>159</c:v>
                </c:pt>
                <c:pt idx="208">
                  <c:v>190</c:v>
                </c:pt>
                <c:pt idx="209">
                  <c:v>157</c:v>
                </c:pt>
                <c:pt idx="210">
                  <c:v>153</c:v>
                </c:pt>
                <c:pt idx="211">
                  <c:v>180</c:v>
                </c:pt>
                <c:pt idx="212">
                  <c:v>75.7</c:v>
                </c:pt>
                <c:pt idx="213">
                  <c:v>138</c:v>
                </c:pt>
                <c:pt idx="214">
                  <c:v>198</c:v>
                </c:pt>
                <c:pt idx="215">
                  <c:v>151</c:v>
                </c:pt>
                <c:pt idx="216">
                  <c:v>182</c:v>
                </c:pt>
                <c:pt idx="217">
                  <c:v>168</c:v>
                </c:pt>
                <c:pt idx="218">
                  <c:v>168</c:v>
                </c:pt>
                <c:pt idx="219">
                  <c:v>182</c:v>
                </c:pt>
                <c:pt idx="220">
                  <c:v>202</c:v>
                </c:pt>
                <c:pt idx="221">
                  <c:v>194</c:v>
                </c:pt>
                <c:pt idx="222">
                  <c:v>202</c:v>
                </c:pt>
                <c:pt idx="223">
                  <c:v>193</c:v>
                </c:pt>
                <c:pt idx="224">
                  <c:v>160</c:v>
                </c:pt>
                <c:pt idx="225">
                  <c:v>187</c:v>
                </c:pt>
                <c:pt idx="226">
                  <c:v>191</c:v>
                </c:pt>
                <c:pt idx="227">
                  <c:v>248</c:v>
                </c:pt>
                <c:pt idx="228">
                  <c:v>177</c:v>
                </c:pt>
                <c:pt idx="229">
                  <c:v>177</c:v>
                </c:pt>
                <c:pt idx="230">
                  <c:v>179</c:v>
                </c:pt>
                <c:pt idx="231">
                  <c:v>196</c:v>
                </c:pt>
                <c:pt idx="232">
                  <c:v>196</c:v>
                </c:pt>
                <c:pt idx="233">
                  <c:v>188</c:v>
                </c:pt>
                <c:pt idx="234">
                  <c:v>0</c:v>
                </c:pt>
                <c:pt idx="235">
                  <c:v>0</c:v>
                </c:pt>
                <c:pt idx="236">
                  <c:v>190</c:v>
                </c:pt>
                <c:pt idx="237">
                  <c:v>187</c:v>
                </c:pt>
                <c:pt idx="238">
                  <c:v>115</c:v>
                </c:pt>
                <c:pt idx="239">
                  <c:v>0</c:v>
                </c:pt>
                <c:pt idx="240">
                  <c:v>0</c:v>
                </c:pt>
                <c:pt idx="241">
                  <c:v>120</c:v>
                </c:pt>
                <c:pt idx="242">
                  <c:v>151</c:v>
                </c:pt>
                <c:pt idx="243">
                  <c:v>186</c:v>
                </c:pt>
                <c:pt idx="244">
                  <c:v>101</c:v>
                </c:pt>
                <c:pt idx="245">
                  <c:v>200</c:v>
                </c:pt>
                <c:pt idx="246">
                  <c:v>189</c:v>
                </c:pt>
                <c:pt idx="247">
                  <c:v>177</c:v>
                </c:pt>
                <c:pt idx="248">
                  <c:v>179</c:v>
                </c:pt>
                <c:pt idx="249">
                  <c:v>150</c:v>
                </c:pt>
                <c:pt idx="250">
                  <c:v>190</c:v>
                </c:pt>
                <c:pt idx="251">
                  <c:v>188</c:v>
                </c:pt>
                <c:pt idx="252">
                  <c:v>194</c:v>
                </c:pt>
                <c:pt idx="253">
                  <c:v>194</c:v>
                </c:pt>
                <c:pt idx="254">
                  <c:v>186</c:v>
                </c:pt>
                <c:pt idx="255">
                  <c:v>182</c:v>
                </c:pt>
                <c:pt idx="256">
                  <c:v>183</c:v>
                </c:pt>
                <c:pt idx="257">
                  <c:v>117</c:v>
                </c:pt>
                <c:pt idx="258">
                  <c:v>203</c:v>
                </c:pt>
                <c:pt idx="259">
                  <c:v>214</c:v>
                </c:pt>
                <c:pt idx="260">
                  <c:v>188</c:v>
                </c:pt>
                <c:pt idx="261">
                  <c:v>197</c:v>
                </c:pt>
                <c:pt idx="262">
                  <c:v>183</c:v>
                </c:pt>
                <c:pt idx="263">
                  <c:v>189</c:v>
                </c:pt>
                <c:pt idx="264">
                  <c:v>176</c:v>
                </c:pt>
                <c:pt idx="265">
                  <c:v>175</c:v>
                </c:pt>
                <c:pt idx="266">
                  <c:v>191</c:v>
                </c:pt>
                <c:pt idx="267">
                  <c:v>185</c:v>
                </c:pt>
                <c:pt idx="268">
                  <c:v>188</c:v>
                </c:pt>
                <c:pt idx="269">
                  <c:v>186</c:v>
                </c:pt>
                <c:pt idx="270">
                  <c:v>187</c:v>
                </c:pt>
                <c:pt idx="271">
                  <c:v>189</c:v>
                </c:pt>
                <c:pt idx="272">
                  <c:v>189</c:v>
                </c:pt>
                <c:pt idx="273">
                  <c:v>188</c:v>
                </c:pt>
                <c:pt idx="274">
                  <c:v>185</c:v>
                </c:pt>
                <c:pt idx="275">
                  <c:v>196</c:v>
                </c:pt>
                <c:pt idx="276">
                  <c:v>185</c:v>
                </c:pt>
                <c:pt idx="277">
                  <c:v>192</c:v>
                </c:pt>
                <c:pt idx="278">
                  <c:v>191</c:v>
                </c:pt>
                <c:pt idx="279">
                  <c:v>182</c:v>
                </c:pt>
                <c:pt idx="280">
                  <c:v>181</c:v>
                </c:pt>
                <c:pt idx="281">
                  <c:v>176</c:v>
                </c:pt>
                <c:pt idx="282">
                  <c:v>177</c:v>
                </c:pt>
                <c:pt idx="283">
                  <c:v>187</c:v>
                </c:pt>
                <c:pt idx="284">
                  <c:v>187</c:v>
                </c:pt>
                <c:pt idx="285">
                  <c:v>187</c:v>
                </c:pt>
                <c:pt idx="286">
                  <c:v>207</c:v>
                </c:pt>
                <c:pt idx="287">
                  <c:v>184</c:v>
                </c:pt>
                <c:pt idx="288">
                  <c:v>204</c:v>
                </c:pt>
                <c:pt idx="289">
                  <c:v>192</c:v>
                </c:pt>
                <c:pt idx="290">
                  <c:v>206</c:v>
                </c:pt>
                <c:pt idx="291">
                  <c:v>181</c:v>
                </c:pt>
                <c:pt idx="292">
                  <c:v>190</c:v>
                </c:pt>
                <c:pt idx="293">
                  <c:v>112</c:v>
                </c:pt>
                <c:pt idx="294">
                  <c:v>156</c:v>
                </c:pt>
                <c:pt idx="295">
                  <c:v>188</c:v>
                </c:pt>
                <c:pt idx="296">
                  <c:v>136</c:v>
                </c:pt>
                <c:pt idx="297">
                  <c:v>193</c:v>
                </c:pt>
                <c:pt idx="298">
                  <c:v>185</c:v>
                </c:pt>
                <c:pt idx="299">
                  <c:v>198</c:v>
                </c:pt>
                <c:pt idx="300">
                  <c:v>185</c:v>
                </c:pt>
                <c:pt idx="301">
                  <c:v>188</c:v>
                </c:pt>
                <c:pt idx="302">
                  <c:v>174</c:v>
                </c:pt>
                <c:pt idx="303">
                  <c:v>187</c:v>
                </c:pt>
                <c:pt idx="304">
                  <c:v>195</c:v>
                </c:pt>
                <c:pt idx="305">
                  <c:v>186</c:v>
                </c:pt>
                <c:pt idx="306">
                  <c:v>178</c:v>
                </c:pt>
                <c:pt idx="307">
                  <c:v>187</c:v>
                </c:pt>
                <c:pt idx="308">
                  <c:v>190</c:v>
                </c:pt>
                <c:pt idx="309">
                  <c:v>177</c:v>
                </c:pt>
                <c:pt idx="310">
                  <c:v>182</c:v>
                </c:pt>
                <c:pt idx="311">
                  <c:v>191</c:v>
                </c:pt>
                <c:pt idx="312">
                  <c:v>182</c:v>
                </c:pt>
                <c:pt idx="313">
                  <c:v>177</c:v>
                </c:pt>
                <c:pt idx="314">
                  <c:v>168</c:v>
                </c:pt>
                <c:pt idx="315">
                  <c:v>161</c:v>
                </c:pt>
                <c:pt idx="316">
                  <c:v>159</c:v>
                </c:pt>
                <c:pt idx="317">
                  <c:v>176</c:v>
                </c:pt>
                <c:pt idx="318">
                  <c:v>159</c:v>
                </c:pt>
                <c:pt idx="319">
                  <c:v>92.1</c:v>
                </c:pt>
                <c:pt idx="320" formatCode="0.0">
                  <c:v>89.5</c:v>
                </c:pt>
                <c:pt idx="321" formatCode="0">
                  <c:v>159</c:v>
                </c:pt>
                <c:pt idx="322" formatCode="0">
                  <c:v>133</c:v>
                </c:pt>
                <c:pt idx="323" formatCode="0">
                  <c:v>0</c:v>
                </c:pt>
                <c:pt idx="324" formatCode="0">
                  <c:v>104</c:v>
                </c:pt>
                <c:pt idx="325" formatCode="0.0">
                  <c:v>89.9</c:v>
                </c:pt>
                <c:pt idx="326" formatCode="0.0">
                  <c:v>72.2</c:v>
                </c:pt>
                <c:pt idx="327" formatCode="0.0">
                  <c:v>79.7</c:v>
                </c:pt>
                <c:pt idx="328" formatCode="0.0">
                  <c:v>65.5</c:v>
                </c:pt>
                <c:pt idx="329" formatCode="0.0">
                  <c:v>79.3</c:v>
                </c:pt>
                <c:pt idx="330" formatCode="0.0">
                  <c:v>80.599999999999994</c:v>
                </c:pt>
                <c:pt idx="331" formatCode="0">
                  <c:v>100</c:v>
                </c:pt>
                <c:pt idx="332" formatCode="0">
                  <c:v>112</c:v>
                </c:pt>
                <c:pt idx="333" formatCode="0">
                  <c:v>113</c:v>
                </c:pt>
                <c:pt idx="334" formatCode="0.0">
                  <c:v>97.4</c:v>
                </c:pt>
                <c:pt idx="335" formatCode="0.0">
                  <c:v>80.599999999999994</c:v>
                </c:pt>
                <c:pt idx="336" formatCode="0">
                  <c:v>143</c:v>
                </c:pt>
                <c:pt idx="337" formatCode="0.0">
                  <c:v>71.3</c:v>
                </c:pt>
                <c:pt idx="338" formatCode="0.0">
                  <c:v>0</c:v>
                </c:pt>
                <c:pt idx="339" formatCode="0.0">
                  <c:v>0</c:v>
                </c:pt>
                <c:pt idx="340" formatCode="0.0">
                  <c:v>0</c:v>
                </c:pt>
                <c:pt idx="341" formatCode="0.0">
                  <c:v>0</c:v>
                </c:pt>
                <c:pt idx="342" formatCode="0.0">
                  <c:v>0</c:v>
                </c:pt>
                <c:pt idx="343" formatCode="0.0">
                  <c:v>0</c:v>
                </c:pt>
                <c:pt idx="344" formatCode="0.0">
                  <c:v>0</c:v>
                </c:pt>
                <c:pt idx="345" formatCode="0.0">
                  <c:v>0</c:v>
                </c:pt>
                <c:pt idx="346" formatCode="0.0">
                  <c:v>0</c:v>
                </c:pt>
                <c:pt idx="347" formatCode="0.0">
                  <c:v>0</c:v>
                </c:pt>
                <c:pt idx="348" formatCode="0.0">
                  <c:v>0</c:v>
                </c:pt>
                <c:pt idx="349" formatCode="0.0">
                  <c:v>0</c:v>
                </c:pt>
                <c:pt idx="350" formatCode="0.0">
                  <c:v>0</c:v>
                </c:pt>
                <c:pt idx="351" formatCode="0.0">
                  <c:v>0</c:v>
                </c:pt>
                <c:pt idx="352" formatCode="0.0">
                  <c:v>0</c:v>
                </c:pt>
                <c:pt idx="353" formatCode="0.0">
                  <c:v>0</c:v>
                </c:pt>
                <c:pt idx="354" formatCode="0.0">
                  <c:v>0</c:v>
                </c:pt>
                <c:pt idx="355" formatCode="0.0">
                  <c:v>0</c:v>
                </c:pt>
                <c:pt idx="356" formatCode="0.0">
                  <c:v>0</c:v>
                </c:pt>
                <c:pt idx="357" formatCode="0.0">
                  <c:v>0</c:v>
                </c:pt>
                <c:pt idx="358" formatCode="0.0">
                  <c:v>0</c:v>
                </c:pt>
                <c:pt idx="359" formatCode="0.0">
                  <c:v>0</c:v>
                </c:pt>
                <c:pt idx="360" formatCode="0.0">
                  <c:v>0</c:v>
                </c:pt>
                <c:pt idx="361" formatCode="0.0">
                  <c:v>0</c:v>
                </c:pt>
                <c:pt idx="362" formatCode="0.0">
                  <c:v>0</c:v>
                </c:pt>
                <c:pt idx="363" formatCode="0.0">
                  <c:v>0</c:v>
                </c:pt>
                <c:pt idx="364" formatCode="0.0">
                  <c:v>0</c:v>
                </c:pt>
                <c:pt idx="365" formatCode="0.0">
                  <c:v>0</c:v>
                </c:pt>
                <c:pt idx="366" formatCode="0.0">
                  <c:v>0</c:v>
                </c:pt>
                <c:pt idx="367" formatCode="0.0">
                  <c:v>0</c:v>
                </c:pt>
                <c:pt idx="368" formatCode="0.0">
                  <c:v>0</c:v>
                </c:pt>
                <c:pt idx="369" formatCode="0.0">
                  <c:v>0</c:v>
                </c:pt>
                <c:pt idx="370" formatCode="0.0">
                  <c:v>0</c:v>
                </c:pt>
                <c:pt idx="371" formatCode="0.0">
                  <c:v>0</c:v>
                </c:pt>
                <c:pt idx="372" formatCode="0.0">
                  <c:v>0</c:v>
                </c:pt>
                <c:pt idx="373" formatCode="0.0">
                  <c:v>0</c:v>
                </c:pt>
                <c:pt idx="374" formatCode="0.0">
                  <c:v>0</c:v>
                </c:pt>
                <c:pt idx="375" formatCode="0.0">
                  <c:v>0</c:v>
                </c:pt>
                <c:pt idx="376" formatCode="0.0">
                  <c:v>0</c:v>
                </c:pt>
                <c:pt idx="377" formatCode="0.0">
                  <c:v>0</c:v>
                </c:pt>
                <c:pt idx="378" formatCode="0.0">
                  <c:v>0</c:v>
                </c:pt>
                <c:pt idx="379" formatCode="0.0">
                  <c:v>0</c:v>
                </c:pt>
                <c:pt idx="380" formatCode="0.0">
                  <c:v>0</c:v>
                </c:pt>
                <c:pt idx="381" formatCode="0.0">
                  <c:v>0</c:v>
                </c:pt>
                <c:pt idx="382" formatCode="0.0">
                  <c:v>0</c:v>
                </c:pt>
                <c:pt idx="383" formatCode="0.0">
                  <c:v>0</c:v>
                </c:pt>
                <c:pt idx="384" formatCode="0.0">
                  <c:v>0</c:v>
                </c:pt>
                <c:pt idx="385" formatCode="0.0">
                  <c:v>0</c:v>
                </c:pt>
                <c:pt idx="386" formatCode="0.0">
                  <c:v>0</c:v>
                </c:pt>
                <c:pt idx="387" formatCode="0.0">
                  <c:v>0</c:v>
                </c:pt>
                <c:pt idx="388" formatCode="0.0">
                  <c:v>0</c:v>
                </c:pt>
                <c:pt idx="389" formatCode="0.0">
                  <c:v>0</c:v>
                </c:pt>
                <c:pt idx="390" formatCode="0.0">
                  <c:v>0</c:v>
                </c:pt>
                <c:pt idx="391" formatCode="0.0">
                  <c:v>0</c:v>
                </c:pt>
                <c:pt idx="392" formatCode="0.0">
                  <c:v>0</c:v>
                </c:pt>
                <c:pt idx="393" formatCode="0.0">
                  <c:v>0</c:v>
                </c:pt>
                <c:pt idx="394" formatCode="0.0">
                  <c:v>0</c:v>
                </c:pt>
                <c:pt idx="395" formatCode="0.0">
                  <c:v>0</c:v>
                </c:pt>
                <c:pt idx="396" formatCode="0.0">
                  <c:v>0</c:v>
                </c:pt>
                <c:pt idx="397" formatCode="0.0">
                  <c:v>0</c:v>
                </c:pt>
                <c:pt idx="398" formatCode="0.0">
                  <c:v>0</c:v>
                </c:pt>
                <c:pt idx="399" formatCode="0.0">
                  <c:v>0</c:v>
                </c:pt>
                <c:pt idx="400" formatCode="0.0">
                  <c:v>0</c:v>
                </c:pt>
                <c:pt idx="401" formatCode="0.0">
                  <c:v>0</c:v>
                </c:pt>
                <c:pt idx="402" formatCode="0.0">
                  <c:v>0</c:v>
                </c:pt>
                <c:pt idx="403" formatCode="0.0">
                  <c:v>0</c:v>
                </c:pt>
                <c:pt idx="404" formatCode="0.0">
                  <c:v>0</c:v>
                </c:pt>
                <c:pt idx="405" formatCode="0">
                  <c:v>122</c:v>
                </c:pt>
                <c:pt idx="406" formatCode="0">
                  <c:v>0</c:v>
                </c:pt>
                <c:pt idx="407">
                  <c:v>21.5</c:v>
                </c:pt>
                <c:pt idx="408">
                  <c:v>0</c:v>
                </c:pt>
                <c:pt idx="409" formatCode="0.0">
                  <c:v>69</c:v>
                </c:pt>
                <c:pt idx="410" formatCode="0.0">
                  <c:v>67.400000000000006</c:v>
                </c:pt>
                <c:pt idx="411" formatCode="0.0">
                  <c:v>58.6</c:v>
                </c:pt>
                <c:pt idx="412" formatCode="0.0">
                  <c:v>84.5</c:v>
                </c:pt>
                <c:pt idx="413" formatCode="0.0">
                  <c:v>96.6</c:v>
                </c:pt>
                <c:pt idx="414" formatCode="0.0">
                  <c:v>84.7</c:v>
                </c:pt>
                <c:pt idx="415" formatCode="0.0">
                  <c:v>96.6</c:v>
                </c:pt>
                <c:pt idx="416" formatCode="0.0">
                  <c:v>64.7</c:v>
                </c:pt>
                <c:pt idx="417" formatCode="0.0">
                  <c:v>103</c:v>
                </c:pt>
                <c:pt idx="418" formatCode="0.0">
                  <c:v>92.1</c:v>
                </c:pt>
                <c:pt idx="419" formatCode="0.0">
                  <c:v>151</c:v>
                </c:pt>
                <c:pt idx="420" formatCode="0.0">
                  <c:v>89.5</c:v>
                </c:pt>
                <c:pt idx="421" formatCode="0.0">
                  <c:v>112</c:v>
                </c:pt>
                <c:pt idx="422" formatCode="0.0">
                  <c:v>88.5</c:v>
                </c:pt>
                <c:pt idx="423" formatCode="0.0">
                  <c:v>129</c:v>
                </c:pt>
                <c:pt idx="424" formatCode="0.0">
                  <c:v>144</c:v>
                </c:pt>
                <c:pt idx="425" formatCode="0.0">
                  <c:v>0</c:v>
                </c:pt>
                <c:pt idx="426" formatCode="0.0">
                  <c:v>130</c:v>
                </c:pt>
                <c:pt idx="427" formatCode="0.0">
                  <c:v>229</c:v>
                </c:pt>
                <c:pt idx="428" formatCode="0.0">
                  <c:v>161</c:v>
                </c:pt>
                <c:pt idx="429" formatCode="0.0">
                  <c:v>135</c:v>
                </c:pt>
                <c:pt idx="430" formatCode="0.0">
                  <c:v>142</c:v>
                </c:pt>
                <c:pt idx="431" formatCode="0.0">
                  <c:v>149</c:v>
                </c:pt>
                <c:pt idx="432" formatCode="0.0">
                  <c:v>154</c:v>
                </c:pt>
                <c:pt idx="433" formatCode="0.0">
                  <c:v>158</c:v>
                </c:pt>
                <c:pt idx="434" formatCode="0.0">
                  <c:v>141</c:v>
                </c:pt>
                <c:pt idx="435" formatCode="0.0">
                  <c:v>146</c:v>
                </c:pt>
                <c:pt idx="436" formatCode="0.0">
                  <c:v>0</c:v>
                </c:pt>
                <c:pt idx="437">
                  <c:v>159</c:v>
                </c:pt>
                <c:pt idx="438">
                  <c:v>168</c:v>
                </c:pt>
                <c:pt idx="439">
                  <c:v>157</c:v>
                </c:pt>
                <c:pt idx="440">
                  <c:v>214</c:v>
                </c:pt>
                <c:pt idx="441">
                  <c:v>0</c:v>
                </c:pt>
                <c:pt idx="442">
                  <c:v>0</c:v>
                </c:pt>
                <c:pt idx="443">
                  <c:v>144</c:v>
                </c:pt>
                <c:pt idx="444">
                  <c:v>210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 formatCode="0">
                  <c:v>140</c:v>
                </c:pt>
                <c:pt idx="451" formatCode="0">
                  <c:v>143</c:v>
                </c:pt>
                <c:pt idx="452" formatCode="0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0-48AB-B01C-9F61F7AF0015}"/>
            </c:ext>
          </c:extLst>
        </c:ser>
        <c:ser>
          <c:idx val="19"/>
          <c:order val="18"/>
          <c:tx>
            <c:strRef>
              <c:f>Nitratos!$Y$7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Nitratos!$B$90:$B$834</c15:sqref>
                  </c15:fullRef>
                </c:ext>
              </c:extLst>
              <c:f>(Nitratos!$B$272,Nitratos!$B$274,Nitratos!$B$283:$B$287,Nitratos!$B$322,Nitratos!$B$324,Nitratos!$B$327,Nitratos!$B$331,Nitratos!$B$388:$B$834)</c:f>
              <c:strCache>
                <c:ptCount val="453"/>
                <c:pt idx="0">
                  <c:v>29/08/2022</c:v>
                </c:pt>
                <c:pt idx="1">
                  <c:v>31/08/2022</c:v>
                </c:pt>
                <c:pt idx="2">
                  <c:v>15/09/2022</c:v>
                </c:pt>
                <c:pt idx="3">
                  <c:v>16/09/2022</c:v>
                </c:pt>
                <c:pt idx="4">
                  <c:v>21/09/2022</c:v>
                </c:pt>
                <c:pt idx="5">
                  <c:v>22/09/2022</c:v>
                </c:pt>
                <c:pt idx="6">
                  <c:v>23/09/2022</c:v>
                </c:pt>
                <c:pt idx="7">
                  <c:v>19/01/2023</c:v>
                </c:pt>
                <c:pt idx="8">
                  <c:v>26/01/2023</c:v>
                </c:pt>
                <c:pt idx="9">
                  <c:v>06/02/2023</c:v>
                </c:pt>
                <c:pt idx="10">
                  <c:v>17/02/2023</c:v>
                </c:pt>
                <c:pt idx="11">
                  <c:v>05/07/2023</c:v>
                </c:pt>
                <c:pt idx="12">
                  <c:v>07/07/2023</c:v>
                </c:pt>
                <c:pt idx="13">
                  <c:v>10/07/2023</c:v>
                </c:pt>
                <c:pt idx="14">
                  <c:v>12/07/2023</c:v>
                </c:pt>
                <c:pt idx="15">
                  <c:v>14/07/2023</c:v>
                </c:pt>
                <c:pt idx="16">
                  <c:v>17/07/2023</c:v>
                </c:pt>
                <c:pt idx="17">
                  <c:v>19/07/2023</c:v>
                </c:pt>
                <c:pt idx="18">
                  <c:v>21/07/2023</c:v>
                </c:pt>
                <c:pt idx="19">
                  <c:v>24/07/2023</c:v>
                </c:pt>
                <c:pt idx="20">
                  <c:v>26/07/2023</c:v>
                </c:pt>
                <c:pt idx="21">
                  <c:v>28/07/2023</c:v>
                </c:pt>
                <c:pt idx="22">
                  <c:v>31/07/2023</c:v>
                </c:pt>
                <c:pt idx="23">
                  <c:v>02/08/2023</c:v>
                </c:pt>
                <c:pt idx="24">
                  <c:v>04/08/2023</c:v>
                </c:pt>
                <c:pt idx="25">
                  <c:v>07/08/2023</c:v>
                </c:pt>
                <c:pt idx="26">
                  <c:v>09/08/2023</c:v>
                </c:pt>
                <c:pt idx="27">
                  <c:v>11/08/2023</c:v>
                </c:pt>
                <c:pt idx="28">
                  <c:v>16/08/2023</c:v>
                </c:pt>
                <c:pt idx="29">
                  <c:v>18/08/2023</c:v>
                </c:pt>
                <c:pt idx="30">
                  <c:v>21/08/2023</c:v>
                </c:pt>
                <c:pt idx="31">
                  <c:v>23/08/2023</c:v>
                </c:pt>
                <c:pt idx="32">
                  <c:v>25/08/2023</c:v>
                </c:pt>
                <c:pt idx="33">
                  <c:v>28/08/2023</c:v>
                </c:pt>
                <c:pt idx="34">
                  <c:v>30/08/2023</c:v>
                </c:pt>
                <c:pt idx="35">
                  <c:v>01/09/2023</c:v>
                </c:pt>
                <c:pt idx="36">
                  <c:v>04/09/2023</c:v>
                </c:pt>
                <c:pt idx="37">
                  <c:v>06/09/2023</c:v>
                </c:pt>
                <c:pt idx="38">
                  <c:v>08/09/2023</c:v>
                </c:pt>
                <c:pt idx="39">
                  <c:v>13/09/2023</c:v>
                </c:pt>
                <c:pt idx="40">
                  <c:v>15/09/2023</c:v>
                </c:pt>
                <c:pt idx="41">
                  <c:v>18/09/2023</c:v>
                </c:pt>
                <c:pt idx="42">
                  <c:v>20/09/2023</c:v>
                </c:pt>
                <c:pt idx="43">
                  <c:v>22/09/2023</c:v>
                </c:pt>
                <c:pt idx="44">
                  <c:v>25/09/2023</c:v>
                </c:pt>
                <c:pt idx="45">
                  <c:v>27/09/2023</c:v>
                </c:pt>
                <c:pt idx="46">
                  <c:v>29/09/2023</c:v>
                </c:pt>
                <c:pt idx="47">
                  <c:v>02/10/2023</c:v>
                </c:pt>
                <c:pt idx="48">
                  <c:v>04/10/2023</c:v>
                </c:pt>
                <c:pt idx="49">
                  <c:v>06/10/2023</c:v>
                </c:pt>
                <c:pt idx="50">
                  <c:v>09/10/2023</c:v>
                </c:pt>
                <c:pt idx="51">
                  <c:v>11/10/2023</c:v>
                </c:pt>
                <c:pt idx="52">
                  <c:v>16/10/2023</c:v>
                </c:pt>
                <c:pt idx="53">
                  <c:v>18/10/2023</c:v>
                </c:pt>
                <c:pt idx="54">
                  <c:v>20/10/2023</c:v>
                </c:pt>
                <c:pt idx="55">
                  <c:v>02/11/2023</c:v>
                </c:pt>
                <c:pt idx="56">
                  <c:v>03/11/2023</c:v>
                </c:pt>
                <c:pt idx="57">
                  <c:v>06/11/2023</c:v>
                </c:pt>
                <c:pt idx="58">
                  <c:v>08/11/2023</c:v>
                </c:pt>
                <c:pt idx="59">
                  <c:v>10/11/2023</c:v>
                </c:pt>
                <c:pt idx="60">
                  <c:v>13/11/2023</c:v>
                </c:pt>
                <c:pt idx="61">
                  <c:v>15/11/2023</c:v>
                </c:pt>
                <c:pt idx="62">
                  <c:v>17/11/2023</c:v>
                </c:pt>
                <c:pt idx="63">
                  <c:v>20/11/2023</c:v>
                </c:pt>
                <c:pt idx="64">
                  <c:v>22/11/2023</c:v>
                </c:pt>
                <c:pt idx="65">
                  <c:v>24/11/2023</c:v>
                </c:pt>
                <c:pt idx="66">
                  <c:v>27/11/2023</c:v>
                </c:pt>
                <c:pt idx="67">
                  <c:v>29/11/2023</c:v>
                </c:pt>
                <c:pt idx="68">
                  <c:v>01/12/2023</c:v>
                </c:pt>
                <c:pt idx="69">
                  <c:v>04/12/2023</c:v>
                </c:pt>
                <c:pt idx="70">
                  <c:v>05/12/2023</c:v>
                </c:pt>
                <c:pt idx="71">
                  <c:v>11/12/2023</c:v>
                </c:pt>
                <c:pt idx="72">
                  <c:v>13/12/2023</c:v>
                </c:pt>
                <c:pt idx="73">
                  <c:v>15/12/2023</c:v>
                </c:pt>
                <c:pt idx="74">
                  <c:v>18/12/2023</c:v>
                </c:pt>
                <c:pt idx="75">
                  <c:v>20/12/2023</c:v>
                </c:pt>
                <c:pt idx="76">
                  <c:v>22/12/2023</c:v>
                </c:pt>
                <c:pt idx="77">
                  <c:v>26/12/2023</c:v>
                </c:pt>
                <c:pt idx="78">
                  <c:v>27/12/2023</c:v>
                </c:pt>
                <c:pt idx="79">
                  <c:v>29/12/2023</c:v>
                </c:pt>
                <c:pt idx="80">
                  <c:v>26/01/2024</c:v>
                </c:pt>
                <c:pt idx="81">
                  <c:v>30/01/2024</c:v>
                </c:pt>
                <c:pt idx="82">
                  <c:v>31/01/2024</c:v>
                </c:pt>
                <c:pt idx="83">
                  <c:v>02/02/2024</c:v>
                </c:pt>
                <c:pt idx="84">
                  <c:v>05/02/2024</c:v>
                </c:pt>
                <c:pt idx="85">
                  <c:v>07/02/2024</c:v>
                </c:pt>
                <c:pt idx="86">
                  <c:v>09/02/2024</c:v>
                </c:pt>
                <c:pt idx="87">
                  <c:v>12/02/2024</c:v>
                </c:pt>
                <c:pt idx="88">
                  <c:v>14/02/2024</c:v>
                </c:pt>
                <c:pt idx="89">
                  <c:v>16/02/2024</c:v>
                </c:pt>
                <c:pt idx="90">
                  <c:v>20/02/2024</c:v>
                </c:pt>
                <c:pt idx="91">
                  <c:v>21/02/2024</c:v>
                </c:pt>
                <c:pt idx="92">
                  <c:v>23/02/2024</c:v>
                </c:pt>
                <c:pt idx="93">
                  <c:v>26/02/2024</c:v>
                </c:pt>
                <c:pt idx="94">
                  <c:v>28/02/2024</c:v>
                </c:pt>
                <c:pt idx="95">
                  <c:v>01/03/2024</c:v>
                </c:pt>
                <c:pt idx="96">
                  <c:v>04/03/2024</c:v>
                </c:pt>
                <c:pt idx="97">
                  <c:v>06/03/2024</c:v>
                </c:pt>
                <c:pt idx="98">
                  <c:v>08/03/2024</c:v>
                </c:pt>
                <c:pt idx="99">
                  <c:v>11/03/2024</c:v>
                </c:pt>
                <c:pt idx="100">
                  <c:v>13/03/2024</c:v>
                </c:pt>
                <c:pt idx="101">
                  <c:v>15/03/2024</c:v>
                </c:pt>
                <c:pt idx="102">
                  <c:v>20/03/2024</c:v>
                </c:pt>
                <c:pt idx="103">
                  <c:v>22/03/2024</c:v>
                </c:pt>
                <c:pt idx="104">
                  <c:v>25/03/2024</c:v>
                </c:pt>
                <c:pt idx="105">
                  <c:v>15/04/2024</c:v>
                </c:pt>
                <c:pt idx="106">
                  <c:v>17/04/2024</c:v>
                </c:pt>
                <c:pt idx="107">
                  <c:v>19/04/2024</c:v>
                </c:pt>
                <c:pt idx="108">
                  <c:v>22/04/2024</c:v>
                </c:pt>
                <c:pt idx="109">
                  <c:v>24/04/2024</c:v>
                </c:pt>
                <c:pt idx="110">
                  <c:v>26/04/2024</c:v>
                </c:pt>
                <c:pt idx="111">
                  <c:v>30/04/2024</c:v>
                </c:pt>
                <c:pt idx="112">
                  <c:v>02/05/2024</c:v>
                </c:pt>
                <c:pt idx="113">
                  <c:v>03/05/2024</c:v>
                </c:pt>
                <c:pt idx="114">
                  <c:v>06/05/2024</c:v>
                </c:pt>
                <c:pt idx="115">
                  <c:v>08/05/2024</c:v>
                </c:pt>
                <c:pt idx="116">
                  <c:v>10/05/2024</c:v>
                </c:pt>
                <c:pt idx="117">
                  <c:v>13/05/2024</c:v>
                </c:pt>
                <c:pt idx="118">
                  <c:v>15/05/2024</c:v>
                </c:pt>
                <c:pt idx="119">
                  <c:v>17/05/2024</c:v>
                </c:pt>
                <c:pt idx="120">
                  <c:v>20/05/2024</c:v>
                </c:pt>
                <c:pt idx="121">
                  <c:v>22/05/2024</c:v>
                </c:pt>
                <c:pt idx="122">
                  <c:v>24/05/2024</c:v>
                </c:pt>
                <c:pt idx="123">
                  <c:v>27/05/2024</c:v>
                </c:pt>
                <c:pt idx="124">
                  <c:v>29/05/2024</c:v>
                </c:pt>
                <c:pt idx="125">
                  <c:v>31/05/2024</c:v>
                </c:pt>
                <c:pt idx="126">
                  <c:v>03/06/2024</c:v>
                </c:pt>
                <c:pt idx="127">
                  <c:v>05/06/2024</c:v>
                </c:pt>
                <c:pt idx="128">
                  <c:v>07/06/2024</c:v>
                </c:pt>
                <c:pt idx="129">
                  <c:v>10/06/2024</c:v>
                </c:pt>
                <c:pt idx="130">
                  <c:v>12/06/2024</c:v>
                </c:pt>
                <c:pt idx="131">
                  <c:v>14/06/2024</c:v>
                </c:pt>
                <c:pt idx="132">
                  <c:v>17/06/2024</c:v>
                </c:pt>
                <c:pt idx="133">
                  <c:v>19/06/2024</c:v>
                </c:pt>
                <c:pt idx="134">
                  <c:v>21/06/2024</c:v>
                </c:pt>
                <c:pt idx="135">
                  <c:v>24/06/2024</c:v>
                </c:pt>
                <c:pt idx="136">
                  <c:v>26/06/2024</c:v>
                </c:pt>
                <c:pt idx="137">
                  <c:v>28/06/2024</c:v>
                </c:pt>
                <c:pt idx="138">
                  <c:v>01/07/2024</c:v>
                </c:pt>
                <c:pt idx="139">
                  <c:v>03/07/2024</c:v>
                </c:pt>
                <c:pt idx="140">
                  <c:v>05/07/2024</c:v>
                </c:pt>
                <c:pt idx="141">
                  <c:v>08/07/2024</c:v>
                </c:pt>
                <c:pt idx="142">
                  <c:v>10/07/2024</c:v>
                </c:pt>
                <c:pt idx="143">
                  <c:v>12/07/2024</c:v>
                </c:pt>
                <c:pt idx="144">
                  <c:v>15/07/2024</c:v>
                </c:pt>
                <c:pt idx="145">
                  <c:v>17/07/2024</c:v>
                </c:pt>
                <c:pt idx="146">
                  <c:v>19/07/2024</c:v>
                </c:pt>
                <c:pt idx="147">
                  <c:v>22/07/2024</c:v>
                </c:pt>
                <c:pt idx="148">
                  <c:v>24/07/2024</c:v>
                </c:pt>
                <c:pt idx="149">
                  <c:v>26/07/2024</c:v>
                </c:pt>
                <c:pt idx="150">
                  <c:v>29/07/2024</c:v>
                </c:pt>
                <c:pt idx="151">
                  <c:v>31/07/2024</c:v>
                </c:pt>
                <c:pt idx="152">
                  <c:v>02/08/2024</c:v>
                </c:pt>
                <c:pt idx="153">
                  <c:v>05/08/2024</c:v>
                </c:pt>
                <c:pt idx="154">
                  <c:v>07/08/2024</c:v>
                </c:pt>
                <c:pt idx="155">
                  <c:v>09/08/2024</c:v>
                </c:pt>
                <c:pt idx="156">
                  <c:v>12/08/2024</c:v>
                </c:pt>
                <c:pt idx="157">
                  <c:v>14/08/2024</c:v>
                </c:pt>
                <c:pt idx="158">
                  <c:v>16/08/2024</c:v>
                </c:pt>
                <c:pt idx="159">
                  <c:v>20/08/2024</c:v>
                </c:pt>
                <c:pt idx="160">
                  <c:v>21/08/2024</c:v>
                </c:pt>
                <c:pt idx="161">
                  <c:v>23/08/2024</c:v>
                </c:pt>
                <c:pt idx="162">
                  <c:v>26/08/2024</c:v>
                </c:pt>
                <c:pt idx="163">
                  <c:v>28/08/2024</c:v>
                </c:pt>
                <c:pt idx="164">
                  <c:v>30/08/2024</c:v>
                </c:pt>
                <c:pt idx="165">
                  <c:v>02/09/2024</c:v>
                </c:pt>
                <c:pt idx="166">
                  <c:v>04/09/2024</c:v>
                </c:pt>
                <c:pt idx="167">
                  <c:v>06/09/2024</c:v>
                </c:pt>
                <c:pt idx="168">
                  <c:v>11/09/2024</c:v>
                </c:pt>
                <c:pt idx="169">
                  <c:v>12/09/2024</c:v>
                </c:pt>
                <c:pt idx="170">
                  <c:v>13/09/2024</c:v>
                </c:pt>
                <c:pt idx="171">
                  <c:v>16/09/2024</c:v>
                </c:pt>
                <c:pt idx="172">
                  <c:v>18/09/2024</c:v>
                </c:pt>
                <c:pt idx="173">
                  <c:v>20/09/2024</c:v>
                </c:pt>
                <c:pt idx="174">
                  <c:v>23/09/2024</c:v>
                </c:pt>
                <c:pt idx="175">
                  <c:v>25/09/2024</c:v>
                </c:pt>
                <c:pt idx="176">
                  <c:v>30/09/2024</c:v>
                </c:pt>
                <c:pt idx="177">
                  <c:v>02/10/2024</c:v>
                </c:pt>
                <c:pt idx="178">
                  <c:v>04/10/2024</c:v>
                </c:pt>
                <c:pt idx="179">
                  <c:v>07/10/2024</c:v>
                </c:pt>
                <c:pt idx="180">
                  <c:v>11/10/2024</c:v>
                </c:pt>
                <c:pt idx="181">
                  <c:v>14/10/2024</c:v>
                </c:pt>
                <c:pt idx="182">
                  <c:v>16/10/2024</c:v>
                </c:pt>
                <c:pt idx="183">
                  <c:v>18/10/2024</c:v>
                </c:pt>
                <c:pt idx="184">
                  <c:v>21/10/2024</c:v>
                </c:pt>
                <c:pt idx="185">
                  <c:v>23/10/2024</c:v>
                </c:pt>
                <c:pt idx="186">
                  <c:v>25/10/2024</c:v>
                </c:pt>
                <c:pt idx="187">
                  <c:v>28/10/2024</c:v>
                </c:pt>
                <c:pt idx="188">
                  <c:v>30/10/2024</c:v>
                </c:pt>
                <c:pt idx="189">
                  <c:v>04/11/2024</c:v>
                </c:pt>
                <c:pt idx="190">
                  <c:v>06/11/2024</c:v>
                </c:pt>
                <c:pt idx="191">
                  <c:v>08/11/2024</c:v>
                </c:pt>
                <c:pt idx="192">
                  <c:v>11/11/2024</c:v>
                </c:pt>
                <c:pt idx="193">
                  <c:v>13/11/2024</c:v>
                </c:pt>
                <c:pt idx="194">
                  <c:v>18/11/2024</c:v>
                </c:pt>
                <c:pt idx="195">
                  <c:v>20/11/2024</c:v>
                </c:pt>
                <c:pt idx="196">
                  <c:v>22/11/2024</c:v>
                </c:pt>
                <c:pt idx="197">
                  <c:v>25/11/2024</c:v>
                </c:pt>
                <c:pt idx="198">
                  <c:v>27/11/2024</c:v>
                </c:pt>
                <c:pt idx="199">
                  <c:v>29/11/2024</c:v>
                </c:pt>
                <c:pt idx="200">
                  <c:v>02/12/2024</c:v>
                </c:pt>
                <c:pt idx="201">
                  <c:v>04/12/2024</c:v>
                </c:pt>
                <c:pt idx="202">
                  <c:v>11/12/2024</c:v>
                </c:pt>
                <c:pt idx="203">
                  <c:v>13/12/2024</c:v>
                </c:pt>
                <c:pt idx="204">
                  <c:v>16/12/2024</c:v>
                </c:pt>
                <c:pt idx="205">
                  <c:v>17/12/2024</c:v>
                </c:pt>
                <c:pt idx="206">
                  <c:v>20/12/2024</c:v>
                </c:pt>
                <c:pt idx="207">
                  <c:v>23/12/2024</c:v>
                </c:pt>
                <c:pt idx="208">
                  <c:v>27/12/2024</c:v>
                </c:pt>
                <c:pt idx="209">
                  <c:v>30/12/2024</c:v>
                </c:pt>
                <c:pt idx="210">
                  <c:v>03/01/2025</c:v>
                </c:pt>
                <c:pt idx="211">
                  <c:v>08/01/2025</c:v>
                </c:pt>
                <c:pt idx="212">
                  <c:v>10/01/2025</c:v>
                </c:pt>
                <c:pt idx="213">
                  <c:v>13/01/2025</c:v>
                </c:pt>
                <c:pt idx="214">
                  <c:v>15/01/2025</c:v>
                </c:pt>
                <c:pt idx="215">
                  <c:v>17/01/2025</c:v>
                </c:pt>
                <c:pt idx="216">
                  <c:v>20/01/2025</c:v>
                </c:pt>
                <c:pt idx="217">
                  <c:v>22/01/2025</c:v>
                </c:pt>
                <c:pt idx="218">
                  <c:v>24/01/2025</c:v>
                </c:pt>
                <c:pt idx="219">
                  <c:v>27/01/2025</c:v>
                </c:pt>
                <c:pt idx="220">
                  <c:v>29/01/2025</c:v>
                </c:pt>
                <c:pt idx="221">
                  <c:v>31/01/2025</c:v>
                </c:pt>
                <c:pt idx="222">
                  <c:v>03/02/2025</c:v>
                </c:pt>
                <c:pt idx="223">
                  <c:v>05/02/2025</c:v>
                </c:pt>
                <c:pt idx="224">
                  <c:v>07/02/2025</c:v>
                </c:pt>
                <c:pt idx="225">
                  <c:v>10/02/2025</c:v>
                </c:pt>
                <c:pt idx="226">
                  <c:v>12/02/2025</c:v>
                </c:pt>
                <c:pt idx="227">
                  <c:v>14/02/2025</c:v>
                </c:pt>
                <c:pt idx="228">
                  <c:v>17/02/2025</c:v>
                </c:pt>
                <c:pt idx="229">
                  <c:v>19/02/2025</c:v>
                </c:pt>
                <c:pt idx="230">
                  <c:v>21/02/2025</c:v>
                </c:pt>
                <c:pt idx="231">
                  <c:v>24/02/2025</c:v>
                </c:pt>
                <c:pt idx="232">
                  <c:v>26/02/2025</c:v>
                </c:pt>
                <c:pt idx="233">
                  <c:v>28/02/2025</c:v>
                </c:pt>
                <c:pt idx="234">
                  <c:v>04/03/2025</c:v>
                </c:pt>
                <c:pt idx="235">
                  <c:v>05/03/2025</c:v>
                </c:pt>
                <c:pt idx="236">
                  <c:v>07/03/2025</c:v>
                </c:pt>
                <c:pt idx="237">
                  <c:v>10/03/2025</c:v>
                </c:pt>
                <c:pt idx="238">
                  <c:v>12/03/2025</c:v>
                </c:pt>
                <c:pt idx="239">
                  <c:v>14/03/2025</c:v>
                </c:pt>
                <c:pt idx="240">
                  <c:v>17/03/2025</c:v>
                </c:pt>
                <c:pt idx="241">
                  <c:v>21/03/2025</c:v>
                </c:pt>
                <c:pt idx="242">
                  <c:v>24/03/2025</c:v>
                </c:pt>
                <c:pt idx="243">
                  <c:v>26/03/2025</c:v>
                </c:pt>
                <c:pt idx="244">
                  <c:v>28/03/2025</c:v>
                </c:pt>
                <c:pt idx="245">
                  <c:v>31/03/2025</c:v>
                </c:pt>
                <c:pt idx="246">
                  <c:v>02/04/2025</c:v>
                </c:pt>
                <c:pt idx="247">
                  <c:v>04/04/2025</c:v>
                </c:pt>
                <c:pt idx="248">
                  <c:v>07/04/2025</c:v>
                </c:pt>
                <c:pt idx="249">
                  <c:v>09/04/2025</c:v>
                </c:pt>
                <c:pt idx="250">
                  <c:v>11/04/2025</c:v>
                </c:pt>
                <c:pt idx="251">
                  <c:v>14/04/2025</c:v>
                </c:pt>
                <c:pt idx="252">
                  <c:v>16/04/2025</c:v>
                </c:pt>
                <c:pt idx="253">
                  <c:v>21/04/2025</c:v>
                </c:pt>
                <c:pt idx="254">
                  <c:v>23/04/2025</c:v>
                </c:pt>
                <c:pt idx="255">
                  <c:v>25/04/2025</c:v>
                </c:pt>
                <c:pt idx="256">
                  <c:v>28/04/2025</c:v>
                </c:pt>
                <c:pt idx="257">
                  <c:v>30/04/2025</c:v>
                </c:pt>
                <c:pt idx="258">
                  <c:v>02/05/2025</c:v>
                </c:pt>
                <c:pt idx="259">
                  <c:v>05/05/2025</c:v>
                </c:pt>
                <c:pt idx="260">
                  <c:v>07/05/2025</c:v>
                </c:pt>
                <c:pt idx="261">
                  <c:v>09/05/2025</c:v>
                </c:pt>
                <c:pt idx="262">
                  <c:v>12/05/2025</c:v>
                </c:pt>
                <c:pt idx="263">
                  <c:v>14/05/2025</c:v>
                </c:pt>
                <c:pt idx="264">
                  <c:v>16/05/2025</c:v>
                </c:pt>
                <c:pt idx="265">
                  <c:v>19/05/2025</c:v>
                </c:pt>
                <c:pt idx="266">
                  <c:v>21/05/2025</c:v>
                </c:pt>
                <c:pt idx="267">
                  <c:v>23/05/2025</c:v>
                </c:pt>
                <c:pt idx="268">
                  <c:v>26/05/2025</c:v>
                </c:pt>
                <c:pt idx="269">
                  <c:v>28/05/2025</c:v>
                </c:pt>
                <c:pt idx="270">
                  <c:v>30/05/2025</c:v>
                </c:pt>
                <c:pt idx="271">
                  <c:v>02/06/2025</c:v>
                </c:pt>
                <c:pt idx="272">
                  <c:v>04/06/2025</c:v>
                </c:pt>
                <c:pt idx="273">
                  <c:v>06/06/2025</c:v>
                </c:pt>
                <c:pt idx="274">
                  <c:v>11/06/2025</c:v>
                </c:pt>
                <c:pt idx="275">
                  <c:v>13/06/2025</c:v>
                </c:pt>
                <c:pt idx="276">
                  <c:v>16/06/2025</c:v>
                </c:pt>
                <c:pt idx="277">
                  <c:v>18/06/2025</c:v>
                </c:pt>
                <c:pt idx="278">
                  <c:v>20/06/2025</c:v>
                </c:pt>
                <c:pt idx="279">
                  <c:v>23/06/2025</c:v>
                </c:pt>
                <c:pt idx="280">
                  <c:v>25/06/2025</c:v>
                </c:pt>
                <c:pt idx="281">
                  <c:v>27/06/2025</c:v>
                </c:pt>
                <c:pt idx="282">
                  <c:v>30/06/2025</c:v>
                </c:pt>
                <c:pt idx="283">
                  <c:v>02/07/2025</c:v>
                </c:pt>
                <c:pt idx="284">
                  <c:v>04/07/2025</c:v>
                </c:pt>
                <c:pt idx="285">
                  <c:v>07/07/2025</c:v>
                </c:pt>
                <c:pt idx="286">
                  <c:v>09/07/2025</c:v>
                </c:pt>
                <c:pt idx="287">
                  <c:v>11/07/2025</c:v>
                </c:pt>
                <c:pt idx="288">
                  <c:v>14/07/2025</c:v>
                </c:pt>
                <c:pt idx="289">
                  <c:v>16/07/2025</c:v>
                </c:pt>
                <c:pt idx="290">
                  <c:v>18/07/2025</c:v>
                </c:pt>
                <c:pt idx="291">
                  <c:v>21/07/2025</c:v>
                </c:pt>
                <c:pt idx="292">
                  <c:v>23/07/2025</c:v>
                </c:pt>
                <c:pt idx="293">
                  <c:v>25/07/2025</c:v>
                </c:pt>
                <c:pt idx="294">
                  <c:v>28/07/2025</c:v>
                </c:pt>
                <c:pt idx="295">
                  <c:v>30/07/2025</c:v>
                </c:pt>
                <c:pt idx="296">
                  <c:v>01/08/2025</c:v>
                </c:pt>
                <c:pt idx="297">
                  <c:v>04/08/2025</c:v>
                </c:pt>
                <c:pt idx="298">
                  <c:v>06/08/2025</c:v>
                </c:pt>
                <c:pt idx="299">
                  <c:v>08/08/2025</c:v>
                </c:pt>
                <c:pt idx="300">
                  <c:v>11/08/2025</c:v>
                </c:pt>
                <c:pt idx="301">
                  <c:v>13/08/2025</c:v>
                </c:pt>
                <c:pt idx="302">
                  <c:v>18/08/2025</c:v>
                </c:pt>
                <c:pt idx="303">
                  <c:v>20/08/2025</c:v>
                </c:pt>
                <c:pt idx="304">
                  <c:v>22/08/2025</c:v>
                </c:pt>
                <c:pt idx="305">
                  <c:v>25/08/2025</c:v>
                </c:pt>
                <c:pt idx="306">
                  <c:v>27/08/2025</c:v>
                </c:pt>
                <c:pt idx="307">
                  <c:v>29/08/2025</c:v>
                </c:pt>
                <c:pt idx="308">
                  <c:v>01/09/2025</c:v>
                </c:pt>
                <c:pt idx="309">
                  <c:v>03/09/2025</c:v>
                </c:pt>
                <c:pt idx="310">
                  <c:v>05/09/2025</c:v>
                </c:pt>
                <c:pt idx="311">
                  <c:v>10/09/2025</c:v>
                </c:pt>
                <c:pt idx="312">
                  <c:v>12/09/2025</c:v>
                </c:pt>
                <c:pt idx="313">
                  <c:v>17/09/2025</c:v>
                </c:pt>
                <c:pt idx="314">
                  <c:v>19/09/2025</c:v>
                </c:pt>
                <c:pt idx="315">
                  <c:v>22/09/2025</c:v>
                </c:pt>
                <c:pt idx="316">
                  <c:v>24/09/2025</c:v>
                </c:pt>
                <c:pt idx="317">
                  <c:v>26/09/2025</c:v>
                </c:pt>
                <c:pt idx="318">
                  <c:v>29/09/2025</c:v>
                </c:pt>
                <c:pt idx="319">
                  <c:v>01/10/2025</c:v>
                </c:pt>
                <c:pt idx="320">
                  <c:v>03/10/2025</c:v>
                </c:pt>
                <c:pt idx="321">
                  <c:v>06/10/2025</c:v>
                </c:pt>
                <c:pt idx="322">
                  <c:v>08/10/2025</c:v>
                </c:pt>
                <c:pt idx="323">
                  <c:v>13/10/2025</c:v>
                </c:pt>
                <c:pt idx="324">
                  <c:v>15/10/2025</c:v>
                </c:pt>
                <c:pt idx="325">
                  <c:v>17/10/2025</c:v>
                </c:pt>
                <c:pt idx="326">
                  <c:v>20/10/2025</c:v>
                </c:pt>
                <c:pt idx="327">
                  <c:v>22/10/2025</c:v>
                </c:pt>
                <c:pt idx="328">
                  <c:v>24/10/2025</c:v>
                </c:pt>
                <c:pt idx="329">
                  <c:v>27/10/2025</c:v>
                </c:pt>
                <c:pt idx="330">
                  <c:v>29/10/2025</c:v>
                </c:pt>
                <c:pt idx="331">
                  <c:v>31/10/2025</c:v>
                </c:pt>
                <c:pt idx="332">
                  <c:v>03/11/2025</c:v>
                </c:pt>
                <c:pt idx="333">
                  <c:v>05/11/2025</c:v>
                </c:pt>
                <c:pt idx="334">
                  <c:v>07/11/2025</c:v>
                </c:pt>
                <c:pt idx="335">
                  <c:v>10/11/2025</c:v>
                </c:pt>
                <c:pt idx="336">
                  <c:v>12/11/2025</c:v>
                </c:pt>
                <c:pt idx="337">
                  <c:v>14/11/2025</c:v>
                </c:pt>
                <c:pt idx="338">
                  <c:v>17/11/2025</c:v>
                </c:pt>
                <c:pt idx="339">
                  <c:v>20/11/2025</c:v>
                </c:pt>
                <c:pt idx="340">
                  <c:v>21/11/2025</c:v>
                </c:pt>
                <c:pt idx="341">
                  <c:v>24/11/2025</c:v>
                </c:pt>
                <c:pt idx="342">
                  <c:v>26/11/2025</c:v>
                </c:pt>
                <c:pt idx="343">
                  <c:v>28/11/2025</c:v>
                </c:pt>
                <c:pt idx="344">
                  <c:v>01/12/2025</c:v>
                </c:pt>
                <c:pt idx="345">
                  <c:v>03/12/2025</c:v>
                </c:pt>
                <c:pt idx="346">
                  <c:v>05/12/2025</c:v>
                </c:pt>
                <c:pt idx="347">
                  <c:v>10/12/2025</c:v>
                </c:pt>
                <c:pt idx="348">
                  <c:v>12/12/2025</c:v>
                </c:pt>
                <c:pt idx="349">
                  <c:v>15/12/2025</c:v>
                </c:pt>
                <c:pt idx="350">
                  <c:v>17/12/2025</c:v>
                </c:pt>
                <c:pt idx="351">
                  <c:v>19/12/2025</c:v>
                </c:pt>
                <c:pt idx="352">
                  <c:v>22/12/2025</c:v>
                </c:pt>
                <c:pt idx="353">
                  <c:v>24/12/2025</c:v>
                </c:pt>
                <c:pt idx="354">
                  <c:v>26/12/2025</c:v>
                </c:pt>
                <c:pt idx="355">
                  <c:v>29/12/2025</c:v>
                </c:pt>
                <c:pt idx="356">
                  <c:v>31/12/2025</c:v>
                </c:pt>
                <c:pt idx="357">
                  <c:v>02/01/2026</c:v>
                </c:pt>
                <c:pt idx="358">
                  <c:v>05/01/2026</c:v>
                </c:pt>
                <c:pt idx="359">
                  <c:v>07/01/2026</c:v>
                </c:pt>
                <c:pt idx="360">
                  <c:v>09/01/2026</c:v>
                </c:pt>
                <c:pt idx="361">
                  <c:v>12/01/2026</c:v>
                </c:pt>
                <c:pt idx="362">
                  <c:v>14/01/2026</c:v>
                </c:pt>
                <c:pt idx="363">
                  <c:v>16/01/2026</c:v>
                </c:pt>
                <c:pt idx="364">
                  <c:v>19/01/2026</c:v>
                </c:pt>
                <c:pt idx="365">
                  <c:v>21/01/2026</c:v>
                </c:pt>
                <c:pt idx="366">
                  <c:v>23/01/2026</c:v>
                </c:pt>
                <c:pt idx="367">
                  <c:v>26/01/2026</c:v>
                </c:pt>
                <c:pt idx="368">
                  <c:v>28/01/2026</c:v>
                </c:pt>
                <c:pt idx="369">
                  <c:v>30/01/2026</c:v>
                </c:pt>
                <c:pt idx="370">
                  <c:v>02/02/2026</c:v>
                </c:pt>
                <c:pt idx="371">
                  <c:v>04/02/2026</c:v>
                </c:pt>
                <c:pt idx="372">
                  <c:v>06/02/2026</c:v>
                </c:pt>
                <c:pt idx="373">
                  <c:v>09/02/2026</c:v>
                </c:pt>
                <c:pt idx="374">
                  <c:v>11/02/2026</c:v>
                </c:pt>
                <c:pt idx="375">
                  <c:v>13/02/2026</c:v>
                </c:pt>
                <c:pt idx="376">
                  <c:v>16/02/2026</c:v>
                </c:pt>
                <c:pt idx="377">
                  <c:v>18/02/2026</c:v>
                </c:pt>
                <c:pt idx="378">
                  <c:v>24/02/2026</c:v>
                </c:pt>
                <c:pt idx="379">
                  <c:v>25/02/2026</c:v>
                </c:pt>
                <c:pt idx="380">
                  <c:v>27/02/2026</c:v>
                </c:pt>
                <c:pt idx="381">
                  <c:v>02/03/2026</c:v>
                </c:pt>
                <c:pt idx="382">
                  <c:v>04/03/2026</c:v>
                </c:pt>
                <c:pt idx="383">
                  <c:v>06/03/2026</c:v>
                </c:pt>
                <c:pt idx="384">
                  <c:v>09/03/2026</c:v>
                </c:pt>
                <c:pt idx="385">
                  <c:v>11/03/2026</c:v>
                </c:pt>
                <c:pt idx="386">
                  <c:v>13/03/2026</c:v>
                </c:pt>
                <c:pt idx="387">
                  <c:v>16/03/2026</c:v>
                </c:pt>
                <c:pt idx="388">
                  <c:v>18/03/2026</c:v>
                </c:pt>
                <c:pt idx="389">
                  <c:v>20/03/2026</c:v>
                </c:pt>
                <c:pt idx="390">
                  <c:v>23/03/2026</c:v>
                </c:pt>
                <c:pt idx="391">
                  <c:v>25/03/2026</c:v>
                </c:pt>
                <c:pt idx="392">
                  <c:v>27/03/2026</c:v>
                </c:pt>
                <c:pt idx="393">
                  <c:v>30/03/2026</c:v>
                </c:pt>
                <c:pt idx="394">
                  <c:v>01/04/2026</c:v>
                </c:pt>
                <c:pt idx="395">
                  <c:v>06/04/2026</c:v>
                </c:pt>
                <c:pt idx="396">
                  <c:v>08/04/2026</c:v>
                </c:pt>
                <c:pt idx="397">
                  <c:v>10/04/2026</c:v>
                </c:pt>
                <c:pt idx="398">
                  <c:v>13/04/2026</c:v>
                </c:pt>
                <c:pt idx="399">
                  <c:v>15/04/2026</c:v>
                </c:pt>
                <c:pt idx="400">
                  <c:v>17/04/2026</c:v>
                </c:pt>
                <c:pt idx="401">
                  <c:v>20/04/2026</c:v>
                </c:pt>
                <c:pt idx="402">
                  <c:v>22/04/2026</c:v>
                </c:pt>
                <c:pt idx="403">
                  <c:v>24/04/2026</c:v>
                </c:pt>
                <c:pt idx="404">
                  <c:v>27/04/2026</c:v>
                </c:pt>
                <c:pt idx="405">
                  <c:v>04/05/2026</c:v>
                </c:pt>
                <c:pt idx="406">
                  <c:v>06/05/2026</c:v>
                </c:pt>
                <c:pt idx="407">
                  <c:v>08/05/2026</c:v>
                </c:pt>
                <c:pt idx="408">
                  <c:v>11/05/2026</c:v>
                </c:pt>
                <c:pt idx="409">
                  <c:v>13/05/2026</c:v>
                </c:pt>
                <c:pt idx="410">
                  <c:v>15/05/2026</c:v>
                </c:pt>
                <c:pt idx="411">
                  <c:v>18/05/2026</c:v>
                </c:pt>
                <c:pt idx="412">
                  <c:v>20/05/2026</c:v>
                </c:pt>
                <c:pt idx="413">
                  <c:v>22/05/2026</c:v>
                </c:pt>
                <c:pt idx="414">
                  <c:v>25/05/2026</c:v>
                </c:pt>
                <c:pt idx="415">
                  <c:v>27/05/2026</c:v>
                </c:pt>
                <c:pt idx="416">
                  <c:v>29/05/2026</c:v>
                </c:pt>
                <c:pt idx="417">
                  <c:v>01/06/2026</c:v>
                </c:pt>
                <c:pt idx="418">
                  <c:v>03/06/2026</c:v>
                </c:pt>
                <c:pt idx="419">
                  <c:v>05/06/2026</c:v>
                </c:pt>
                <c:pt idx="420">
                  <c:v>08/06/2026</c:v>
                </c:pt>
                <c:pt idx="421">
                  <c:v>10/06/2026</c:v>
                </c:pt>
                <c:pt idx="422">
                  <c:v>12/06/2026</c:v>
                </c:pt>
                <c:pt idx="423">
                  <c:v>15/06/2026</c:v>
                </c:pt>
                <c:pt idx="424">
                  <c:v>17/06/2026</c:v>
                </c:pt>
                <c:pt idx="425">
                  <c:v>19/06/2026</c:v>
                </c:pt>
                <c:pt idx="426">
                  <c:v>22/06/2026</c:v>
                </c:pt>
                <c:pt idx="427">
                  <c:v>24/06/2026</c:v>
                </c:pt>
                <c:pt idx="428">
                  <c:v>26/06/2026</c:v>
                </c:pt>
                <c:pt idx="429">
                  <c:v>29/06/2026</c:v>
                </c:pt>
                <c:pt idx="430">
                  <c:v>01/07/2026</c:v>
                </c:pt>
                <c:pt idx="431">
                  <c:v>03/07/2026</c:v>
                </c:pt>
                <c:pt idx="432">
                  <c:v>06/07/2026</c:v>
                </c:pt>
                <c:pt idx="433">
                  <c:v>08/07/2026</c:v>
                </c:pt>
                <c:pt idx="434">
                  <c:v>10/07/2026</c:v>
                </c:pt>
                <c:pt idx="435">
                  <c:v>13/07/2026</c:v>
                </c:pt>
                <c:pt idx="436">
                  <c:v>15/07/2026</c:v>
                </c:pt>
                <c:pt idx="437">
                  <c:v>17/07/2026</c:v>
                </c:pt>
                <c:pt idx="438">
                  <c:v>20/07/2026</c:v>
                </c:pt>
                <c:pt idx="439">
                  <c:v>22/07/2026</c:v>
                </c:pt>
                <c:pt idx="440">
                  <c:v>24/07/2026</c:v>
                </c:pt>
                <c:pt idx="441">
                  <c:v>27/07/2026</c:v>
                </c:pt>
                <c:pt idx="442">
                  <c:v>29/07/2026</c:v>
                </c:pt>
                <c:pt idx="443">
                  <c:v>31/07/2026</c:v>
                </c:pt>
                <c:pt idx="444">
                  <c:v>03/08/2026</c:v>
                </c:pt>
                <c:pt idx="445">
                  <c:v>05/08/2026</c:v>
                </c:pt>
                <c:pt idx="446">
                  <c:v>07/08/2026</c:v>
                </c:pt>
                <c:pt idx="447">
                  <c:v>10/08/2026</c:v>
                </c:pt>
                <c:pt idx="448">
                  <c:v>12/08/2026</c:v>
                </c:pt>
                <c:pt idx="449">
                  <c:v>14/08/2026</c:v>
                </c:pt>
                <c:pt idx="450">
                  <c:v>17/08/2026</c:v>
                </c:pt>
                <c:pt idx="451">
                  <c:v>19/08/2026</c:v>
                </c:pt>
                <c:pt idx="45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Nitratos!$Y$90:$Y$834</c15:sqref>
                  </c15:fullRef>
                </c:ext>
              </c:extLst>
              <c:f>(Nitratos!$Y$272,Nitratos!$Y$274,Nitratos!$Y$283:$Y$287,Nitratos!$Y$322,Nitratos!$Y$324,Nitratos!$Y$327,Nitratos!$Y$331,Nitratos!$Y$388:$Y$834)</c:f>
              <c:numCache>
                <c:formatCode>0.00</c:formatCode>
                <c:ptCount val="455"/>
                <c:pt idx="1">
                  <c:v>132.30000000000001</c:v>
                </c:pt>
                <c:pt idx="2">
                  <c:v>142.80000000000001</c:v>
                </c:pt>
                <c:pt idx="3">
                  <c:v>153.30000000000001</c:v>
                </c:pt>
                <c:pt idx="4">
                  <c:v>111.1</c:v>
                </c:pt>
                <c:pt idx="5">
                  <c:v>132.30000000000001</c:v>
                </c:pt>
                <c:pt idx="6">
                  <c:v>138.6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3">
                  <c:v>0</c:v>
                </c:pt>
                <c:pt idx="16">
                  <c:v>0</c:v>
                </c:pt>
                <c:pt idx="19">
                  <c:v>0</c:v>
                </c:pt>
                <c:pt idx="22">
                  <c:v>0</c:v>
                </c:pt>
                <c:pt idx="25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7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5" formatCode="0.0">
                  <c:v>118</c:v>
                </c:pt>
                <c:pt idx="106">
                  <c:v>0</c:v>
                </c:pt>
                <c:pt idx="107">
                  <c:v>102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0-48AB-B01C-9F61F7AF0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3656"/>
        <c:axId val="794562480"/>
      </c:lineChart>
      <c:catAx>
        <c:axId val="7945636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2480"/>
        <c:crosses val="autoZero"/>
        <c:auto val="0"/>
        <c:lblAlgn val="ctr"/>
        <c:lblOffset val="100"/>
        <c:noMultiLvlLbl val="0"/>
      </c:catAx>
      <c:valAx>
        <c:axId val="7945624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mgNO3/L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365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455940136537685"/>
          <c:y val="1.7344715164968598E-2"/>
          <c:w val="0.4454405986346231"/>
          <c:h val="0.19141171306403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conductividad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5472293592003835E-2"/>
          <c:y val="0.21599639248921559"/>
          <c:w val="0.84145739513582984"/>
          <c:h val="0.64749344974467127"/>
        </c:manualLayout>
      </c:layout>
      <c:lineChart>
        <c:grouping val="standard"/>
        <c:varyColors val="0"/>
        <c:ser>
          <c:idx val="1"/>
          <c:order val="0"/>
          <c:tx>
            <c:strRef>
              <c:f>Conductividad!$D$7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Conductividad!$D$320:$D$831</c15:sqref>
                  </c15:fullRef>
                </c:ext>
              </c:extLst>
              <c:f>(Conductividad!$D$477:$D$479,Conductividad!$D$620:$D$831)</c:f>
              <c:numCache>
                <c:formatCode>0</c:formatCode>
                <c:ptCount val="212"/>
                <c:pt idx="0">
                  <c:v>6863</c:v>
                </c:pt>
                <c:pt idx="1">
                  <c:v>6662</c:v>
                </c:pt>
                <c:pt idx="2">
                  <c:v>6707</c:v>
                </c:pt>
                <c:pt idx="3">
                  <c:v>7131</c:v>
                </c:pt>
                <c:pt idx="4">
                  <c:v>7019</c:v>
                </c:pt>
                <c:pt idx="5">
                  <c:v>6417</c:v>
                </c:pt>
                <c:pt idx="6">
                  <c:v>6651</c:v>
                </c:pt>
                <c:pt idx="7">
                  <c:v>6980</c:v>
                </c:pt>
                <c:pt idx="8">
                  <c:v>6361</c:v>
                </c:pt>
                <c:pt idx="9">
                  <c:v>7060</c:v>
                </c:pt>
                <c:pt idx="10">
                  <c:v>6405</c:v>
                </c:pt>
                <c:pt idx="11">
                  <c:v>6406</c:v>
                </c:pt>
                <c:pt idx="12">
                  <c:v>6160</c:v>
                </c:pt>
                <c:pt idx="13">
                  <c:v>6149</c:v>
                </c:pt>
                <c:pt idx="14">
                  <c:v>6260</c:v>
                </c:pt>
                <c:pt idx="15">
                  <c:v>6752</c:v>
                </c:pt>
                <c:pt idx="16">
                  <c:v>6908</c:v>
                </c:pt>
                <c:pt idx="17">
                  <c:v>6216</c:v>
                </c:pt>
                <c:pt idx="18">
                  <c:v>6004</c:v>
                </c:pt>
                <c:pt idx="19">
                  <c:v>6154</c:v>
                </c:pt>
                <c:pt idx="20">
                  <c:v>7164</c:v>
                </c:pt>
                <c:pt idx="21">
                  <c:v>7031</c:v>
                </c:pt>
                <c:pt idx="22">
                  <c:v>5624</c:v>
                </c:pt>
                <c:pt idx="23">
                  <c:v>6328</c:v>
                </c:pt>
                <c:pt idx="24">
                  <c:v>6060</c:v>
                </c:pt>
                <c:pt idx="25">
                  <c:v>6756</c:v>
                </c:pt>
                <c:pt idx="26">
                  <c:v>6050</c:v>
                </c:pt>
                <c:pt idx="27">
                  <c:v>6171</c:v>
                </c:pt>
                <c:pt idx="28">
                  <c:v>6439</c:v>
                </c:pt>
                <c:pt idx="29">
                  <c:v>6852</c:v>
                </c:pt>
                <c:pt idx="30">
                  <c:v>6265</c:v>
                </c:pt>
                <c:pt idx="31">
                  <c:v>5838</c:v>
                </c:pt>
                <c:pt idx="32">
                  <c:v>6383</c:v>
                </c:pt>
                <c:pt idx="33">
                  <c:v>5693</c:v>
                </c:pt>
                <c:pt idx="34">
                  <c:v>6627</c:v>
                </c:pt>
                <c:pt idx="35">
                  <c:v>6461</c:v>
                </c:pt>
                <c:pt idx="36">
                  <c:v>5238</c:v>
                </c:pt>
                <c:pt idx="37">
                  <c:v>6338</c:v>
                </c:pt>
                <c:pt idx="38">
                  <c:v>6271</c:v>
                </c:pt>
                <c:pt idx="39">
                  <c:v>6435</c:v>
                </c:pt>
                <c:pt idx="40">
                  <c:v>5946</c:v>
                </c:pt>
                <c:pt idx="41">
                  <c:v>6769</c:v>
                </c:pt>
                <c:pt idx="42">
                  <c:v>6301</c:v>
                </c:pt>
                <c:pt idx="43">
                  <c:v>6970</c:v>
                </c:pt>
                <c:pt idx="44">
                  <c:v>6138</c:v>
                </c:pt>
                <c:pt idx="45">
                  <c:v>6082</c:v>
                </c:pt>
                <c:pt idx="46">
                  <c:v>5981</c:v>
                </c:pt>
                <c:pt idx="47">
                  <c:v>6200</c:v>
                </c:pt>
                <c:pt idx="48">
                  <c:v>5680</c:v>
                </c:pt>
                <c:pt idx="49">
                  <c:v>5127</c:v>
                </c:pt>
                <c:pt idx="50">
                  <c:v>5921</c:v>
                </c:pt>
                <c:pt idx="51">
                  <c:v>6093</c:v>
                </c:pt>
                <c:pt idx="52">
                  <c:v>6355</c:v>
                </c:pt>
                <c:pt idx="53">
                  <c:v>7102</c:v>
                </c:pt>
                <c:pt idx="54">
                  <c:v>6372</c:v>
                </c:pt>
                <c:pt idx="55">
                  <c:v>6827</c:v>
                </c:pt>
                <c:pt idx="56">
                  <c:v>6834</c:v>
                </c:pt>
                <c:pt idx="57">
                  <c:v>6865</c:v>
                </c:pt>
                <c:pt idx="58">
                  <c:v>6615</c:v>
                </c:pt>
                <c:pt idx="59">
                  <c:v>6205</c:v>
                </c:pt>
                <c:pt idx="60">
                  <c:v>6428</c:v>
                </c:pt>
                <c:pt idx="61">
                  <c:v>6768</c:v>
                </c:pt>
                <c:pt idx="62">
                  <c:v>6327</c:v>
                </c:pt>
                <c:pt idx="63">
                  <c:v>6383</c:v>
                </c:pt>
                <c:pt idx="64">
                  <c:v>7210</c:v>
                </c:pt>
                <c:pt idx="65">
                  <c:v>6979</c:v>
                </c:pt>
                <c:pt idx="66">
                  <c:v>6719</c:v>
                </c:pt>
                <c:pt idx="67">
                  <c:v>7623</c:v>
                </c:pt>
                <c:pt idx="68">
                  <c:v>7143</c:v>
                </c:pt>
                <c:pt idx="69">
                  <c:v>6538</c:v>
                </c:pt>
                <c:pt idx="70">
                  <c:v>6608</c:v>
                </c:pt>
                <c:pt idx="71">
                  <c:v>7033</c:v>
                </c:pt>
                <c:pt idx="72">
                  <c:v>6376</c:v>
                </c:pt>
                <c:pt idx="73">
                  <c:v>5402</c:v>
                </c:pt>
                <c:pt idx="74">
                  <c:v>6662</c:v>
                </c:pt>
                <c:pt idx="75">
                  <c:v>0</c:v>
                </c:pt>
                <c:pt idx="76">
                  <c:v>7011</c:v>
                </c:pt>
                <c:pt idx="77">
                  <c:v>4562</c:v>
                </c:pt>
                <c:pt idx="78">
                  <c:v>4861</c:v>
                </c:pt>
                <c:pt idx="79">
                  <c:v>6127</c:v>
                </c:pt>
                <c:pt idx="80">
                  <c:v>5299</c:v>
                </c:pt>
                <c:pt idx="81">
                  <c:v>6206</c:v>
                </c:pt>
                <c:pt idx="82">
                  <c:v>5367</c:v>
                </c:pt>
                <c:pt idx="83">
                  <c:v>5311</c:v>
                </c:pt>
                <c:pt idx="84">
                  <c:v>7010</c:v>
                </c:pt>
                <c:pt idx="85">
                  <c:v>7224</c:v>
                </c:pt>
                <c:pt idx="86">
                  <c:v>6464</c:v>
                </c:pt>
                <c:pt idx="87">
                  <c:v>6545</c:v>
                </c:pt>
                <c:pt idx="88">
                  <c:v>7431</c:v>
                </c:pt>
                <c:pt idx="89">
                  <c:v>7226</c:v>
                </c:pt>
                <c:pt idx="90">
                  <c:v>7075</c:v>
                </c:pt>
                <c:pt idx="91">
                  <c:v>7409</c:v>
                </c:pt>
                <c:pt idx="92">
                  <c:v>7242</c:v>
                </c:pt>
                <c:pt idx="93">
                  <c:v>7142</c:v>
                </c:pt>
                <c:pt idx="94">
                  <c:v>7209</c:v>
                </c:pt>
                <c:pt idx="95">
                  <c:v>6709</c:v>
                </c:pt>
                <c:pt idx="96">
                  <c:v>7555</c:v>
                </c:pt>
                <c:pt idx="97">
                  <c:v>7075</c:v>
                </c:pt>
                <c:pt idx="98">
                  <c:v>7577</c:v>
                </c:pt>
                <c:pt idx="99">
                  <c:v>7229</c:v>
                </c:pt>
                <c:pt idx="100">
                  <c:v>7367</c:v>
                </c:pt>
                <c:pt idx="101">
                  <c:v>7566</c:v>
                </c:pt>
                <c:pt idx="102">
                  <c:v>7421</c:v>
                </c:pt>
                <c:pt idx="103">
                  <c:v>2152</c:v>
                </c:pt>
                <c:pt idx="104">
                  <c:v>4210</c:v>
                </c:pt>
                <c:pt idx="105">
                  <c:v>5112</c:v>
                </c:pt>
                <c:pt idx="106">
                  <c:v>4302</c:v>
                </c:pt>
                <c:pt idx="107">
                  <c:v>5036</c:v>
                </c:pt>
                <c:pt idx="108">
                  <c:v>2102</c:v>
                </c:pt>
                <c:pt idx="109">
                  <c:v>2356</c:v>
                </c:pt>
                <c:pt idx="110">
                  <c:v>4823</c:v>
                </c:pt>
                <c:pt idx="111">
                  <c:v>5422</c:v>
                </c:pt>
                <c:pt idx="112">
                  <c:v>4879</c:v>
                </c:pt>
                <c:pt idx="113">
                  <c:v>5295</c:v>
                </c:pt>
                <c:pt idx="114">
                  <c:v>5678</c:v>
                </c:pt>
                <c:pt idx="115">
                  <c:v>6659</c:v>
                </c:pt>
                <c:pt idx="116">
                  <c:v>6383</c:v>
                </c:pt>
                <c:pt idx="117">
                  <c:v>6537</c:v>
                </c:pt>
                <c:pt idx="118">
                  <c:v>7296</c:v>
                </c:pt>
                <c:pt idx="119">
                  <c:v>7293</c:v>
                </c:pt>
                <c:pt idx="120">
                  <c:v>7249</c:v>
                </c:pt>
                <c:pt idx="121">
                  <c:v>7186</c:v>
                </c:pt>
                <c:pt idx="122">
                  <c:v>7040</c:v>
                </c:pt>
                <c:pt idx="123">
                  <c:v>6861</c:v>
                </c:pt>
                <c:pt idx="124">
                  <c:v>7191</c:v>
                </c:pt>
                <c:pt idx="125">
                  <c:v>6622</c:v>
                </c:pt>
                <c:pt idx="126">
                  <c:v>6701</c:v>
                </c:pt>
                <c:pt idx="127">
                  <c:v>7185</c:v>
                </c:pt>
                <c:pt idx="128">
                  <c:v>6788</c:v>
                </c:pt>
                <c:pt idx="129">
                  <c:v>6968</c:v>
                </c:pt>
                <c:pt idx="130">
                  <c:v>7155</c:v>
                </c:pt>
                <c:pt idx="131">
                  <c:v>7471</c:v>
                </c:pt>
                <c:pt idx="132">
                  <c:v>7348</c:v>
                </c:pt>
                <c:pt idx="133">
                  <c:v>7293</c:v>
                </c:pt>
                <c:pt idx="134">
                  <c:v>7057</c:v>
                </c:pt>
                <c:pt idx="135">
                  <c:v>7176</c:v>
                </c:pt>
                <c:pt idx="136">
                  <c:v>7304</c:v>
                </c:pt>
                <c:pt idx="137">
                  <c:v>7049</c:v>
                </c:pt>
                <c:pt idx="138">
                  <c:v>7348</c:v>
                </c:pt>
                <c:pt idx="139">
                  <c:v>7089</c:v>
                </c:pt>
                <c:pt idx="140">
                  <c:v>7081</c:v>
                </c:pt>
                <c:pt idx="141">
                  <c:v>7108</c:v>
                </c:pt>
                <c:pt idx="142">
                  <c:v>7224</c:v>
                </c:pt>
                <c:pt idx="143">
                  <c:v>7269</c:v>
                </c:pt>
                <c:pt idx="144">
                  <c:v>7425</c:v>
                </c:pt>
                <c:pt idx="145">
                  <c:v>7365</c:v>
                </c:pt>
                <c:pt idx="146">
                  <c:v>7488</c:v>
                </c:pt>
                <c:pt idx="147">
                  <c:v>7531</c:v>
                </c:pt>
                <c:pt idx="148">
                  <c:v>7536</c:v>
                </c:pt>
                <c:pt idx="149">
                  <c:v>7573</c:v>
                </c:pt>
                <c:pt idx="150">
                  <c:v>7517</c:v>
                </c:pt>
                <c:pt idx="151">
                  <c:v>6617</c:v>
                </c:pt>
                <c:pt idx="152">
                  <c:v>4428</c:v>
                </c:pt>
                <c:pt idx="153">
                  <c:v>5741</c:v>
                </c:pt>
                <c:pt idx="154">
                  <c:v>7098</c:v>
                </c:pt>
                <c:pt idx="155">
                  <c:v>7041</c:v>
                </c:pt>
                <c:pt idx="156">
                  <c:v>7026</c:v>
                </c:pt>
                <c:pt idx="157">
                  <c:v>7016</c:v>
                </c:pt>
                <c:pt idx="158">
                  <c:v>7510</c:v>
                </c:pt>
                <c:pt idx="159">
                  <c:v>6740</c:v>
                </c:pt>
                <c:pt idx="160">
                  <c:v>6852</c:v>
                </c:pt>
                <c:pt idx="161">
                  <c:v>5691</c:v>
                </c:pt>
                <c:pt idx="162">
                  <c:v>7896</c:v>
                </c:pt>
                <c:pt idx="163">
                  <c:v>6999</c:v>
                </c:pt>
                <c:pt idx="164">
                  <c:v>7722</c:v>
                </c:pt>
                <c:pt idx="165">
                  <c:v>6980</c:v>
                </c:pt>
                <c:pt idx="166">
                  <c:v>7245</c:v>
                </c:pt>
                <c:pt idx="167">
                  <c:v>7526</c:v>
                </c:pt>
                <c:pt idx="168">
                  <c:v>7556</c:v>
                </c:pt>
                <c:pt idx="169">
                  <c:v>7175</c:v>
                </c:pt>
                <c:pt idx="170">
                  <c:v>7375</c:v>
                </c:pt>
                <c:pt idx="171">
                  <c:v>7550</c:v>
                </c:pt>
                <c:pt idx="172">
                  <c:v>7772</c:v>
                </c:pt>
                <c:pt idx="173">
                  <c:v>7976</c:v>
                </c:pt>
                <c:pt idx="174">
                  <c:v>7816</c:v>
                </c:pt>
                <c:pt idx="175">
                  <c:v>7483</c:v>
                </c:pt>
                <c:pt idx="176">
                  <c:v>7023</c:v>
                </c:pt>
                <c:pt idx="177">
                  <c:v>7072</c:v>
                </c:pt>
                <c:pt idx="178">
                  <c:v>7510</c:v>
                </c:pt>
                <c:pt idx="179">
                  <c:v>7095</c:v>
                </c:pt>
                <c:pt idx="180">
                  <c:v>8589</c:v>
                </c:pt>
                <c:pt idx="181">
                  <c:v>6866</c:v>
                </c:pt>
                <c:pt idx="182">
                  <c:v>7757</c:v>
                </c:pt>
                <c:pt idx="183">
                  <c:v>7457</c:v>
                </c:pt>
                <c:pt idx="184">
                  <c:v>7322</c:v>
                </c:pt>
                <c:pt idx="185">
                  <c:v>6996</c:v>
                </c:pt>
                <c:pt idx="186">
                  <c:v>6836</c:v>
                </c:pt>
                <c:pt idx="187">
                  <c:v>7151</c:v>
                </c:pt>
                <c:pt idx="188">
                  <c:v>6935</c:v>
                </c:pt>
                <c:pt idx="189">
                  <c:v>7181</c:v>
                </c:pt>
                <c:pt idx="190">
                  <c:v>6948</c:v>
                </c:pt>
                <c:pt idx="191">
                  <c:v>7075</c:v>
                </c:pt>
                <c:pt idx="192">
                  <c:v>7103</c:v>
                </c:pt>
                <c:pt idx="193">
                  <c:v>7104</c:v>
                </c:pt>
                <c:pt idx="194">
                  <c:v>7089</c:v>
                </c:pt>
                <c:pt idx="195">
                  <c:v>6915</c:v>
                </c:pt>
                <c:pt idx="196">
                  <c:v>6932</c:v>
                </c:pt>
                <c:pt idx="197">
                  <c:v>7660</c:v>
                </c:pt>
                <c:pt idx="198">
                  <c:v>6987</c:v>
                </c:pt>
                <c:pt idx="199">
                  <c:v>7160</c:v>
                </c:pt>
                <c:pt idx="200">
                  <c:v>6785</c:v>
                </c:pt>
                <c:pt idx="201">
                  <c:v>6682</c:v>
                </c:pt>
                <c:pt idx="202">
                  <c:v>6880</c:v>
                </c:pt>
                <c:pt idx="203">
                  <c:v>6338</c:v>
                </c:pt>
                <c:pt idx="204">
                  <c:v>7175</c:v>
                </c:pt>
                <c:pt idx="205">
                  <c:v>6207</c:v>
                </c:pt>
                <c:pt idx="206">
                  <c:v>6456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5-4296-9DFD-76FF26C6AA24}"/>
            </c:ext>
          </c:extLst>
        </c:ser>
        <c:ser>
          <c:idx val="2"/>
          <c:order val="1"/>
          <c:tx>
            <c:strRef>
              <c:f>Conductividad!$I$7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Conductividad!$I$320:$I$831</c15:sqref>
                  </c15:fullRef>
                </c:ext>
              </c:extLst>
              <c:f>(Conductividad!$I$477:$I$479,Conductividad!$I$620:$I$831)</c:f>
              <c:numCache>
                <c:formatCode>0</c:formatCode>
                <c:ptCount val="2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5-4296-9DFD-76FF26C6AA24}"/>
            </c:ext>
          </c:extLst>
        </c:ser>
        <c:ser>
          <c:idx val="3"/>
          <c:order val="2"/>
          <c:tx>
            <c:strRef>
              <c:f>Conductividad!$J$7</c:f>
              <c:strCache>
                <c:ptCount val="1"/>
                <c:pt idx="0">
                  <c:v>Canal D-7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Conductividad!$J$320:$J$831</c15:sqref>
                  </c15:fullRef>
                </c:ext>
              </c:extLst>
              <c:f>(Conductividad!$J$477:$J$479,Conductividad!$J$620:$J$831)</c:f>
              <c:numCache>
                <c:formatCode>0</c:formatCode>
                <c:ptCount val="2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7588</c:v>
                </c:pt>
                <c:pt idx="75">
                  <c:v>7733</c:v>
                </c:pt>
                <c:pt idx="76">
                  <c:v>7608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7678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5265</c:v>
                </c:pt>
                <c:pt idx="115">
                  <c:v>6734</c:v>
                </c:pt>
                <c:pt idx="116">
                  <c:v>6274</c:v>
                </c:pt>
                <c:pt idx="117">
                  <c:v>6725</c:v>
                </c:pt>
                <c:pt idx="118">
                  <c:v>7564</c:v>
                </c:pt>
                <c:pt idx="119">
                  <c:v>6654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7518</c:v>
                </c:pt>
                <c:pt idx="124">
                  <c:v>7597</c:v>
                </c:pt>
                <c:pt idx="125">
                  <c:v>0</c:v>
                </c:pt>
                <c:pt idx="126">
                  <c:v>7536</c:v>
                </c:pt>
                <c:pt idx="127">
                  <c:v>7550</c:v>
                </c:pt>
                <c:pt idx="128">
                  <c:v>7459</c:v>
                </c:pt>
                <c:pt idx="129">
                  <c:v>7624</c:v>
                </c:pt>
                <c:pt idx="130">
                  <c:v>7612</c:v>
                </c:pt>
                <c:pt idx="131">
                  <c:v>7613</c:v>
                </c:pt>
                <c:pt idx="132">
                  <c:v>7541</c:v>
                </c:pt>
                <c:pt idx="133">
                  <c:v>7689</c:v>
                </c:pt>
                <c:pt idx="134">
                  <c:v>7535</c:v>
                </c:pt>
                <c:pt idx="135">
                  <c:v>7561</c:v>
                </c:pt>
                <c:pt idx="136">
                  <c:v>7614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7428</c:v>
                </c:pt>
                <c:pt idx="141">
                  <c:v>7458</c:v>
                </c:pt>
                <c:pt idx="142">
                  <c:v>7609</c:v>
                </c:pt>
                <c:pt idx="143">
                  <c:v>7674</c:v>
                </c:pt>
                <c:pt idx="144">
                  <c:v>7634</c:v>
                </c:pt>
                <c:pt idx="145">
                  <c:v>7719</c:v>
                </c:pt>
                <c:pt idx="146">
                  <c:v>7912</c:v>
                </c:pt>
                <c:pt idx="147">
                  <c:v>7607</c:v>
                </c:pt>
                <c:pt idx="148">
                  <c:v>7692</c:v>
                </c:pt>
                <c:pt idx="149">
                  <c:v>7621</c:v>
                </c:pt>
                <c:pt idx="150">
                  <c:v>7712</c:v>
                </c:pt>
                <c:pt idx="151">
                  <c:v>7812</c:v>
                </c:pt>
                <c:pt idx="152">
                  <c:v>7564</c:v>
                </c:pt>
                <c:pt idx="153">
                  <c:v>6814</c:v>
                </c:pt>
                <c:pt idx="154">
                  <c:v>7511</c:v>
                </c:pt>
                <c:pt idx="155">
                  <c:v>7484</c:v>
                </c:pt>
                <c:pt idx="156">
                  <c:v>7561</c:v>
                </c:pt>
                <c:pt idx="157">
                  <c:v>7624</c:v>
                </c:pt>
                <c:pt idx="158">
                  <c:v>7845</c:v>
                </c:pt>
                <c:pt idx="159">
                  <c:v>7745</c:v>
                </c:pt>
                <c:pt idx="160">
                  <c:v>7767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7029</c:v>
                </c:pt>
                <c:pt idx="182">
                  <c:v>7595</c:v>
                </c:pt>
                <c:pt idx="183">
                  <c:v>7591</c:v>
                </c:pt>
                <c:pt idx="184">
                  <c:v>7636</c:v>
                </c:pt>
                <c:pt idx="185">
                  <c:v>7626</c:v>
                </c:pt>
                <c:pt idx="186">
                  <c:v>7623</c:v>
                </c:pt>
                <c:pt idx="187">
                  <c:v>7717</c:v>
                </c:pt>
                <c:pt idx="188">
                  <c:v>7525</c:v>
                </c:pt>
                <c:pt idx="189">
                  <c:v>7463</c:v>
                </c:pt>
                <c:pt idx="190">
                  <c:v>7499</c:v>
                </c:pt>
                <c:pt idx="191">
                  <c:v>7761</c:v>
                </c:pt>
                <c:pt idx="192">
                  <c:v>7651</c:v>
                </c:pt>
                <c:pt idx="193">
                  <c:v>7662</c:v>
                </c:pt>
                <c:pt idx="194">
                  <c:v>7112</c:v>
                </c:pt>
                <c:pt idx="195">
                  <c:v>7709</c:v>
                </c:pt>
                <c:pt idx="196">
                  <c:v>6897</c:v>
                </c:pt>
                <c:pt idx="197">
                  <c:v>8542</c:v>
                </c:pt>
                <c:pt idx="198">
                  <c:v>7650</c:v>
                </c:pt>
                <c:pt idx="199">
                  <c:v>7635</c:v>
                </c:pt>
                <c:pt idx="200">
                  <c:v>6238</c:v>
                </c:pt>
                <c:pt idx="201">
                  <c:v>7666</c:v>
                </c:pt>
                <c:pt idx="202">
                  <c:v>7560</c:v>
                </c:pt>
                <c:pt idx="203">
                  <c:v>7923</c:v>
                </c:pt>
                <c:pt idx="204">
                  <c:v>7812</c:v>
                </c:pt>
                <c:pt idx="205">
                  <c:v>6758</c:v>
                </c:pt>
                <c:pt idx="206">
                  <c:v>5526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5-4296-9DFD-76FF26C6AA24}"/>
            </c:ext>
          </c:extLst>
        </c:ser>
        <c:ser>
          <c:idx val="4"/>
          <c:order val="3"/>
          <c:tx>
            <c:strRef>
              <c:f>Conductividad!$K$7</c:f>
              <c:strCache>
                <c:ptCount val="1"/>
                <c:pt idx="0">
                  <c:v>Azud CHS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Conductividad!$K$320:$K$831</c15:sqref>
                  </c15:fullRef>
                </c:ext>
              </c:extLst>
              <c:f>(Conductividad!$K$477:$K$479,Conductividad!$K$620:$K$831)</c:f>
              <c:numCache>
                <c:formatCode>0</c:formatCode>
                <c:ptCount val="2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E5-4296-9DFD-76FF26C6AA24}"/>
            </c:ext>
          </c:extLst>
        </c:ser>
        <c:ser>
          <c:idx val="5"/>
          <c:order val="4"/>
          <c:tx>
            <c:strRef>
              <c:f>Conductividad!$L$7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Conductividad!$L$320:$L$831</c15:sqref>
                  </c15:fullRef>
                </c:ext>
              </c:extLst>
              <c:f>(Conductividad!$L$477:$L$479,Conductividad!$L$620:$L$831)</c:f>
              <c:numCache>
                <c:formatCode>0</c:formatCode>
                <c:ptCount val="212"/>
                <c:pt idx="0">
                  <c:v>5669</c:v>
                </c:pt>
                <c:pt idx="1">
                  <c:v>5713</c:v>
                </c:pt>
                <c:pt idx="2">
                  <c:v>5646</c:v>
                </c:pt>
                <c:pt idx="3">
                  <c:v>6126</c:v>
                </c:pt>
                <c:pt idx="4">
                  <c:v>6271</c:v>
                </c:pt>
                <c:pt idx="5">
                  <c:v>5635</c:v>
                </c:pt>
                <c:pt idx="6">
                  <c:v>5747</c:v>
                </c:pt>
                <c:pt idx="7">
                  <c:v>5420</c:v>
                </c:pt>
                <c:pt idx="8">
                  <c:v>5356</c:v>
                </c:pt>
                <c:pt idx="9">
                  <c:v>7030</c:v>
                </c:pt>
                <c:pt idx="10">
                  <c:v>5680</c:v>
                </c:pt>
                <c:pt idx="11">
                  <c:v>5412</c:v>
                </c:pt>
                <c:pt idx="12">
                  <c:v>5234</c:v>
                </c:pt>
                <c:pt idx="13">
                  <c:v>5323</c:v>
                </c:pt>
                <c:pt idx="14">
                  <c:v>5568</c:v>
                </c:pt>
                <c:pt idx="15">
                  <c:v>5981</c:v>
                </c:pt>
                <c:pt idx="16">
                  <c:v>6283</c:v>
                </c:pt>
                <c:pt idx="17">
                  <c:v>5289</c:v>
                </c:pt>
                <c:pt idx="18">
                  <c:v>4768</c:v>
                </c:pt>
                <c:pt idx="19">
                  <c:v>5624</c:v>
                </c:pt>
                <c:pt idx="20">
                  <c:v>6110</c:v>
                </c:pt>
                <c:pt idx="21">
                  <c:v>5714</c:v>
                </c:pt>
                <c:pt idx="22">
                  <c:v>5033</c:v>
                </c:pt>
                <c:pt idx="23">
                  <c:v>5179</c:v>
                </c:pt>
                <c:pt idx="24">
                  <c:v>5100</c:v>
                </c:pt>
                <c:pt idx="25">
                  <c:v>5130</c:v>
                </c:pt>
                <c:pt idx="26">
                  <c:v>5158</c:v>
                </c:pt>
                <c:pt idx="27">
                  <c:v>5010</c:v>
                </c:pt>
                <c:pt idx="28">
                  <c:v>6316</c:v>
                </c:pt>
                <c:pt idx="29">
                  <c:v>6606</c:v>
                </c:pt>
                <c:pt idx="30">
                  <c:v>5573</c:v>
                </c:pt>
                <c:pt idx="31">
                  <c:v>4851</c:v>
                </c:pt>
                <c:pt idx="32">
                  <c:v>6160</c:v>
                </c:pt>
                <c:pt idx="33">
                  <c:v>4947</c:v>
                </c:pt>
                <c:pt idx="34">
                  <c:v>5473</c:v>
                </c:pt>
                <c:pt idx="35">
                  <c:v>5412</c:v>
                </c:pt>
                <c:pt idx="36">
                  <c:v>5149</c:v>
                </c:pt>
                <c:pt idx="37">
                  <c:v>5580</c:v>
                </c:pt>
                <c:pt idx="38">
                  <c:v>5513</c:v>
                </c:pt>
                <c:pt idx="39">
                  <c:v>5584</c:v>
                </c:pt>
                <c:pt idx="40">
                  <c:v>5743</c:v>
                </c:pt>
                <c:pt idx="41">
                  <c:v>5827</c:v>
                </c:pt>
                <c:pt idx="42">
                  <c:v>5772</c:v>
                </c:pt>
                <c:pt idx="43">
                  <c:v>5530</c:v>
                </c:pt>
                <c:pt idx="44">
                  <c:v>5234</c:v>
                </c:pt>
                <c:pt idx="45">
                  <c:v>6204</c:v>
                </c:pt>
                <c:pt idx="46">
                  <c:v>5792</c:v>
                </c:pt>
                <c:pt idx="47">
                  <c:v>5613</c:v>
                </c:pt>
                <c:pt idx="48">
                  <c:v>5256</c:v>
                </c:pt>
                <c:pt idx="49">
                  <c:v>4671</c:v>
                </c:pt>
                <c:pt idx="50">
                  <c:v>5089</c:v>
                </c:pt>
                <c:pt idx="51">
                  <c:v>5278</c:v>
                </c:pt>
                <c:pt idx="52">
                  <c:v>6640</c:v>
                </c:pt>
                <c:pt idx="53">
                  <c:v>5836</c:v>
                </c:pt>
                <c:pt idx="54">
                  <c:v>5501</c:v>
                </c:pt>
                <c:pt idx="55">
                  <c:v>6105</c:v>
                </c:pt>
                <c:pt idx="56">
                  <c:v>6369</c:v>
                </c:pt>
                <c:pt idx="57">
                  <c:v>6353</c:v>
                </c:pt>
                <c:pt idx="58">
                  <c:v>6153</c:v>
                </c:pt>
                <c:pt idx="59">
                  <c:v>5914</c:v>
                </c:pt>
                <c:pt idx="60">
                  <c:v>6483</c:v>
                </c:pt>
                <c:pt idx="61">
                  <c:v>5715</c:v>
                </c:pt>
                <c:pt idx="62">
                  <c:v>5636</c:v>
                </c:pt>
                <c:pt idx="63">
                  <c:v>5803</c:v>
                </c:pt>
                <c:pt idx="64">
                  <c:v>6095</c:v>
                </c:pt>
                <c:pt idx="65">
                  <c:v>5941</c:v>
                </c:pt>
                <c:pt idx="66">
                  <c:v>5834</c:v>
                </c:pt>
                <c:pt idx="67">
                  <c:v>7750</c:v>
                </c:pt>
                <c:pt idx="68">
                  <c:v>6937</c:v>
                </c:pt>
                <c:pt idx="69">
                  <c:v>5657</c:v>
                </c:pt>
                <c:pt idx="70">
                  <c:v>5636</c:v>
                </c:pt>
                <c:pt idx="71">
                  <c:v>7026</c:v>
                </c:pt>
                <c:pt idx="72">
                  <c:v>5761</c:v>
                </c:pt>
                <c:pt idx="73" formatCode="0.00">
                  <c:v>0</c:v>
                </c:pt>
                <c:pt idx="74">
                  <c:v>5914</c:v>
                </c:pt>
                <c:pt idx="75">
                  <c:v>7800</c:v>
                </c:pt>
                <c:pt idx="76">
                  <c:v>5157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4655</c:v>
                </c:pt>
                <c:pt idx="82">
                  <c:v>2165</c:v>
                </c:pt>
                <c:pt idx="83">
                  <c:v>4321</c:v>
                </c:pt>
                <c:pt idx="84">
                  <c:v>6283</c:v>
                </c:pt>
                <c:pt idx="85">
                  <c:v>5932</c:v>
                </c:pt>
                <c:pt idx="86">
                  <c:v>5490</c:v>
                </c:pt>
                <c:pt idx="87">
                  <c:v>5309</c:v>
                </c:pt>
                <c:pt idx="88">
                  <c:v>6358</c:v>
                </c:pt>
                <c:pt idx="89">
                  <c:v>6612</c:v>
                </c:pt>
                <c:pt idx="90">
                  <c:v>6729</c:v>
                </c:pt>
                <c:pt idx="91">
                  <c:v>6581</c:v>
                </c:pt>
                <c:pt idx="92">
                  <c:v>6350</c:v>
                </c:pt>
                <c:pt idx="93">
                  <c:v>6071</c:v>
                </c:pt>
                <c:pt idx="94">
                  <c:v>6271</c:v>
                </c:pt>
                <c:pt idx="95">
                  <c:v>6765</c:v>
                </c:pt>
                <c:pt idx="96">
                  <c:v>7097</c:v>
                </c:pt>
                <c:pt idx="97">
                  <c:v>6528</c:v>
                </c:pt>
                <c:pt idx="98">
                  <c:v>7041</c:v>
                </c:pt>
                <c:pt idx="99">
                  <c:v>6701</c:v>
                </c:pt>
                <c:pt idx="100">
                  <c:v>6807</c:v>
                </c:pt>
                <c:pt idx="101">
                  <c:v>6941</c:v>
                </c:pt>
                <c:pt idx="102">
                  <c:v>6885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4992</c:v>
                </c:pt>
                <c:pt idx="111">
                  <c:v>5688</c:v>
                </c:pt>
                <c:pt idx="112">
                  <c:v>0</c:v>
                </c:pt>
                <c:pt idx="113">
                  <c:v>0</c:v>
                </c:pt>
                <c:pt idx="114">
                  <c:v>5643</c:v>
                </c:pt>
                <c:pt idx="115">
                  <c:v>6222</c:v>
                </c:pt>
                <c:pt idx="116">
                  <c:v>6715</c:v>
                </c:pt>
                <c:pt idx="117">
                  <c:v>6162</c:v>
                </c:pt>
                <c:pt idx="118">
                  <c:v>6441</c:v>
                </c:pt>
                <c:pt idx="119">
                  <c:v>5866</c:v>
                </c:pt>
                <c:pt idx="120">
                  <c:v>6549</c:v>
                </c:pt>
                <c:pt idx="121">
                  <c:v>6550</c:v>
                </c:pt>
                <c:pt idx="122">
                  <c:v>6535</c:v>
                </c:pt>
                <c:pt idx="123">
                  <c:v>6065</c:v>
                </c:pt>
                <c:pt idx="124">
                  <c:v>6317</c:v>
                </c:pt>
                <c:pt idx="125">
                  <c:v>0</c:v>
                </c:pt>
                <c:pt idx="126">
                  <c:v>5930</c:v>
                </c:pt>
                <c:pt idx="127">
                  <c:v>6492</c:v>
                </c:pt>
                <c:pt idx="128">
                  <c:v>6048</c:v>
                </c:pt>
                <c:pt idx="129">
                  <c:v>6565</c:v>
                </c:pt>
                <c:pt idx="130">
                  <c:v>6659</c:v>
                </c:pt>
                <c:pt idx="131">
                  <c:v>6573</c:v>
                </c:pt>
                <c:pt idx="132">
                  <c:v>6508</c:v>
                </c:pt>
                <c:pt idx="133">
                  <c:v>6260</c:v>
                </c:pt>
                <c:pt idx="134">
                  <c:v>6084</c:v>
                </c:pt>
                <c:pt idx="135">
                  <c:v>6325</c:v>
                </c:pt>
                <c:pt idx="136">
                  <c:v>6378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6325</c:v>
                </c:pt>
                <c:pt idx="142">
                  <c:v>6454</c:v>
                </c:pt>
                <c:pt idx="143">
                  <c:v>6513</c:v>
                </c:pt>
                <c:pt idx="144">
                  <c:v>6796</c:v>
                </c:pt>
                <c:pt idx="145">
                  <c:v>6834</c:v>
                </c:pt>
                <c:pt idx="146">
                  <c:v>6606</c:v>
                </c:pt>
                <c:pt idx="147">
                  <c:v>0</c:v>
                </c:pt>
                <c:pt idx="148">
                  <c:v>6751</c:v>
                </c:pt>
                <c:pt idx="149">
                  <c:v>6826</c:v>
                </c:pt>
                <c:pt idx="150">
                  <c:v>6781</c:v>
                </c:pt>
                <c:pt idx="151">
                  <c:v>6238</c:v>
                </c:pt>
                <c:pt idx="152">
                  <c:v>6721</c:v>
                </c:pt>
                <c:pt idx="153">
                  <c:v>6478</c:v>
                </c:pt>
                <c:pt idx="154">
                  <c:v>6249</c:v>
                </c:pt>
                <c:pt idx="155">
                  <c:v>6178</c:v>
                </c:pt>
                <c:pt idx="156">
                  <c:v>6331</c:v>
                </c:pt>
                <c:pt idx="157">
                  <c:v>6342</c:v>
                </c:pt>
                <c:pt idx="158">
                  <c:v>6584</c:v>
                </c:pt>
                <c:pt idx="159">
                  <c:v>5736</c:v>
                </c:pt>
                <c:pt idx="160">
                  <c:v>6037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5911</c:v>
                </c:pt>
                <c:pt idx="165">
                  <c:v>6568</c:v>
                </c:pt>
                <c:pt idx="166">
                  <c:v>6694</c:v>
                </c:pt>
                <c:pt idx="167">
                  <c:v>6627</c:v>
                </c:pt>
                <c:pt idx="168">
                  <c:v>6350</c:v>
                </c:pt>
                <c:pt idx="169">
                  <c:v>6324</c:v>
                </c:pt>
                <c:pt idx="170">
                  <c:v>6316</c:v>
                </c:pt>
                <c:pt idx="171">
                  <c:v>6816</c:v>
                </c:pt>
                <c:pt idx="172">
                  <c:v>6302</c:v>
                </c:pt>
                <c:pt idx="173">
                  <c:v>6891</c:v>
                </c:pt>
                <c:pt idx="174">
                  <c:v>6616</c:v>
                </c:pt>
                <c:pt idx="175">
                  <c:v>6135</c:v>
                </c:pt>
                <c:pt idx="176">
                  <c:v>6140</c:v>
                </c:pt>
                <c:pt idx="177">
                  <c:v>5935</c:v>
                </c:pt>
                <c:pt idx="178">
                  <c:v>7354</c:v>
                </c:pt>
                <c:pt idx="179">
                  <c:v>6358</c:v>
                </c:pt>
                <c:pt idx="180">
                  <c:v>6549</c:v>
                </c:pt>
                <c:pt idx="181">
                  <c:v>6256</c:v>
                </c:pt>
                <c:pt idx="182">
                  <c:v>6362</c:v>
                </c:pt>
                <c:pt idx="183">
                  <c:v>6542</c:v>
                </c:pt>
                <c:pt idx="184">
                  <c:v>6396</c:v>
                </c:pt>
                <c:pt idx="185">
                  <c:v>6007</c:v>
                </c:pt>
                <c:pt idx="186">
                  <c:v>6193</c:v>
                </c:pt>
                <c:pt idx="187">
                  <c:v>6479</c:v>
                </c:pt>
                <c:pt idx="188">
                  <c:v>6222</c:v>
                </c:pt>
                <c:pt idx="189">
                  <c:v>6415</c:v>
                </c:pt>
                <c:pt idx="190">
                  <c:v>6020</c:v>
                </c:pt>
                <c:pt idx="191">
                  <c:v>5928</c:v>
                </c:pt>
                <c:pt idx="192">
                  <c:v>6145</c:v>
                </c:pt>
                <c:pt idx="193">
                  <c:v>5977</c:v>
                </c:pt>
                <c:pt idx="194">
                  <c:v>5989</c:v>
                </c:pt>
                <c:pt idx="195">
                  <c:v>6034</c:v>
                </c:pt>
                <c:pt idx="196">
                  <c:v>6261</c:v>
                </c:pt>
                <c:pt idx="197">
                  <c:v>6760</c:v>
                </c:pt>
                <c:pt idx="198">
                  <c:v>6117</c:v>
                </c:pt>
                <c:pt idx="199">
                  <c:v>6276</c:v>
                </c:pt>
                <c:pt idx="200">
                  <c:v>6146</c:v>
                </c:pt>
                <c:pt idx="201">
                  <c:v>6079</c:v>
                </c:pt>
                <c:pt idx="202">
                  <c:v>8110</c:v>
                </c:pt>
                <c:pt idx="203">
                  <c:v>6316</c:v>
                </c:pt>
                <c:pt idx="204">
                  <c:v>6294</c:v>
                </c:pt>
                <c:pt idx="205">
                  <c:v>6321</c:v>
                </c:pt>
                <c:pt idx="206">
                  <c:v>6986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5-4296-9DFD-76FF26C6AA24}"/>
            </c:ext>
          </c:extLst>
        </c:ser>
        <c:ser>
          <c:idx val="6"/>
          <c:order val="5"/>
          <c:tx>
            <c:strRef>
              <c:f>Conductividad!$M$7</c:f>
              <c:strCache>
                <c:ptCount val="1"/>
                <c:pt idx="0">
                  <c:v>Surgencia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Conductividad!$M$320:$M$831</c15:sqref>
                  </c15:fullRef>
                </c:ext>
              </c:extLst>
              <c:f>(Conductividad!$M$477:$M$479,Conductividad!$M$620:$M$831)</c:f>
              <c:numCache>
                <c:formatCode>0</c:formatCode>
                <c:ptCount val="2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5-4296-9DFD-76FF26C6AA24}"/>
            </c:ext>
          </c:extLst>
        </c:ser>
        <c:ser>
          <c:idx val="13"/>
          <c:order val="6"/>
          <c:tx>
            <c:strRef>
              <c:f>Conductividad!$N$7</c:f>
              <c:strCache>
                <c:ptCount val="1"/>
                <c:pt idx="0">
                  <c:v>Aliviadero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Conductividad!$N$320:$N$831</c15:sqref>
                  </c15:fullRef>
                </c:ext>
              </c:extLst>
              <c:f>(Conductividad!$N$477:$N$479,Conductividad!$N$620:$N$831)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1-4EE0-98C5-3F66E49364CC}"/>
            </c:ext>
          </c:extLst>
        </c:ser>
        <c:ser>
          <c:idx val="7"/>
          <c:order val="7"/>
          <c:tx>
            <c:strRef>
              <c:f>Conductividad!$O$7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Conductividad!$O$320:$O$831</c15:sqref>
                  </c15:fullRef>
                </c:ext>
              </c:extLst>
              <c:f>(Conductividad!$O$477:$O$479,Conductividad!$O$620:$O$831)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>
                  <c:v>1367</c:v>
                </c:pt>
                <c:pt idx="162">
                  <c:v>8827</c:v>
                </c:pt>
                <c:pt idx="163">
                  <c:v>10800</c:v>
                </c:pt>
                <c:pt idx="164">
                  <c:v>10394</c:v>
                </c:pt>
                <c:pt idx="165">
                  <c:v>11610</c:v>
                </c:pt>
                <c:pt idx="166">
                  <c:v>11669</c:v>
                </c:pt>
                <c:pt idx="167">
                  <c:v>11226</c:v>
                </c:pt>
                <c:pt idx="168">
                  <c:v>11662</c:v>
                </c:pt>
                <c:pt idx="169">
                  <c:v>11282</c:v>
                </c:pt>
                <c:pt idx="170">
                  <c:v>13168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5-4296-9DFD-76FF26C6AA24}"/>
            </c:ext>
          </c:extLst>
        </c:ser>
        <c:ser>
          <c:idx val="8"/>
          <c:order val="8"/>
          <c:tx>
            <c:strRef>
              <c:f>Conductividad!$P$7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Conductividad!$P$320:$P$831</c15:sqref>
                  </c15:fullRef>
                </c:ext>
              </c:extLst>
              <c:f>(Conductividad!$P$477:$P$479,Conductividad!$P$620:$P$831)</c:f>
              <c:numCache>
                <c:formatCode>0</c:formatCode>
                <c:ptCount val="2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E5-4296-9DFD-76FF26C6AA24}"/>
            </c:ext>
          </c:extLst>
        </c:ser>
        <c:ser>
          <c:idx val="14"/>
          <c:order val="13"/>
          <c:tx>
            <c:strRef>
              <c:f>Conductividad!$E$7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44959</c:v>
                </c:pt>
                <c:pt idx="1">
                  <c:v>44963</c:v>
                </c:pt>
                <c:pt idx="2">
                  <c:v>44966</c:v>
                </c:pt>
                <c:pt idx="3">
                  <c:v>44970</c:v>
                </c:pt>
                <c:pt idx="4">
                  <c:v>44972</c:v>
                </c:pt>
                <c:pt idx="5">
                  <c:v>44974</c:v>
                </c:pt>
                <c:pt idx="6">
                  <c:v>44977</c:v>
                </c:pt>
                <c:pt idx="7">
                  <c:v>44979</c:v>
                </c:pt>
                <c:pt idx="8">
                  <c:v>44981</c:v>
                </c:pt>
                <c:pt idx="9">
                  <c:v>44984</c:v>
                </c:pt>
                <c:pt idx="10">
                  <c:v>44986</c:v>
                </c:pt>
                <c:pt idx="11">
                  <c:v>44988</c:v>
                </c:pt>
                <c:pt idx="12">
                  <c:v>44991</c:v>
                </c:pt>
                <c:pt idx="13">
                  <c:v>44993</c:v>
                </c:pt>
                <c:pt idx="14">
                  <c:v>44995</c:v>
                </c:pt>
                <c:pt idx="15">
                  <c:v>44998</c:v>
                </c:pt>
                <c:pt idx="16">
                  <c:v>45000</c:v>
                </c:pt>
                <c:pt idx="17">
                  <c:v>45002</c:v>
                </c:pt>
                <c:pt idx="18">
                  <c:v>45005</c:v>
                </c:pt>
                <c:pt idx="19">
                  <c:v>45007</c:v>
                </c:pt>
                <c:pt idx="20">
                  <c:v>45009</c:v>
                </c:pt>
                <c:pt idx="21">
                  <c:v>45012</c:v>
                </c:pt>
                <c:pt idx="22">
                  <c:v>45014</c:v>
                </c:pt>
                <c:pt idx="23">
                  <c:v>45016</c:v>
                </c:pt>
                <c:pt idx="24">
                  <c:v>45019</c:v>
                </c:pt>
                <c:pt idx="25">
                  <c:v>45020</c:v>
                </c:pt>
                <c:pt idx="26">
                  <c:v>45028</c:v>
                </c:pt>
                <c:pt idx="27">
                  <c:v>45030</c:v>
                </c:pt>
                <c:pt idx="28">
                  <c:v>45033</c:v>
                </c:pt>
                <c:pt idx="29">
                  <c:v>45035</c:v>
                </c:pt>
                <c:pt idx="30">
                  <c:v>45037</c:v>
                </c:pt>
                <c:pt idx="31">
                  <c:v>45040</c:v>
                </c:pt>
                <c:pt idx="32">
                  <c:v>45042</c:v>
                </c:pt>
                <c:pt idx="33">
                  <c:v>45044</c:v>
                </c:pt>
                <c:pt idx="34">
                  <c:v>45048</c:v>
                </c:pt>
                <c:pt idx="35">
                  <c:v>45049</c:v>
                </c:pt>
                <c:pt idx="36">
                  <c:v>45051</c:v>
                </c:pt>
                <c:pt idx="37">
                  <c:v>45054</c:v>
                </c:pt>
                <c:pt idx="38">
                  <c:v>45056</c:v>
                </c:pt>
                <c:pt idx="39">
                  <c:v>45058</c:v>
                </c:pt>
                <c:pt idx="40">
                  <c:v>45061</c:v>
                </c:pt>
                <c:pt idx="41">
                  <c:v>45063</c:v>
                </c:pt>
                <c:pt idx="42">
                  <c:v>45065</c:v>
                </c:pt>
                <c:pt idx="43">
                  <c:v>45068</c:v>
                </c:pt>
                <c:pt idx="44">
                  <c:v>45070</c:v>
                </c:pt>
                <c:pt idx="45">
                  <c:v>45072</c:v>
                </c:pt>
                <c:pt idx="46">
                  <c:v>45075</c:v>
                </c:pt>
                <c:pt idx="47">
                  <c:v>45077</c:v>
                </c:pt>
                <c:pt idx="48">
                  <c:v>45079</c:v>
                </c:pt>
                <c:pt idx="49">
                  <c:v>45082</c:v>
                </c:pt>
                <c:pt idx="50">
                  <c:v>45084</c:v>
                </c:pt>
                <c:pt idx="51">
                  <c:v>45085</c:v>
                </c:pt>
                <c:pt idx="52">
                  <c:v>45089</c:v>
                </c:pt>
                <c:pt idx="53">
                  <c:v>45091</c:v>
                </c:pt>
                <c:pt idx="54">
                  <c:v>45093</c:v>
                </c:pt>
                <c:pt idx="55">
                  <c:v>45096</c:v>
                </c:pt>
                <c:pt idx="56">
                  <c:v>45098</c:v>
                </c:pt>
                <c:pt idx="57">
                  <c:v>45100</c:v>
                </c:pt>
                <c:pt idx="58">
                  <c:v>45103</c:v>
                </c:pt>
                <c:pt idx="59">
                  <c:v>45105</c:v>
                </c:pt>
                <c:pt idx="60">
                  <c:v>45107</c:v>
                </c:pt>
                <c:pt idx="61">
                  <c:v>45110</c:v>
                </c:pt>
                <c:pt idx="62">
                  <c:v>45112</c:v>
                </c:pt>
                <c:pt idx="63">
                  <c:v>45114</c:v>
                </c:pt>
                <c:pt idx="64">
                  <c:v>45117</c:v>
                </c:pt>
                <c:pt idx="65">
                  <c:v>45119</c:v>
                </c:pt>
                <c:pt idx="66">
                  <c:v>45121</c:v>
                </c:pt>
                <c:pt idx="67">
                  <c:v>45124</c:v>
                </c:pt>
                <c:pt idx="68">
                  <c:v>45126</c:v>
                </c:pt>
                <c:pt idx="69">
                  <c:v>45128</c:v>
                </c:pt>
                <c:pt idx="70">
                  <c:v>45131</c:v>
                </c:pt>
                <c:pt idx="71">
                  <c:v>45133</c:v>
                </c:pt>
                <c:pt idx="72">
                  <c:v>45135</c:v>
                </c:pt>
                <c:pt idx="73">
                  <c:v>45138</c:v>
                </c:pt>
                <c:pt idx="74">
                  <c:v>45140</c:v>
                </c:pt>
                <c:pt idx="75">
                  <c:v>45142</c:v>
                </c:pt>
                <c:pt idx="76">
                  <c:v>45145</c:v>
                </c:pt>
                <c:pt idx="77">
                  <c:v>45147</c:v>
                </c:pt>
                <c:pt idx="78">
                  <c:v>45149</c:v>
                </c:pt>
                <c:pt idx="79">
                  <c:v>45154</c:v>
                </c:pt>
                <c:pt idx="80">
                  <c:v>45156</c:v>
                </c:pt>
                <c:pt idx="81">
                  <c:v>45159</c:v>
                </c:pt>
                <c:pt idx="82">
                  <c:v>45161</c:v>
                </c:pt>
                <c:pt idx="83">
                  <c:v>45163</c:v>
                </c:pt>
                <c:pt idx="84">
                  <c:v>45166</c:v>
                </c:pt>
                <c:pt idx="85">
                  <c:v>45168</c:v>
                </c:pt>
                <c:pt idx="86">
                  <c:v>45170</c:v>
                </c:pt>
                <c:pt idx="87">
                  <c:v>45173</c:v>
                </c:pt>
                <c:pt idx="88">
                  <c:v>45175</c:v>
                </c:pt>
                <c:pt idx="89">
                  <c:v>45177</c:v>
                </c:pt>
                <c:pt idx="90">
                  <c:v>45182</c:v>
                </c:pt>
                <c:pt idx="91">
                  <c:v>45184</c:v>
                </c:pt>
                <c:pt idx="92">
                  <c:v>45187</c:v>
                </c:pt>
                <c:pt idx="93">
                  <c:v>45189</c:v>
                </c:pt>
                <c:pt idx="94">
                  <c:v>45191</c:v>
                </c:pt>
                <c:pt idx="95">
                  <c:v>45194</c:v>
                </c:pt>
                <c:pt idx="96">
                  <c:v>45196</c:v>
                </c:pt>
                <c:pt idx="97">
                  <c:v>45198</c:v>
                </c:pt>
                <c:pt idx="98">
                  <c:v>45201</c:v>
                </c:pt>
                <c:pt idx="99">
                  <c:v>45203</c:v>
                </c:pt>
                <c:pt idx="100">
                  <c:v>45205</c:v>
                </c:pt>
                <c:pt idx="101">
                  <c:v>45208</c:v>
                </c:pt>
                <c:pt idx="102">
                  <c:v>45210</c:v>
                </c:pt>
                <c:pt idx="103">
                  <c:v>45215</c:v>
                </c:pt>
                <c:pt idx="104">
                  <c:v>45217</c:v>
                </c:pt>
                <c:pt idx="105">
                  <c:v>45219</c:v>
                </c:pt>
                <c:pt idx="106">
                  <c:v>45232</c:v>
                </c:pt>
                <c:pt idx="107">
                  <c:v>45233</c:v>
                </c:pt>
                <c:pt idx="108">
                  <c:v>45236</c:v>
                </c:pt>
                <c:pt idx="109">
                  <c:v>45238</c:v>
                </c:pt>
                <c:pt idx="110">
                  <c:v>45240</c:v>
                </c:pt>
                <c:pt idx="111">
                  <c:v>45243</c:v>
                </c:pt>
                <c:pt idx="112">
                  <c:v>45245</c:v>
                </c:pt>
                <c:pt idx="113">
                  <c:v>45247</c:v>
                </c:pt>
                <c:pt idx="114">
                  <c:v>45250</c:v>
                </c:pt>
                <c:pt idx="115">
                  <c:v>45252</c:v>
                </c:pt>
                <c:pt idx="116">
                  <c:v>45254</c:v>
                </c:pt>
                <c:pt idx="117">
                  <c:v>45257</c:v>
                </c:pt>
                <c:pt idx="118">
                  <c:v>45259</c:v>
                </c:pt>
                <c:pt idx="119">
                  <c:v>45261</c:v>
                </c:pt>
                <c:pt idx="120">
                  <c:v>45264</c:v>
                </c:pt>
                <c:pt idx="121">
                  <c:v>45265</c:v>
                </c:pt>
                <c:pt idx="122">
                  <c:v>45271</c:v>
                </c:pt>
                <c:pt idx="123">
                  <c:v>45273</c:v>
                </c:pt>
                <c:pt idx="124">
                  <c:v>45275</c:v>
                </c:pt>
                <c:pt idx="125">
                  <c:v>45278</c:v>
                </c:pt>
                <c:pt idx="126">
                  <c:v>45280</c:v>
                </c:pt>
                <c:pt idx="127">
                  <c:v>45282</c:v>
                </c:pt>
                <c:pt idx="128">
                  <c:v>45286</c:v>
                </c:pt>
                <c:pt idx="129">
                  <c:v>45287</c:v>
                </c:pt>
                <c:pt idx="130">
                  <c:v>45289</c:v>
                </c:pt>
                <c:pt idx="131">
                  <c:v>45317</c:v>
                </c:pt>
                <c:pt idx="132">
                  <c:v>45321</c:v>
                </c:pt>
                <c:pt idx="133">
                  <c:v>45322</c:v>
                </c:pt>
                <c:pt idx="134">
                  <c:v>45324</c:v>
                </c:pt>
                <c:pt idx="135">
                  <c:v>45327</c:v>
                </c:pt>
                <c:pt idx="136">
                  <c:v>45329</c:v>
                </c:pt>
                <c:pt idx="137">
                  <c:v>45331</c:v>
                </c:pt>
                <c:pt idx="138">
                  <c:v>45334</c:v>
                </c:pt>
                <c:pt idx="139">
                  <c:v>45336</c:v>
                </c:pt>
                <c:pt idx="140">
                  <c:v>45338</c:v>
                </c:pt>
                <c:pt idx="141">
                  <c:v>45342</c:v>
                </c:pt>
                <c:pt idx="142">
                  <c:v>45343</c:v>
                </c:pt>
                <c:pt idx="143">
                  <c:v>45345</c:v>
                </c:pt>
                <c:pt idx="144">
                  <c:v>45348</c:v>
                </c:pt>
                <c:pt idx="145">
                  <c:v>45350</c:v>
                </c:pt>
                <c:pt idx="146">
                  <c:v>45352</c:v>
                </c:pt>
                <c:pt idx="147">
                  <c:v>45355</c:v>
                </c:pt>
                <c:pt idx="148">
                  <c:v>45357</c:v>
                </c:pt>
                <c:pt idx="149">
                  <c:v>45359</c:v>
                </c:pt>
                <c:pt idx="150">
                  <c:v>45362</c:v>
                </c:pt>
                <c:pt idx="151">
                  <c:v>45364</c:v>
                </c:pt>
                <c:pt idx="152">
                  <c:v>45366</c:v>
                </c:pt>
                <c:pt idx="153">
                  <c:v>45371</c:v>
                </c:pt>
                <c:pt idx="154">
                  <c:v>45373</c:v>
                </c:pt>
                <c:pt idx="155">
                  <c:v>45376</c:v>
                </c:pt>
                <c:pt idx="156">
                  <c:v>45397</c:v>
                </c:pt>
                <c:pt idx="157">
                  <c:v>45399</c:v>
                </c:pt>
                <c:pt idx="158">
                  <c:v>45401</c:v>
                </c:pt>
                <c:pt idx="159">
                  <c:v>45404</c:v>
                </c:pt>
                <c:pt idx="160">
                  <c:v>45406</c:v>
                </c:pt>
                <c:pt idx="161">
                  <c:v>45408</c:v>
                </c:pt>
                <c:pt idx="162">
                  <c:v>45412</c:v>
                </c:pt>
                <c:pt idx="163">
                  <c:v>45414</c:v>
                </c:pt>
                <c:pt idx="164">
                  <c:v>45415</c:v>
                </c:pt>
                <c:pt idx="165">
                  <c:v>45418</c:v>
                </c:pt>
                <c:pt idx="166">
                  <c:v>45420</c:v>
                </c:pt>
                <c:pt idx="167">
                  <c:v>45422</c:v>
                </c:pt>
                <c:pt idx="168">
                  <c:v>45425</c:v>
                </c:pt>
                <c:pt idx="169">
                  <c:v>45427</c:v>
                </c:pt>
                <c:pt idx="170">
                  <c:v>45429</c:v>
                </c:pt>
                <c:pt idx="171">
                  <c:v>45432</c:v>
                </c:pt>
                <c:pt idx="172">
                  <c:v>45434</c:v>
                </c:pt>
                <c:pt idx="173">
                  <c:v>45436</c:v>
                </c:pt>
                <c:pt idx="174">
                  <c:v>45439</c:v>
                </c:pt>
                <c:pt idx="175">
                  <c:v>45441</c:v>
                </c:pt>
                <c:pt idx="176">
                  <c:v>45443</c:v>
                </c:pt>
                <c:pt idx="177">
                  <c:v>45446</c:v>
                </c:pt>
                <c:pt idx="178">
                  <c:v>45448</c:v>
                </c:pt>
                <c:pt idx="179">
                  <c:v>45450</c:v>
                </c:pt>
                <c:pt idx="180">
                  <c:v>45453</c:v>
                </c:pt>
                <c:pt idx="181">
                  <c:v>45455</c:v>
                </c:pt>
                <c:pt idx="182">
                  <c:v>45457</c:v>
                </c:pt>
                <c:pt idx="183">
                  <c:v>45460</c:v>
                </c:pt>
                <c:pt idx="184">
                  <c:v>45462</c:v>
                </c:pt>
                <c:pt idx="185">
                  <c:v>45464</c:v>
                </c:pt>
                <c:pt idx="186">
                  <c:v>45467</c:v>
                </c:pt>
                <c:pt idx="187">
                  <c:v>45469</c:v>
                </c:pt>
                <c:pt idx="188">
                  <c:v>45471</c:v>
                </c:pt>
                <c:pt idx="189">
                  <c:v>45474</c:v>
                </c:pt>
                <c:pt idx="190">
                  <c:v>45476</c:v>
                </c:pt>
                <c:pt idx="191">
                  <c:v>45478</c:v>
                </c:pt>
                <c:pt idx="192">
                  <c:v>45481</c:v>
                </c:pt>
                <c:pt idx="193">
                  <c:v>45483</c:v>
                </c:pt>
                <c:pt idx="194">
                  <c:v>45485</c:v>
                </c:pt>
                <c:pt idx="195">
                  <c:v>45488</c:v>
                </c:pt>
                <c:pt idx="196">
                  <c:v>45490</c:v>
                </c:pt>
                <c:pt idx="197">
                  <c:v>45492</c:v>
                </c:pt>
                <c:pt idx="198">
                  <c:v>45495</c:v>
                </c:pt>
                <c:pt idx="199">
                  <c:v>45497</c:v>
                </c:pt>
                <c:pt idx="200">
                  <c:v>45499</c:v>
                </c:pt>
                <c:pt idx="201">
                  <c:v>45502</c:v>
                </c:pt>
                <c:pt idx="202">
                  <c:v>45504</c:v>
                </c:pt>
                <c:pt idx="203">
                  <c:v>45506</c:v>
                </c:pt>
                <c:pt idx="204">
                  <c:v>45509</c:v>
                </c:pt>
                <c:pt idx="205">
                  <c:v>45511</c:v>
                </c:pt>
                <c:pt idx="206">
                  <c:v>45513</c:v>
                </c:pt>
                <c:pt idx="207">
                  <c:v>45516</c:v>
                </c:pt>
                <c:pt idx="208">
                  <c:v>45518</c:v>
                </c:pt>
                <c:pt idx="209">
                  <c:v>45520</c:v>
                </c:pt>
                <c:pt idx="210">
                  <c:v>45524</c:v>
                </c:pt>
                <c:pt idx="211">
                  <c:v>45525</c:v>
                </c:pt>
                <c:pt idx="212">
                  <c:v>45527</c:v>
                </c:pt>
                <c:pt idx="213">
                  <c:v>45530</c:v>
                </c:pt>
                <c:pt idx="214">
                  <c:v>45532</c:v>
                </c:pt>
                <c:pt idx="215">
                  <c:v>45534</c:v>
                </c:pt>
                <c:pt idx="216">
                  <c:v>45537</c:v>
                </c:pt>
                <c:pt idx="217">
                  <c:v>45539</c:v>
                </c:pt>
                <c:pt idx="218">
                  <c:v>45541</c:v>
                </c:pt>
                <c:pt idx="219">
                  <c:v>45546</c:v>
                </c:pt>
                <c:pt idx="220">
                  <c:v>45547</c:v>
                </c:pt>
                <c:pt idx="221">
                  <c:v>45548</c:v>
                </c:pt>
                <c:pt idx="222">
                  <c:v>45551</c:v>
                </c:pt>
                <c:pt idx="223">
                  <c:v>45553</c:v>
                </c:pt>
                <c:pt idx="224">
                  <c:v>45555</c:v>
                </c:pt>
                <c:pt idx="225">
                  <c:v>45558</c:v>
                </c:pt>
                <c:pt idx="226">
                  <c:v>45560</c:v>
                </c:pt>
                <c:pt idx="227">
                  <c:v>45565</c:v>
                </c:pt>
                <c:pt idx="228">
                  <c:v>45567</c:v>
                </c:pt>
                <c:pt idx="229">
                  <c:v>45569</c:v>
                </c:pt>
                <c:pt idx="230">
                  <c:v>45572</c:v>
                </c:pt>
                <c:pt idx="231">
                  <c:v>45576</c:v>
                </c:pt>
                <c:pt idx="232">
                  <c:v>45579</c:v>
                </c:pt>
                <c:pt idx="233">
                  <c:v>45581</c:v>
                </c:pt>
                <c:pt idx="234">
                  <c:v>45583</c:v>
                </c:pt>
                <c:pt idx="235">
                  <c:v>45586</c:v>
                </c:pt>
                <c:pt idx="236">
                  <c:v>45588</c:v>
                </c:pt>
                <c:pt idx="237">
                  <c:v>45590</c:v>
                </c:pt>
                <c:pt idx="238">
                  <c:v>45593</c:v>
                </c:pt>
                <c:pt idx="239">
                  <c:v>45595</c:v>
                </c:pt>
                <c:pt idx="240">
                  <c:v>45600</c:v>
                </c:pt>
                <c:pt idx="241">
                  <c:v>45602</c:v>
                </c:pt>
                <c:pt idx="242">
                  <c:v>45604</c:v>
                </c:pt>
                <c:pt idx="243">
                  <c:v>45607</c:v>
                </c:pt>
                <c:pt idx="244">
                  <c:v>45609</c:v>
                </c:pt>
                <c:pt idx="245">
                  <c:v>45614</c:v>
                </c:pt>
                <c:pt idx="246">
                  <c:v>45616</c:v>
                </c:pt>
                <c:pt idx="247">
                  <c:v>45618</c:v>
                </c:pt>
                <c:pt idx="248">
                  <c:v>45621</c:v>
                </c:pt>
                <c:pt idx="249">
                  <c:v>45623</c:v>
                </c:pt>
                <c:pt idx="250">
                  <c:v>45625</c:v>
                </c:pt>
                <c:pt idx="251">
                  <c:v>45628</c:v>
                </c:pt>
                <c:pt idx="252">
                  <c:v>45630</c:v>
                </c:pt>
                <c:pt idx="253">
                  <c:v>45637</c:v>
                </c:pt>
                <c:pt idx="254">
                  <c:v>45639</c:v>
                </c:pt>
                <c:pt idx="255">
                  <c:v>45642</c:v>
                </c:pt>
                <c:pt idx="256">
                  <c:v>45643</c:v>
                </c:pt>
                <c:pt idx="257">
                  <c:v>45646</c:v>
                </c:pt>
                <c:pt idx="258">
                  <c:v>45649</c:v>
                </c:pt>
                <c:pt idx="259">
                  <c:v>45653</c:v>
                </c:pt>
                <c:pt idx="260">
                  <c:v>45656</c:v>
                </c:pt>
                <c:pt idx="261">
                  <c:v>45660</c:v>
                </c:pt>
                <c:pt idx="262">
                  <c:v>45665</c:v>
                </c:pt>
                <c:pt idx="263">
                  <c:v>45667</c:v>
                </c:pt>
                <c:pt idx="264">
                  <c:v>45670</c:v>
                </c:pt>
                <c:pt idx="265">
                  <c:v>45672</c:v>
                </c:pt>
                <c:pt idx="266">
                  <c:v>45674</c:v>
                </c:pt>
                <c:pt idx="267">
                  <c:v>45677</c:v>
                </c:pt>
                <c:pt idx="268">
                  <c:v>45679</c:v>
                </c:pt>
                <c:pt idx="269">
                  <c:v>45681</c:v>
                </c:pt>
                <c:pt idx="270">
                  <c:v>45684</c:v>
                </c:pt>
                <c:pt idx="271">
                  <c:v>45686</c:v>
                </c:pt>
                <c:pt idx="272">
                  <c:v>45688</c:v>
                </c:pt>
                <c:pt idx="273">
                  <c:v>45691</c:v>
                </c:pt>
                <c:pt idx="274">
                  <c:v>45693</c:v>
                </c:pt>
                <c:pt idx="275">
                  <c:v>45695</c:v>
                </c:pt>
                <c:pt idx="276">
                  <c:v>45698</c:v>
                </c:pt>
                <c:pt idx="277">
                  <c:v>45700</c:v>
                </c:pt>
                <c:pt idx="278">
                  <c:v>45702</c:v>
                </c:pt>
                <c:pt idx="279">
                  <c:v>45705</c:v>
                </c:pt>
                <c:pt idx="280">
                  <c:v>45707</c:v>
                </c:pt>
                <c:pt idx="281">
                  <c:v>45709</c:v>
                </c:pt>
                <c:pt idx="282">
                  <c:v>45712</c:v>
                </c:pt>
                <c:pt idx="283">
                  <c:v>45714</c:v>
                </c:pt>
                <c:pt idx="284">
                  <c:v>45716</c:v>
                </c:pt>
                <c:pt idx="285">
                  <c:v>45720</c:v>
                </c:pt>
                <c:pt idx="286">
                  <c:v>45721</c:v>
                </c:pt>
                <c:pt idx="287">
                  <c:v>45723</c:v>
                </c:pt>
                <c:pt idx="288">
                  <c:v>45726</c:v>
                </c:pt>
                <c:pt idx="289">
                  <c:v>45728</c:v>
                </c:pt>
                <c:pt idx="290">
                  <c:v>45730</c:v>
                </c:pt>
                <c:pt idx="291">
                  <c:v>45733</c:v>
                </c:pt>
                <c:pt idx="292">
                  <c:v>45737</c:v>
                </c:pt>
                <c:pt idx="293">
                  <c:v>45740</c:v>
                </c:pt>
                <c:pt idx="294">
                  <c:v>45742</c:v>
                </c:pt>
                <c:pt idx="295">
                  <c:v>45744</c:v>
                </c:pt>
                <c:pt idx="296">
                  <c:v>45747</c:v>
                </c:pt>
                <c:pt idx="297">
                  <c:v>45749</c:v>
                </c:pt>
                <c:pt idx="298">
                  <c:v>45751</c:v>
                </c:pt>
                <c:pt idx="299">
                  <c:v>45754</c:v>
                </c:pt>
                <c:pt idx="300">
                  <c:v>45756</c:v>
                </c:pt>
                <c:pt idx="301">
                  <c:v>45758</c:v>
                </c:pt>
                <c:pt idx="302">
                  <c:v>45761</c:v>
                </c:pt>
                <c:pt idx="303">
                  <c:v>45763</c:v>
                </c:pt>
                <c:pt idx="304">
                  <c:v>45768</c:v>
                </c:pt>
                <c:pt idx="305">
                  <c:v>45770</c:v>
                </c:pt>
                <c:pt idx="306">
                  <c:v>45772</c:v>
                </c:pt>
                <c:pt idx="307">
                  <c:v>45775</c:v>
                </c:pt>
                <c:pt idx="308">
                  <c:v>45777</c:v>
                </c:pt>
                <c:pt idx="309">
                  <c:v>45779</c:v>
                </c:pt>
                <c:pt idx="310">
                  <c:v>45782</c:v>
                </c:pt>
                <c:pt idx="311">
                  <c:v>45784</c:v>
                </c:pt>
                <c:pt idx="312">
                  <c:v>45786</c:v>
                </c:pt>
                <c:pt idx="313">
                  <c:v>45789</c:v>
                </c:pt>
                <c:pt idx="314">
                  <c:v>45791</c:v>
                </c:pt>
                <c:pt idx="315">
                  <c:v>45793</c:v>
                </c:pt>
                <c:pt idx="316">
                  <c:v>45796</c:v>
                </c:pt>
                <c:pt idx="317">
                  <c:v>45798</c:v>
                </c:pt>
                <c:pt idx="318">
                  <c:v>45800</c:v>
                </c:pt>
                <c:pt idx="319">
                  <c:v>45803</c:v>
                </c:pt>
                <c:pt idx="320">
                  <c:v>45805</c:v>
                </c:pt>
                <c:pt idx="321">
                  <c:v>45807</c:v>
                </c:pt>
                <c:pt idx="322">
                  <c:v>45810</c:v>
                </c:pt>
                <c:pt idx="323">
                  <c:v>45812</c:v>
                </c:pt>
                <c:pt idx="324">
                  <c:v>45814</c:v>
                </c:pt>
                <c:pt idx="325">
                  <c:v>45819</c:v>
                </c:pt>
                <c:pt idx="326">
                  <c:v>45821</c:v>
                </c:pt>
                <c:pt idx="327">
                  <c:v>45824</c:v>
                </c:pt>
                <c:pt idx="328">
                  <c:v>45826</c:v>
                </c:pt>
                <c:pt idx="329">
                  <c:v>45828</c:v>
                </c:pt>
                <c:pt idx="330">
                  <c:v>45831</c:v>
                </c:pt>
                <c:pt idx="331">
                  <c:v>45833</c:v>
                </c:pt>
                <c:pt idx="332">
                  <c:v>45835</c:v>
                </c:pt>
                <c:pt idx="333">
                  <c:v>45838</c:v>
                </c:pt>
                <c:pt idx="334">
                  <c:v>45840</c:v>
                </c:pt>
                <c:pt idx="335">
                  <c:v>45842</c:v>
                </c:pt>
                <c:pt idx="336">
                  <c:v>45845</c:v>
                </c:pt>
                <c:pt idx="337">
                  <c:v>45847</c:v>
                </c:pt>
                <c:pt idx="338">
                  <c:v>45849</c:v>
                </c:pt>
                <c:pt idx="339">
                  <c:v>45852</c:v>
                </c:pt>
                <c:pt idx="340">
                  <c:v>45854</c:v>
                </c:pt>
                <c:pt idx="341">
                  <c:v>45856</c:v>
                </c:pt>
                <c:pt idx="342">
                  <c:v>45859</c:v>
                </c:pt>
                <c:pt idx="343">
                  <c:v>45861</c:v>
                </c:pt>
                <c:pt idx="344">
                  <c:v>45863</c:v>
                </c:pt>
                <c:pt idx="345">
                  <c:v>45866</c:v>
                </c:pt>
                <c:pt idx="346">
                  <c:v>45868</c:v>
                </c:pt>
                <c:pt idx="347">
                  <c:v>45870</c:v>
                </c:pt>
                <c:pt idx="348">
                  <c:v>45873</c:v>
                </c:pt>
                <c:pt idx="349">
                  <c:v>45875</c:v>
                </c:pt>
                <c:pt idx="350">
                  <c:v>45877</c:v>
                </c:pt>
                <c:pt idx="351">
                  <c:v>45880</c:v>
                </c:pt>
                <c:pt idx="352">
                  <c:v>45882</c:v>
                </c:pt>
                <c:pt idx="353">
                  <c:v>45887</c:v>
                </c:pt>
                <c:pt idx="354">
                  <c:v>45889</c:v>
                </c:pt>
                <c:pt idx="355">
                  <c:v>45891</c:v>
                </c:pt>
                <c:pt idx="356">
                  <c:v>45894</c:v>
                </c:pt>
                <c:pt idx="357">
                  <c:v>45896</c:v>
                </c:pt>
                <c:pt idx="358">
                  <c:v>45898</c:v>
                </c:pt>
                <c:pt idx="359">
                  <c:v>45901</c:v>
                </c:pt>
                <c:pt idx="360">
                  <c:v>45903</c:v>
                </c:pt>
                <c:pt idx="361">
                  <c:v>45905</c:v>
                </c:pt>
                <c:pt idx="362">
                  <c:v>45910</c:v>
                </c:pt>
                <c:pt idx="363">
                  <c:v>45912</c:v>
                </c:pt>
                <c:pt idx="364">
                  <c:v>45917</c:v>
                </c:pt>
                <c:pt idx="365">
                  <c:v>45919</c:v>
                </c:pt>
                <c:pt idx="366">
                  <c:v>45922</c:v>
                </c:pt>
                <c:pt idx="367">
                  <c:v>45924</c:v>
                </c:pt>
                <c:pt idx="368">
                  <c:v>45926</c:v>
                </c:pt>
                <c:pt idx="369">
                  <c:v>45929</c:v>
                </c:pt>
                <c:pt idx="370">
                  <c:v>45931</c:v>
                </c:pt>
                <c:pt idx="371">
                  <c:v>45933</c:v>
                </c:pt>
                <c:pt idx="372">
                  <c:v>45936</c:v>
                </c:pt>
                <c:pt idx="373">
                  <c:v>45938</c:v>
                </c:pt>
                <c:pt idx="374">
                  <c:v>45943</c:v>
                </c:pt>
                <c:pt idx="375">
                  <c:v>45945</c:v>
                </c:pt>
                <c:pt idx="376">
                  <c:v>45947</c:v>
                </c:pt>
                <c:pt idx="377">
                  <c:v>45950</c:v>
                </c:pt>
                <c:pt idx="378">
                  <c:v>45952</c:v>
                </c:pt>
                <c:pt idx="379">
                  <c:v>45954</c:v>
                </c:pt>
                <c:pt idx="380">
                  <c:v>45957</c:v>
                </c:pt>
                <c:pt idx="381">
                  <c:v>45959</c:v>
                </c:pt>
                <c:pt idx="382">
                  <c:v>45961</c:v>
                </c:pt>
                <c:pt idx="383">
                  <c:v>45964</c:v>
                </c:pt>
                <c:pt idx="384">
                  <c:v>45966</c:v>
                </c:pt>
                <c:pt idx="385">
                  <c:v>45968</c:v>
                </c:pt>
                <c:pt idx="386">
                  <c:v>45971</c:v>
                </c:pt>
                <c:pt idx="387">
                  <c:v>45973</c:v>
                </c:pt>
                <c:pt idx="388">
                  <c:v>45975</c:v>
                </c:pt>
                <c:pt idx="389">
                  <c:v>45978</c:v>
                </c:pt>
                <c:pt idx="390">
                  <c:v>45981</c:v>
                </c:pt>
                <c:pt idx="391">
                  <c:v>45982</c:v>
                </c:pt>
                <c:pt idx="392">
                  <c:v>45985</c:v>
                </c:pt>
                <c:pt idx="393">
                  <c:v>45987</c:v>
                </c:pt>
                <c:pt idx="394">
                  <c:v>45989</c:v>
                </c:pt>
                <c:pt idx="395">
                  <c:v>45992</c:v>
                </c:pt>
                <c:pt idx="396">
                  <c:v>45994</c:v>
                </c:pt>
                <c:pt idx="397">
                  <c:v>45996</c:v>
                </c:pt>
                <c:pt idx="398">
                  <c:v>46001</c:v>
                </c:pt>
                <c:pt idx="399">
                  <c:v>46003</c:v>
                </c:pt>
                <c:pt idx="400">
                  <c:v>46006</c:v>
                </c:pt>
                <c:pt idx="401">
                  <c:v>46008</c:v>
                </c:pt>
                <c:pt idx="402">
                  <c:v>46010</c:v>
                </c:pt>
                <c:pt idx="403">
                  <c:v>46013</c:v>
                </c:pt>
                <c:pt idx="404">
                  <c:v>46015</c:v>
                </c:pt>
                <c:pt idx="405">
                  <c:v>46017</c:v>
                </c:pt>
                <c:pt idx="406">
                  <c:v>46020</c:v>
                </c:pt>
                <c:pt idx="407">
                  <c:v>46022</c:v>
                </c:pt>
                <c:pt idx="408">
                  <c:v>46024</c:v>
                </c:pt>
                <c:pt idx="409">
                  <c:v>46027</c:v>
                </c:pt>
                <c:pt idx="410">
                  <c:v>46029</c:v>
                </c:pt>
                <c:pt idx="411">
                  <c:v>46031</c:v>
                </c:pt>
                <c:pt idx="412">
                  <c:v>46034</c:v>
                </c:pt>
                <c:pt idx="413">
                  <c:v>46036</c:v>
                </c:pt>
                <c:pt idx="414">
                  <c:v>46038</c:v>
                </c:pt>
                <c:pt idx="415">
                  <c:v>46041</c:v>
                </c:pt>
                <c:pt idx="416">
                  <c:v>46043</c:v>
                </c:pt>
                <c:pt idx="417">
                  <c:v>46045</c:v>
                </c:pt>
                <c:pt idx="418">
                  <c:v>46048</c:v>
                </c:pt>
                <c:pt idx="419">
                  <c:v>46050</c:v>
                </c:pt>
                <c:pt idx="420">
                  <c:v>46052</c:v>
                </c:pt>
                <c:pt idx="421">
                  <c:v>46055</c:v>
                </c:pt>
                <c:pt idx="422">
                  <c:v>46057</c:v>
                </c:pt>
                <c:pt idx="423">
                  <c:v>46059</c:v>
                </c:pt>
                <c:pt idx="424">
                  <c:v>46062</c:v>
                </c:pt>
                <c:pt idx="425">
                  <c:v>46064</c:v>
                </c:pt>
                <c:pt idx="426">
                  <c:v>46066</c:v>
                </c:pt>
                <c:pt idx="427">
                  <c:v>46069</c:v>
                </c:pt>
                <c:pt idx="428">
                  <c:v>46071</c:v>
                </c:pt>
                <c:pt idx="429">
                  <c:v>46077</c:v>
                </c:pt>
                <c:pt idx="430">
                  <c:v>46078</c:v>
                </c:pt>
                <c:pt idx="431">
                  <c:v>46080</c:v>
                </c:pt>
                <c:pt idx="432">
                  <c:v>46083</c:v>
                </c:pt>
                <c:pt idx="433">
                  <c:v>46085</c:v>
                </c:pt>
                <c:pt idx="434">
                  <c:v>46087</c:v>
                </c:pt>
                <c:pt idx="435">
                  <c:v>46090</c:v>
                </c:pt>
                <c:pt idx="436">
                  <c:v>46092</c:v>
                </c:pt>
                <c:pt idx="437">
                  <c:v>46094</c:v>
                </c:pt>
                <c:pt idx="438">
                  <c:v>46097</c:v>
                </c:pt>
                <c:pt idx="439">
                  <c:v>46099</c:v>
                </c:pt>
                <c:pt idx="440">
                  <c:v>46101</c:v>
                </c:pt>
                <c:pt idx="441">
                  <c:v>46104</c:v>
                </c:pt>
                <c:pt idx="442">
                  <c:v>46106</c:v>
                </c:pt>
                <c:pt idx="443">
                  <c:v>46108</c:v>
                </c:pt>
                <c:pt idx="444">
                  <c:v>46111</c:v>
                </c:pt>
                <c:pt idx="445">
                  <c:v>46113</c:v>
                </c:pt>
                <c:pt idx="446">
                  <c:v>46118</c:v>
                </c:pt>
                <c:pt idx="447">
                  <c:v>46120</c:v>
                </c:pt>
                <c:pt idx="448">
                  <c:v>46122</c:v>
                </c:pt>
                <c:pt idx="449">
                  <c:v>46125</c:v>
                </c:pt>
                <c:pt idx="450">
                  <c:v>46127</c:v>
                </c:pt>
                <c:pt idx="451">
                  <c:v>46129</c:v>
                </c:pt>
                <c:pt idx="452">
                  <c:v>46132</c:v>
                </c:pt>
                <c:pt idx="453">
                  <c:v>46134</c:v>
                </c:pt>
                <c:pt idx="454">
                  <c:v>46136</c:v>
                </c:pt>
                <c:pt idx="455">
                  <c:v>46139</c:v>
                </c:pt>
                <c:pt idx="456">
                  <c:v>46146</c:v>
                </c:pt>
                <c:pt idx="457">
                  <c:v>46148</c:v>
                </c:pt>
                <c:pt idx="458">
                  <c:v>46150</c:v>
                </c:pt>
                <c:pt idx="459">
                  <c:v>46153</c:v>
                </c:pt>
                <c:pt idx="460">
                  <c:v>46155</c:v>
                </c:pt>
                <c:pt idx="461">
                  <c:v>46157</c:v>
                </c:pt>
                <c:pt idx="462">
                  <c:v>46160</c:v>
                </c:pt>
                <c:pt idx="463">
                  <c:v>46162</c:v>
                </c:pt>
                <c:pt idx="464">
                  <c:v>46164</c:v>
                </c:pt>
                <c:pt idx="465">
                  <c:v>46167</c:v>
                </c:pt>
                <c:pt idx="466">
                  <c:v>46169</c:v>
                </c:pt>
                <c:pt idx="467">
                  <c:v>46171</c:v>
                </c:pt>
                <c:pt idx="468">
                  <c:v>46174</c:v>
                </c:pt>
                <c:pt idx="469">
                  <c:v>46176</c:v>
                </c:pt>
                <c:pt idx="470">
                  <c:v>46178</c:v>
                </c:pt>
                <c:pt idx="471">
                  <c:v>46181</c:v>
                </c:pt>
                <c:pt idx="472">
                  <c:v>46183</c:v>
                </c:pt>
                <c:pt idx="473">
                  <c:v>46185</c:v>
                </c:pt>
                <c:pt idx="474">
                  <c:v>46188</c:v>
                </c:pt>
                <c:pt idx="475">
                  <c:v>46190</c:v>
                </c:pt>
                <c:pt idx="476">
                  <c:v>46192</c:v>
                </c:pt>
                <c:pt idx="477">
                  <c:v>46195</c:v>
                </c:pt>
                <c:pt idx="478">
                  <c:v>46197</c:v>
                </c:pt>
                <c:pt idx="479">
                  <c:v>46199</c:v>
                </c:pt>
                <c:pt idx="480">
                  <c:v>46202</c:v>
                </c:pt>
                <c:pt idx="481">
                  <c:v>46204</c:v>
                </c:pt>
                <c:pt idx="482">
                  <c:v>46206</c:v>
                </c:pt>
                <c:pt idx="483">
                  <c:v>46209</c:v>
                </c:pt>
                <c:pt idx="484">
                  <c:v>46211</c:v>
                </c:pt>
                <c:pt idx="485">
                  <c:v>46213</c:v>
                </c:pt>
                <c:pt idx="486">
                  <c:v>46216</c:v>
                </c:pt>
                <c:pt idx="487">
                  <c:v>46218</c:v>
                </c:pt>
                <c:pt idx="488">
                  <c:v>46220</c:v>
                </c:pt>
                <c:pt idx="489">
                  <c:v>46223</c:v>
                </c:pt>
                <c:pt idx="490">
                  <c:v>46225</c:v>
                </c:pt>
                <c:pt idx="491">
                  <c:v>46227</c:v>
                </c:pt>
                <c:pt idx="492">
                  <c:v>46230</c:v>
                </c:pt>
                <c:pt idx="493">
                  <c:v>46232</c:v>
                </c:pt>
                <c:pt idx="494">
                  <c:v>46234</c:v>
                </c:pt>
                <c:pt idx="495">
                  <c:v>46237</c:v>
                </c:pt>
                <c:pt idx="496">
                  <c:v>46239</c:v>
                </c:pt>
                <c:pt idx="497">
                  <c:v>46241</c:v>
                </c:pt>
                <c:pt idx="498">
                  <c:v>46244</c:v>
                </c:pt>
                <c:pt idx="499">
                  <c:v>46246</c:v>
                </c:pt>
                <c:pt idx="500">
                  <c:v>46248</c:v>
                </c:pt>
                <c:pt idx="501">
                  <c:v>46251</c:v>
                </c:pt>
                <c:pt idx="502">
                  <c:v>46253</c:v>
                </c:pt>
                <c:pt idx="503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Conductividad!$E$8:$E$127</c15:sqref>
                  </c15:fullRef>
                </c:ext>
              </c:extLst>
              <c:f/>
            </c:numRef>
          </c:val>
          <c:smooth val="0"/>
          <c:extLst>
            <c:ext xmlns:c16="http://schemas.microsoft.com/office/drawing/2014/chart" uri="{C3380CC4-5D6E-409C-BE32-E72D297353CC}">
              <c16:uniqueId val="{00000000-A696-4952-BB32-5AE562BE7855}"/>
            </c:ext>
          </c:extLst>
        </c:ser>
        <c:ser>
          <c:idx val="9"/>
          <c:order val="9"/>
          <c:tx>
            <c:strRef>
              <c:f>Conductividad!$Q$7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Conductividad!$Q$320:$Q$831</c15:sqref>
                  </c15:fullRef>
                </c:ext>
              </c:extLst>
              <c:f>(Conductividad!$Q$477:$Q$479,Conductividad!$Q$620:$Q$831)</c:f>
              <c:numCache>
                <c:formatCode>0</c:formatCode>
                <c:ptCount val="2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5-4296-9DFD-76FF26C6AA24}"/>
            </c:ext>
          </c:extLst>
        </c:ser>
        <c:ser>
          <c:idx val="10"/>
          <c:order val="10"/>
          <c:tx>
            <c:strRef>
              <c:f>Conductividad!$R$7</c:f>
              <c:strCache>
                <c:ptCount val="1"/>
                <c:pt idx="0">
                  <c:v>El Carmolí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Conductividad!$R$320:$R$831</c15:sqref>
                  </c15:fullRef>
                </c:ext>
              </c:extLst>
              <c:f>(Conductividad!$R$477:$R$479,Conductividad!$R$620:$R$831)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E5-4296-9DFD-76FF26C6AA24}"/>
            </c:ext>
          </c:extLst>
        </c:ser>
        <c:ser>
          <c:idx val="11"/>
          <c:order val="11"/>
          <c:tx>
            <c:strRef>
              <c:f>Conductividad!$S$7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Conductividad!$S$320:$S$831</c15:sqref>
                  </c15:fullRef>
                </c:ext>
              </c:extLst>
              <c:f>(Conductividad!$S$477:$S$479,Conductividad!$S$620:$S$831)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E5-4296-9DFD-76FF26C6AA24}"/>
            </c:ext>
          </c:extLst>
        </c:ser>
        <c:ser>
          <c:idx val="12"/>
          <c:order val="12"/>
          <c:tx>
            <c:strRef>
              <c:f>Conductividad!$T$7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Conductividad!$T$320:$T$831</c15:sqref>
                  </c15:fullRef>
                </c:ext>
              </c:extLst>
              <c:f>(Conductividad!$T$477:$T$479,Conductividad!$T$620:$T$831)</c:f>
              <c:numCache>
                <c:formatCode>0</c:formatCode>
                <c:ptCount val="212"/>
                <c:pt idx="0">
                  <c:v>27230</c:v>
                </c:pt>
                <c:pt idx="1" formatCode="0.00">
                  <c:v>0</c:v>
                </c:pt>
                <c:pt idx="2">
                  <c:v>55353</c:v>
                </c:pt>
                <c:pt idx="3">
                  <c:v>37274</c:v>
                </c:pt>
                <c:pt idx="4" formatCode="0.00">
                  <c:v>0</c:v>
                </c:pt>
                <c:pt idx="5">
                  <c:v>21962</c:v>
                </c:pt>
                <c:pt idx="6">
                  <c:v>24440</c:v>
                </c:pt>
                <c:pt idx="7">
                  <c:v>30950</c:v>
                </c:pt>
                <c:pt idx="8">
                  <c:v>29350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>
                  <c:v>32029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E5-4296-9DFD-76FF26C6AA24}"/>
            </c:ext>
          </c:extLst>
        </c:ser>
        <c:ser>
          <c:idx val="16"/>
          <c:order val="15"/>
          <c:tx>
            <c:strRef>
              <c:f>Conductividad!$V$7</c:f>
              <c:strCache>
                <c:ptCount val="1"/>
                <c:pt idx="0">
                  <c:v>Lengua de Vaca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Conductividad!$V$320:$V$831</c15:sqref>
                  </c15:fullRef>
                </c:ext>
              </c:extLst>
              <c:f>(Conductividad!$V$477:$V$479,Conductividad!$V$620:$V$831)</c:f>
              <c:numCache>
                <c:formatCode>General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6-4952-BB32-5AE562BE7855}"/>
            </c:ext>
          </c:extLst>
        </c:ser>
        <c:ser>
          <c:idx val="17"/>
          <c:order val="16"/>
          <c:tx>
            <c:strRef>
              <c:f>Conductividad!$W$7</c:f>
              <c:strCache>
                <c:ptCount val="1"/>
                <c:pt idx="0">
                  <c:v>Valla Militar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Conductividad!$W$320:$W$831</c15:sqref>
                  </c15:fullRef>
                </c:ext>
              </c:extLst>
              <c:f>(Conductividad!$W$477:$W$479,Conductividad!$W$620:$W$831)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>
                  <c:v>8258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6-4952-BB32-5AE562BE7855}"/>
            </c:ext>
          </c:extLst>
        </c:ser>
        <c:ser>
          <c:idx val="18"/>
          <c:order val="17"/>
          <c:tx>
            <c:strRef>
              <c:f>Conductividad!$X$7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Conductividad!$X$320:$X$831</c15:sqref>
                  </c15:fullRef>
                </c:ext>
              </c:extLst>
              <c:f>(Conductividad!$X$477:$X$479,Conductividad!$X$620:$X$831)</c:f>
              <c:numCache>
                <c:formatCode>0</c:formatCode>
                <c:ptCount val="212"/>
                <c:pt idx="0">
                  <c:v>7510</c:v>
                </c:pt>
                <c:pt idx="1">
                  <c:v>7533</c:v>
                </c:pt>
                <c:pt idx="2">
                  <c:v>7566</c:v>
                </c:pt>
                <c:pt idx="3">
                  <c:v>7510</c:v>
                </c:pt>
                <c:pt idx="4">
                  <c:v>7477</c:v>
                </c:pt>
                <c:pt idx="5">
                  <c:v>7421</c:v>
                </c:pt>
                <c:pt idx="6">
                  <c:v>7544</c:v>
                </c:pt>
                <c:pt idx="7">
                  <c:v>7470</c:v>
                </c:pt>
                <c:pt idx="8">
                  <c:v>7488</c:v>
                </c:pt>
                <c:pt idx="9">
                  <c:v>7466</c:v>
                </c:pt>
                <c:pt idx="10">
                  <c:v>7466</c:v>
                </c:pt>
                <c:pt idx="11">
                  <c:v>7510</c:v>
                </c:pt>
                <c:pt idx="12">
                  <c:v>7454</c:v>
                </c:pt>
                <c:pt idx="13">
                  <c:v>7421</c:v>
                </c:pt>
                <c:pt idx="14">
                  <c:v>7588</c:v>
                </c:pt>
                <c:pt idx="15">
                  <c:v>7421</c:v>
                </c:pt>
                <c:pt idx="16">
                  <c:v>7443</c:v>
                </c:pt>
                <c:pt idx="17">
                  <c:v>7432</c:v>
                </c:pt>
                <c:pt idx="18">
                  <c:v>7410</c:v>
                </c:pt>
                <c:pt idx="19">
                  <c:v>7564</c:v>
                </c:pt>
                <c:pt idx="20">
                  <c:v>7387</c:v>
                </c:pt>
                <c:pt idx="21">
                  <c:v>7546</c:v>
                </c:pt>
                <c:pt idx="22">
                  <c:v>7387</c:v>
                </c:pt>
                <c:pt idx="23">
                  <c:v>7552</c:v>
                </c:pt>
                <c:pt idx="24">
                  <c:v>7368</c:v>
                </c:pt>
                <c:pt idx="25">
                  <c:v>7581</c:v>
                </c:pt>
                <c:pt idx="26">
                  <c:v>7617</c:v>
                </c:pt>
                <c:pt idx="27">
                  <c:v>7387</c:v>
                </c:pt>
                <c:pt idx="28">
                  <c:v>7365</c:v>
                </c:pt>
                <c:pt idx="29">
                  <c:v>7431</c:v>
                </c:pt>
                <c:pt idx="30">
                  <c:v>7582</c:v>
                </c:pt>
                <c:pt idx="31">
                  <c:v>6901</c:v>
                </c:pt>
                <c:pt idx="32">
                  <c:v>7421</c:v>
                </c:pt>
                <c:pt idx="33">
                  <c:v>6876</c:v>
                </c:pt>
                <c:pt idx="34">
                  <c:v>7578</c:v>
                </c:pt>
                <c:pt idx="35">
                  <c:v>7332</c:v>
                </c:pt>
                <c:pt idx="36">
                  <c:v>6785</c:v>
                </c:pt>
                <c:pt idx="37">
                  <c:v>7410</c:v>
                </c:pt>
                <c:pt idx="38">
                  <c:v>7365</c:v>
                </c:pt>
                <c:pt idx="39">
                  <c:v>7658</c:v>
                </c:pt>
                <c:pt idx="40">
                  <c:v>7547</c:v>
                </c:pt>
                <c:pt idx="41">
                  <c:v>7547</c:v>
                </c:pt>
                <c:pt idx="42">
                  <c:v>7527</c:v>
                </c:pt>
                <c:pt idx="43">
                  <c:v>7574</c:v>
                </c:pt>
                <c:pt idx="44">
                  <c:v>7400</c:v>
                </c:pt>
                <c:pt idx="45">
                  <c:v>7265</c:v>
                </c:pt>
                <c:pt idx="46">
                  <c:v>7153</c:v>
                </c:pt>
                <c:pt idx="47">
                  <c:v>5636</c:v>
                </c:pt>
                <c:pt idx="48">
                  <c:v>7276</c:v>
                </c:pt>
                <c:pt idx="49">
                  <c:v>6972</c:v>
                </c:pt>
                <c:pt idx="50">
                  <c:v>6895</c:v>
                </c:pt>
                <c:pt idx="51">
                  <c:v>7365</c:v>
                </c:pt>
                <c:pt idx="52">
                  <c:v>7332</c:v>
                </c:pt>
                <c:pt idx="53">
                  <c:v>7852</c:v>
                </c:pt>
                <c:pt idx="54">
                  <c:v>7387</c:v>
                </c:pt>
                <c:pt idx="55">
                  <c:v>7877</c:v>
                </c:pt>
                <c:pt idx="56">
                  <c:v>7702</c:v>
                </c:pt>
                <c:pt idx="57">
                  <c:v>7680</c:v>
                </c:pt>
                <c:pt idx="58">
                  <c:v>7843</c:v>
                </c:pt>
                <c:pt idx="59">
                  <c:v>7354</c:v>
                </c:pt>
                <c:pt idx="60">
                  <c:v>7343</c:v>
                </c:pt>
                <c:pt idx="61">
                  <c:v>7858</c:v>
                </c:pt>
                <c:pt idx="62">
                  <c:v>7376</c:v>
                </c:pt>
                <c:pt idx="63">
                  <c:v>7876</c:v>
                </c:pt>
                <c:pt idx="64">
                  <c:v>7679</c:v>
                </c:pt>
                <c:pt idx="65">
                  <c:v>7858</c:v>
                </c:pt>
                <c:pt idx="66">
                  <c:v>7929</c:v>
                </c:pt>
                <c:pt idx="67">
                  <c:v>8019</c:v>
                </c:pt>
                <c:pt idx="68">
                  <c:v>7948</c:v>
                </c:pt>
                <c:pt idx="69">
                  <c:v>7819</c:v>
                </c:pt>
                <c:pt idx="70">
                  <c:v>7857</c:v>
                </c:pt>
                <c:pt idx="71">
                  <c:v>8128</c:v>
                </c:pt>
                <c:pt idx="72">
                  <c:v>7843</c:v>
                </c:pt>
                <c:pt idx="73">
                  <c:v>7720</c:v>
                </c:pt>
                <c:pt idx="74">
                  <c:v>6249</c:v>
                </c:pt>
                <c:pt idx="75">
                  <c:v>8314</c:v>
                </c:pt>
                <c:pt idx="76">
                  <c:v>7545</c:v>
                </c:pt>
                <c:pt idx="77">
                  <c:v>0</c:v>
                </c:pt>
                <c:pt idx="78">
                  <c:v>9037</c:v>
                </c:pt>
                <c:pt idx="79">
                  <c:v>10385</c:v>
                </c:pt>
                <c:pt idx="80">
                  <c:v>10067</c:v>
                </c:pt>
                <c:pt idx="81">
                  <c:v>9134</c:v>
                </c:pt>
                <c:pt idx="82">
                  <c:v>10044</c:v>
                </c:pt>
                <c:pt idx="83">
                  <c:v>9239</c:v>
                </c:pt>
                <c:pt idx="84">
                  <c:v>9146</c:v>
                </c:pt>
                <c:pt idx="85">
                  <c:v>8964</c:v>
                </c:pt>
                <c:pt idx="86">
                  <c:v>8744</c:v>
                </c:pt>
                <c:pt idx="87">
                  <c:v>9221</c:v>
                </c:pt>
                <c:pt idx="88">
                  <c:v>9065</c:v>
                </c:pt>
                <c:pt idx="89">
                  <c:v>9214</c:v>
                </c:pt>
                <c:pt idx="90">
                  <c:v>9229</c:v>
                </c:pt>
                <c:pt idx="91">
                  <c:v>10128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8994</c:v>
                </c:pt>
                <c:pt idx="160">
                  <c:v>0</c:v>
                </c:pt>
                <c:pt idx="161">
                  <c:v>8414</c:v>
                </c:pt>
                <c:pt idx="162">
                  <c:v>0</c:v>
                </c:pt>
                <c:pt idx="163">
                  <c:v>9560</c:v>
                </c:pt>
                <c:pt idx="164">
                  <c:v>10427</c:v>
                </c:pt>
                <c:pt idx="165">
                  <c:v>10490</c:v>
                </c:pt>
                <c:pt idx="166">
                  <c:v>9711</c:v>
                </c:pt>
                <c:pt idx="167">
                  <c:v>10187</c:v>
                </c:pt>
                <c:pt idx="168">
                  <c:v>9357</c:v>
                </c:pt>
                <c:pt idx="169">
                  <c:v>9018</c:v>
                </c:pt>
                <c:pt idx="170">
                  <c:v>8723</c:v>
                </c:pt>
                <c:pt idx="171">
                  <c:v>9297</c:v>
                </c:pt>
                <c:pt idx="172">
                  <c:v>9491</c:v>
                </c:pt>
                <c:pt idx="173">
                  <c:v>8258</c:v>
                </c:pt>
                <c:pt idx="174">
                  <c:v>9379</c:v>
                </c:pt>
                <c:pt idx="175">
                  <c:v>8443</c:v>
                </c:pt>
                <c:pt idx="176">
                  <c:v>8157</c:v>
                </c:pt>
                <c:pt idx="177">
                  <c:v>7604</c:v>
                </c:pt>
                <c:pt idx="178">
                  <c:v>7332</c:v>
                </c:pt>
                <c:pt idx="179">
                  <c:v>0</c:v>
                </c:pt>
                <c:pt idx="180">
                  <c:v>7712</c:v>
                </c:pt>
                <c:pt idx="181">
                  <c:v>6825</c:v>
                </c:pt>
                <c:pt idx="182">
                  <c:v>7619</c:v>
                </c:pt>
                <c:pt idx="183">
                  <c:v>7526</c:v>
                </c:pt>
                <c:pt idx="184">
                  <c:v>7441</c:v>
                </c:pt>
                <c:pt idx="185">
                  <c:v>7402</c:v>
                </c:pt>
                <c:pt idx="186">
                  <c:v>7467</c:v>
                </c:pt>
                <c:pt idx="187">
                  <c:v>7510</c:v>
                </c:pt>
                <c:pt idx="188">
                  <c:v>7393</c:v>
                </c:pt>
                <c:pt idx="189">
                  <c:v>7503</c:v>
                </c:pt>
                <c:pt idx="190">
                  <c:v>0</c:v>
                </c:pt>
                <c:pt idx="191">
                  <c:v>7082</c:v>
                </c:pt>
                <c:pt idx="192">
                  <c:v>7303</c:v>
                </c:pt>
                <c:pt idx="193">
                  <c:v>7324</c:v>
                </c:pt>
                <c:pt idx="194">
                  <c:v>8588</c:v>
                </c:pt>
                <c:pt idx="195">
                  <c:v>0</c:v>
                </c:pt>
                <c:pt idx="196">
                  <c:v>0</c:v>
                </c:pt>
                <c:pt idx="197">
                  <c:v>8235</c:v>
                </c:pt>
                <c:pt idx="198">
                  <c:v>8356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7220</c:v>
                </c:pt>
                <c:pt idx="205">
                  <c:v>6293</c:v>
                </c:pt>
                <c:pt idx="206">
                  <c:v>6731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6-4952-BB32-5AE562BE7855}"/>
            </c:ext>
          </c:extLst>
        </c:ser>
        <c:ser>
          <c:idx val="19"/>
          <c:order val="18"/>
          <c:tx>
            <c:strRef>
              <c:f>Conductividad!$Y$7</c:f>
              <c:strCache>
                <c:ptCount val="1"/>
                <c:pt idx="0">
                  <c:v>Venta Simón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Conductividad!$Y$320:$Y$831</c15:sqref>
                  </c15:fullRef>
                </c:ext>
              </c:extLst>
              <c:f>(Conductividad!$Y$477:$Y$479,Conductividad!$Y$620:$Y$831)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6-4952-BB32-5AE562BE7855}"/>
            </c:ext>
          </c:extLst>
        </c:ser>
        <c:ser>
          <c:idx val="15"/>
          <c:order val="14"/>
          <c:tx>
            <c:strRef>
              <c:f>Conductividad!$U$7</c:f>
              <c:strCache>
                <c:ptCount val="1"/>
                <c:pt idx="0">
                  <c:v>Lo Poyo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Conductividad!$B$320:$B$831</c15:sqref>
                  </c15:fullRef>
                </c:ext>
              </c:extLst>
              <c:f>(Conductividad!$B$477:$B$479,Conductividad!$B$620:$B$831)</c:f>
              <c:numCache>
                <c:formatCode>m/d/yyyy</c:formatCode>
                <c:ptCount val="212"/>
                <c:pt idx="0">
                  <c:v>45749</c:v>
                </c:pt>
                <c:pt idx="1">
                  <c:v>45751</c:v>
                </c:pt>
                <c:pt idx="2">
                  <c:v>45754</c:v>
                </c:pt>
                <c:pt idx="3">
                  <c:v>45756</c:v>
                </c:pt>
                <c:pt idx="4">
                  <c:v>45758</c:v>
                </c:pt>
                <c:pt idx="5">
                  <c:v>45761</c:v>
                </c:pt>
                <c:pt idx="6">
                  <c:v>45763</c:v>
                </c:pt>
                <c:pt idx="7">
                  <c:v>45768</c:v>
                </c:pt>
                <c:pt idx="8">
                  <c:v>45770</c:v>
                </c:pt>
                <c:pt idx="9">
                  <c:v>45772</c:v>
                </c:pt>
                <c:pt idx="10">
                  <c:v>45775</c:v>
                </c:pt>
                <c:pt idx="11">
                  <c:v>45777</c:v>
                </c:pt>
                <c:pt idx="12">
                  <c:v>45779</c:v>
                </c:pt>
                <c:pt idx="13">
                  <c:v>45782</c:v>
                </c:pt>
                <c:pt idx="14">
                  <c:v>45784</c:v>
                </c:pt>
                <c:pt idx="15">
                  <c:v>45786</c:v>
                </c:pt>
                <c:pt idx="16">
                  <c:v>45789</c:v>
                </c:pt>
                <c:pt idx="17">
                  <c:v>45791</c:v>
                </c:pt>
                <c:pt idx="18">
                  <c:v>45793</c:v>
                </c:pt>
                <c:pt idx="19">
                  <c:v>45796</c:v>
                </c:pt>
                <c:pt idx="20">
                  <c:v>45798</c:v>
                </c:pt>
                <c:pt idx="21">
                  <c:v>45800</c:v>
                </c:pt>
                <c:pt idx="22">
                  <c:v>45803</c:v>
                </c:pt>
                <c:pt idx="23">
                  <c:v>45805</c:v>
                </c:pt>
                <c:pt idx="24">
                  <c:v>45807</c:v>
                </c:pt>
                <c:pt idx="25">
                  <c:v>45810</c:v>
                </c:pt>
                <c:pt idx="26">
                  <c:v>45812</c:v>
                </c:pt>
                <c:pt idx="27">
                  <c:v>45814</c:v>
                </c:pt>
                <c:pt idx="28">
                  <c:v>45819</c:v>
                </c:pt>
                <c:pt idx="29">
                  <c:v>45821</c:v>
                </c:pt>
                <c:pt idx="30">
                  <c:v>45824</c:v>
                </c:pt>
                <c:pt idx="31">
                  <c:v>45826</c:v>
                </c:pt>
                <c:pt idx="32">
                  <c:v>45828</c:v>
                </c:pt>
                <c:pt idx="33">
                  <c:v>45831</c:v>
                </c:pt>
                <c:pt idx="34">
                  <c:v>45833</c:v>
                </c:pt>
                <c:pt idx="35">
                  <c:v>45835</c:v>
                </c:pt>
                <c:pt idx="36">
                  <c:v>45838</c:v>
                </c:pt>
                <c:pt idx="37">
                  <c:v>45840</c:v>
                </c:pt>
                <c:pt idx="38">
                  <c:v>45842</c:v>
                </c:pt>
                <c:pt idx="39">
                  <c:v>45845</c:v>
                </c:pt>
                <c:pt idx="40">
                  <c:v>45847</c:v>
                </c:pt>
                <c:pt idx="41">
                  <c:v>45849</c:v>
                </c:pt>
                <c:pt idx="42">
                  <c:v>45852</c:v>
                </c:pt>
                <c:pt idx="43">
                  <c:v>45854</c:v>
                </c:pt>
                <c:pt idx="44">
                  <c:v>45856</c:v>
                </c:pt>
                <c:pt idx="45">
                  <c:v>45859</c:v>
                </c:pt>
                <c:pt idx="46">
                  <c:v>45861</c:v>
                </c:pt>
                <c:pt idx="47">
                  <c:v>45863</c:v>
                </c:pt>
                <c:pt idx="48">
                  <c:v>45866</c:v>
                </c:pt>
                <c:pt idx="49">
                  <c:v>45868</c:v>
                </c:pt>
                <c:pt idx="50">
                  <c:v>45870</c:v>
                </c:pt>
                <c:pt idx="51">
                  <c:v>45873</c:v>
                </c:pt>
                <c:pt idx="52">
                  <c:v>45875</c:v>
                </c:pt>
                <c:pt idx="53">
                  <c:v>45877</c:v>
                </c:pt>
                <c:pt idx="54">
                  <c:v>45880</c:v>
                </c:pt>
                <c:pt idx="55">
                  <c:v>45882</c:v>
                </c:pt>
                <c:pt idx="56">
                  <c:v>45887</c:v>
                </c:pt>
                <c:pt idx="57">
                  <c:v>45889</c:v>
                </c:pt>
                <c:pt idx="58">
                  <c:v>45891</c:v>
                </c:pt>
                <c:pt idx="59">
                  <c:v>45894</c:v>
                </c:pt>
                <c:pt idx="60">
                  <c:v>45896</c:v>
                </c:pt>
                <c:pt idx="61">
                  <c:v>45898</c:v>
                </c:pt>
                <c:pt idx="62">
                  <c:v>45901</c:v>
                </c:pt>
                <c:pt idx="63">
                  <c:v>45903</c:v>
                </c:pt>
                <c:pt idx="64">
                  <c:v>45905</c:v>
                </c:pt>
                <c:pt idx="65">
                  <c:v>45910</c:v>
                </c:pt>
                <c:pt idx="66">
                  <c:v>45912</c:v>
                </c:pt>
                <c:pt idx="67">
                  <c:v>45917</c:v>
                </c:pt>
                <c:pt idx="68">
                  <c:v>45919</c:v>
                </c:pt>
                <c:pt idx="69">
                  <c:v>45922</c:v>
                </c:pt>
                <c:pt idx="70">
                  <c:v>45924</c:v>
                </c:pt>
                <c:pt idx="71">
                  <c:v>45926</c:v>
                </c:pt>
                <c:pt idx="72">
                  <c:v>45929</c:v>
                </c:pt>
                <c:pt idx="73">
                  <c:v>45931</c:v>
                </c:pt>
                <c:pt idx="74">
                  <c:v>45933</c:v>
                </c:pt>
                <c:pt idx="75">
                  <c:v>45936</c:v>
                </c:pt>
                <c:pt idx="76">
                  <c:v>45938</c:v>
                </c:pt>
                <c:pt idx="77">
                  <c:v>45943</c:v>
                </c:pt>
                <c:pt idx="78">
                  <c:v>45945</c:v>
                </c:pt>
                <c:pt idx="79">
                  <c:v>45947</c:v>
                </c:pt>
                <c:pt idx="80">
                  <c:v>45950</c:v>
                </c:pt>
                <c:pt idx="81">
                  <c:v>45952</c:v>
                </c:pt>
                <c:pt idx="82">
                  <c:v>45954</c:v>
                </c:pt>
                <c:pt idx="83">
                  <c:v>45957</c:v>
                </c:pt>
                <c:pt idx="84">
                  <c:v>45959</c:v>
                </c:pt>
                <c:pt idx="85">
                  <c:v>45961</c:v>
                </c:pt>
                <c:pt idx="86">
                  <c:v>45964</c:v>
                </c:pt>
                <c:pt idx="87">
                  <c:v>45966</c:v>
                </c:pt>
                <c:pt idx="88">
                  <c:v>45968</c:v>
                </c:pt>
                <c:pt idx="89">
                  <c:v>45971</c:v>
                </c:pt>
                <c:pt idx="90">
                  <c:v>45973</c:v>
                </c:pt>
                <c:pt idx="91">
                  <c:v>45975</c:v>
                </c:pt>
                <c:pt idx="92">
                  <c:v>45978</c:v>
                </c:pt>
                <c:pt idx="93">
                  <c:v>45981</c:v>
                </c:pt>
                <c:pt idx="94">
                  <c:v>45982</c:v>
                </c:pt>
                <c:pt idx="95">
                  <c:v>45985</c:v>
                </c:pt>
                <c:pt idx="96">
                  <c:v>45987</c:v>
                </c:pt>
                <c:pt idx="97">
                  <c:v>45989</c:v>
                </c:pt>
                <c:pt idx="98">
                  <c:v>45992</c:v>
                </c:pt>
                <c:pt idx="99">
                  <c:v>45994</c:v>
                </c:pt>
                <c:pt idx="100">
                  <c:v>45996</c:v>
                </c:pt>
                <c:pt idx="101">
                  <c:v>46001</c:v>
                </c:pt>
                <c:pt idx="102">
                  <c:v>46003</c:v>
                </c:pt>
                <c:pt idx="103">
                  <c:v>46006</c:v>
                </c:pt>
                <c:pt idx="104">
                  <c:v>46008</c:v>
                </c:pt>
                <c:pt idx="105">
                  <c:v>46010</c:v>
                </c:pt>
                <c:pt idx="106">
                  <c:v>46013</c:v>
                </c:pt>
                <c:pt idx="107">
                  <c:v>46015</c:v>
                </c:pt>
                <c:pt idx="108">
                  <c:v>46017</c:v>
                </c:pt>
                <c:pt idx="109">
                  <c:v>46020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46029</c:v>
                </c:pt>
                <c:pt idx="114">
                  <c:v>46031</c:v>
                </c:pt>
                <c:pt idx="115">
                  <c:v>46034</c:v>
                </c:pt>
                <c:pt idx="116">
                  <c:v>46036</c:v>
                </c:pt>
                <c:pt idx="117">
                  <c:v>46038</c:v>
                </c:pt>
                <c:pt idx="118">
                  <c:v>46041</c:v>
                </c:pt>
                <c:pt idx="119">
                  <c:v>46043</c:v>
                </c:pt>
                <c:pt idx="120">
                  <c:v>46045</c:v>
                </c:pt>
                <c:pt idx="121">
                  <c:v>46048</c:v>
                </c:pt>
                <c:pt idx="122">
                  <c:v>46050</c:v>
                </c:pt>
                <c:pt idx="123">
                  <c:v>46052</c:v>
                </c:pt>
                <c:pt idx="124">
                  <c:v>46055</c:v>
                </c:pt>
                <c:pt idx="125">
                  <c:v>46057</c:v>
                </c:pt>
                <c:pt idx="126">
                  <c:v>46059</c:v>
                </c:pt>
                <c:pt idx="127">
                  <c:v>46062</c:v>
                </c:pt>
                <c:pt idx="128">
                  <c:v>46064</c:v>
                </c:pt>
                <c:pt idx="129">
                  <c:v>46066</c:v>
                </c:pt>
                <c:pt idx="130">
                  <c:v>46069</c:v>
                </c:pt>
                <c:pt idx="131">
                  <c:v>46071</c:v>
                </c:pt>
                <c:pt idx="132">
                  <c:v>46077</c:v>
                </c:pt>
                <c:pt idx="133">
                  <c:v>46078</c:v>
                </c:pt>
                <c:pt idx="134">
                  <c:v>46080</c:v>
                </c:pt>
                <c:pt idx="135">
                  <c:v>46083</c:v>
                </c:pt>
                <c:pt idx="136">
                  <c:v>46085</c:v>
                </c:pt>
                <c:pt idx="137">
                  <c:v>46087</c:v>
                </c:pt>
                <c:pt idx="138">
                  <c:v>46090</c:v>
                </c:pt>
                <c:pt idx="139">
                  <c:v>46092</c:v>
                </c:pt>
                <c:pt idx="140">
                  <c:v>46094</c:v>
                </c:pt>
                <c:pt idx="141">
                  <c:v>46097</c:v>
                </c:pt>
                <c:pt idx="142">
                  <c:v>46099</c:v>
                </c:pt>
                <c:pt idx="143">
                  <c:v>46101</c:v>
                </c:pt>
                <c:pt idx="144">
                  <c:v>46104</c:v>
                </c:pt>
                <c:pt idx="145">
                  <c:v>46106</c:v>
                </c:pt>
                <c:pt idx="146">
                  <c:v>46108</c:v>
                </c:pt>
                <c:pt idx="147">
                  <c:v>46111</c:v>
                </c:pt>
                <c:pt idx="148">
                  <c:v>46113</c:v>
                </c:pt>
                <c:pt idx="149">
                  <c:v>46118</c:v>
                </c:pt>
                <c:pt idx="150">
                  <c:v>46120</c:v>
                </c:pt>
                <c:pt idx="151">
                  <c:v>46122</c:v>
                </c:pt>
                <c:pt idx="152">
                  <c:v>46125</c:v>
                </c:pt>
                <c:pt idx="153">
                  <c:v>46127</c:v>
                </c:pt>
                <c:pt idx="154">
                  <c:v>46129</c:v>
                </c:pt>
                <c:pt idx="155">
                  <c:v>46132</c:v>
                </c:pt>
                <c:pt idx="156">
                  <c:v>46134</c:v>
                </c:pt>
                <c:pt idx="157">
                  <c:v>46136</c:v>
                </c:pt>
                <c:pt idx="158">
                  <c:v>46139</c:v>
                </c:pt>
                <c:pt idx="159">
                  <c:v>46146</c:v>
                </c:pt>
                <c:pt idx="160">
                  <c:v>46148</c:v>
                </c:pt>
                <c:pt idx="161">
                  <c:v>46150</c:v>
                </c:pt>
                <c:pt idx="162">
                  <c:v>46153</c:v>
                </c:pt>
                <c:pt idx="163">
                  <c:v>46155</c:v>
                </c:pt>
                <c:pt idx="164">
                  <c:v>46157</c:v>
                </c:pt>
                <c:pt idx="165">
                  <c:v>46160</c:v>
                </c:pt>
                <c:pt idx="166">
                  <c:v>46162</c:v>
                </c:pt>
                <c:pt idx="167">
                  <c:v>46164</c:v>
                </c:pt>
                <c:pt idx="168">
                  <c:v>46167</c:v>
                </c:pt>
                <c:pt idx="169">
                  <c:v>46169</c:v>
                </c:pt>
                <c:pt idx="170">
                  <c:v>46171</c:v>
                </c:pt>
                <c:pt idx="171">
                  <c:v>46174</c:v>
                </c:pt>
                <c:pt idx="172">
                  <c:v>46176</c:v>
                </c:pt>
                <c:pt idx="173">
                  <c:v>46178</c:v>
                </c:pt>
                <c:pt idx="174">
                  <c:v>46181</c:v>
                </c:pt>
                <c:pt idx="175">
                  <c:v>46183</c:v>
                </c:pt>
                <c:pt idx="176">
                  <c:v>46185</c:v>
                </c:pt>
                <c:pt idx="177">
                  <c:v>46188</c:v>
                </c:pt>
                <c:pt idx="178">
                  <c:v>46190</c:v>
                </c:pt>
                <c:pt idx="179">
                  <c:v>46192</c:v>
                </c:pt>
                <c:pt idx="180">
                  <c:v>46195</c:v>
                </c:pt>
                <c:pt idx="181">
                  <c:v>46197</c:v>
                </c:pt>
                <c:pt idx="182">
                  <c:v>46199</c:v>
                </c:pt>
                <c:pt idx="183">
                  <c:v>46202</c:v>
                </c:pt>
                <c:pt idx="184">
                  <c:v>46204</c:v>
                </c:pt>
                <c:pt idx="185">
                  <c:v>46206</c:v>
                </c:pt>
                <c:pt idx="186">
                  <c:v>46209</c:v>
                </c:pt>
                <c:pt idx="187">
                  <c:v>46211</c:v>
                </c:pt>
                <c:pt idx="188">
                  <c:v>46213</c:v>
                </c:pt>
                <c:pt idx="189">
                  <c:v>46216</c:v>
                </c:pt>
                <c:pt idx="190">
                  <c:v>46218</c:v>
                </c:pt>
                <c:pt idx="191">
                  <c:v>46220</c:v>
                </c:pt>
                <c:pt idx="192">
                  <c:v>46223</c:v>
                </c:pt>
                <c:pt idx="193">
                  <c:v>46225</c:v>
                </c:pt>
                <c:pt idx="194">
                  <c:v>46227</c:v>
                </c:pt>
                <c:pt idx="195">
                  <c:v>46230</c:v>
                </c:pt>
                <c:pt idx="196">
                  <c:v>46232</c:v>
                </c:pt>
                <c:pt idx="197">
                  <c:v>46234</c:v>
                </c:pt>
                <c:pt idx="198">
                  <c:v>46237</c:v>
                </c:pt>
                <c:pt idx="199">
                  <c:v>46239</c:v>
                </c:pt>
                <c:pt idx="200">
                  <c:v>46241</c:v>
                </c:pt>
                <c:pt idx="201">
                  <c:v>46244</c:v>
                </c:pt>
                <c:pt idx="202">
                  <c:v>46246</c:v>
                </c:pt>
                <c:pt idx="203">
                  <c:v>46248</c:v>
                </c:pt>
                <c:pt idx="204">
                  <c:v>46251</c:v>
                </c:pt>
                <c:pt idx="205">
                  <c:v>46253</c:v>
                </c:pt>
                <c:pt idx="206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Conductividad!$U$320:$U$831</c15:sqref>
                  </c15:fullRef>
                </c:ext>
              </c:extLst>
              <c:f>(Conductividad!$U$477:$U$479,Conductividad!$U$620:$U$831)</c:f>
              <c:numCache>
                <c:formatCode>0</c:formatCode>
                <c:ptCount val="212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>
                  <c:v>40622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6-4952-BB32-5AE562BE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59736"/>
        <c:axId val="794568752"/>
      </c:lineChart>
      <c:catAx>
        <c:axId val="794559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8752"/>
        <c:crosses val="autoZero"/>
        <c:auto val="0"/>
        <c:lblAlgn val="ctr"/>
        <c:lblOffset val="100"/>
        <c:noMultiLvlLbl val="0"/>
      </c:catAx>
      <c:valAx>
        <c:axId val="7945687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 b="1" i="0" baseline="0">
                    <a:effectLst/>
                  </a:rPr>
                  <a:t>µS/cm</a:t>
                </a:r>
                <a:endParaRPr lang="es-E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7.0416617094679543E-2"/>
              <c:y val="0.10499533521737575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5973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2369622424647897"/>
          <c:y val="7.7539143813919811E-3"/>
          <c:w val="0.30203732866724992"/>
          <c:h val="0.21208498506652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nitratos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211950778879897E-2"/>
          <c:y val="0.1678250769834872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NitratosDiario!$C$7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dPt>
            <c:idx val="250"/>
            <c:bubble3D val="0"/>
            <c:extLst>
              <c:ext xmlns:c16="http://schemas.microsoft.com/office/drawing/2014/chart" uri="{C3380CC4-5D6E-409C-BE32-E72D297353CC}">
                <c16:uniqueId val="{00000000-A3F6-4FA8-9127-50B1E0BE34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NitratosDiario!$C$150:$C$830</c15:sqref>
                  </c15:fullRef>
                </c:ext>
              </c:extLst>
              <c:f>(NitratosDiario!$C$197,NitratosDiario!$C$253,NitratosDiario!$C$256,NitratosDiario!$C$319,NitratosDiario!$C$375,NitratosDiario!$C$383,NitratosDiario!$C$442:$C$830)</c:f>
              <c:numCache>
                <c:formatCode>0</c:formatCode>
                <c:ptCount val="391"/>
                <c:pt idx="0">
                  <c:v>3492</c:v>
                </c:pt>
                <c:pt idx="1">
                  <c:v>2245</c:v>
                </c:pt>
                <c:pt idx="2">
                  <c:v>1188</c:v>
                </c:pt>
                <c:pt idx="3">
                  <c:v>5936</c:v>
                </c:pt>
                <c:pt idx="4">
                  <c:v>2759</c:v>
                </c:pt>
                <c:pt idx="5">
                  <c:v>1498</c:v>
                </c:pt>
                <c:pt idx="6">
                  <c:v>3028</c:v>
                </c:pt>
                <c:pt idx="7">
                  <c:v>1438</c:v>
                </c:pt>
                <c:pt idx="8">
                  <c:v>1319</c:v>
                </c:pt>
                <c:pt idx="9">
                  <c:v>1426</c:v>
                </c:pt>
                <c:pt idx="10">
                  <c:v>2102</c:v>
                </c:pt>
                <c:pt idx="11">
                  <c:v>2012</c:v>
                </c:pt>
                <c:pt idx="12">
                  <c:v>1579</c:v>
                </c:pt>
                <c:pt idx="13">
                  <c:v>1622</c:v>
                </c:pt>
                <c:pt idx="14">
                  <c:v>1781</c:v>
                </c:pt>
                <c:pt idx="15">
                  <c:v>1277</c:v>
                </c:pt>
                <c:pt idx="16">
                  <c:v>1506</c:v>
                </c:pt>
                <c:pt idx="17">
                  <c:v>1679</c:v>
                </c:pt>
                <c:pt idx="18">
                  <c:v>1815</c:v>
                </c:pt>
                <c:pt idx="19">
                  <c:v>2642</c:v>
                </c:pt>
                <c:pt idx="20">
                  <c:v>1829</c:v>
                </c:pt>
                <c:pt idx="21">
                  <c:v>1936</c:v>
                </c:pt>
                <c:pt idx="22">
                  <c:v>688</c:v>
                </c:pt>
                <c:pt idx="23">
                  <c:v>1668</c:v>
                </c:pt>
                <c:pt idx="24">
                  <c:v>1539</c:v>
                </c:pt>
                <c:pt idx="25">
                  <c:v>1692</c:v>
                </c:pt>
                <c:pt idx="26">
                  <c:v>1568</c:v>
                </c:pt>
                <c:pt idx="27">
                  <c:v>1339</c:v>
                </c:pt>
                <c:pt idx="28">
                  <c:v>1613</c:v>
                </c:pt>
                <c:pt idx="29">
                  <c:v>1156</c:v>
                </c:pt>
                <c:pt idx="30">
                  <c:v>1277</c:v>
                </c:pt>
                <c:pt idx="31">
                  <c:v>696</c:v>
                </c:pt>
                <c:pt idx="32">
                  <c:v>1189</c:v>
                </c:pt>
                <c:pt idx="33">
                  <c:v>1318</c:v>
                </c:pt>
                <c:pt idx="34">
                  <c:v>1408</c:v>
                </c:pt>
                <c:pt idx="35">
                  <c:v>1116</c:v>
                </c:pt>
                <c:pt idx="36">
                  <c:v>1155</c:v>
                </c:pt>
                <c:pt idx="37">
                  <c:v>1468</c:v>
                </c:pt>
                <c:pt idx="38">
                  <c:v>1427</c:v>
                </c:pt>
                <c:pt idx="39">
                  <c:v>1727.8894080000002</c:v>
                </c:pt>
                <c:pt idx="40">
                  <c:v>415.92960000000005</c:v>
                </c:pt>
                <c:pt idx="41">
                  <c:v>127.15315200000001</c:v>
                </c:pt>
                <c:pt idx="42">
                  <c:v>524.75904000000003</c:v>
                </c:pt>
                <c:pt idx="43">
                  <c:v>368.17286400000006</c:v>
                </c:pt>
                <c:pt idx="44">
                  <c:v>1702.8921599999999</c:v>
                </c:pt>
                <c:pt idx="45">
                  <c:v>1799.8848000000003</c:v>
                </c:pt>
                <c:pt idx="46">
                  <c:v>2361.2774400000003</c:v>
                </c:pt>
                <c:pt idx="47">
                  <c:v>2320.56576</c:v>
                </c:pt>
                <c:pt idx="48">
                  <c:v>2097.9648000000002</c:v>
                </c:pt>
                <c:pt idx="49">
                  <c:v>1388.7936000000002</c:v>
                </c:pt>
                <c:pt idx="50">
                  <c:v>745.61472000000003</c:v>
                </c:pt>
                <c:pt idx="51">
                  <c:v>1078.89408</c:v>
                </c:pt>
                <c:pt idx="52">
                  <c:v>1254.2774400000003</c:v>
                </c:pt>
                <c:pt idx="53">
                  <c:v>947.1409920000001</c:v>
                </c:pt>
                <c:pt idx="54">
                  <c:v>1241.0496000000001</c:v>
                </c:pt>
                <c:pt idx="55">
                  <c:v>873.33120000000008</c:v>
                </c:pt>
                <c:pt idx="56">
                  <c:v>972.83807999999999</c:v>
                </c:pt>
                <c:pt idx="57">
                  <c:v>763.34400000000005</c:v>
                </c:pt>
                <c:pt idx="58">
                  <c:v>1039.9104</c:v>
                </c:pt>
                <c:pt idx="59" formatCode="0.00">
                  <c:v>794.09341440000014</c:v>
                </c:pt>
                <c:pt idx="60" formatCode="0.00">
                  <c:v>733.42687679999995</c:v>
                </c:pt>
                <c:pt idx="61" formatCode="0.00">
                  <c:v>411.42815999999999</c:v>
                </c:pt>
                <c:pt idx="62" formatCode="0.00">
                  <c:v>786.2321376000001</c:v>
                </c:pt>
                <c:pt idx="63" formatCode="0.00">
                  <c:v>1011.2688000000001</c:v>
                </c:pt>
                <c:pt idx="64" formatCode="0.00">
                  <c:v>837.26784000000009</c:v>
                </c:pt>
                <c:pt idx="65" formatCode="0.00">
                  <c:v>990.57945600000005</c:v>
                </c:pt>
                <c:pt idx="66" formatCode="0.00">
                  <c:v>3257.0640000000003</c:v>
                </c:pt>
                <c:pt idx="67" formatCode="0.00">
                  <c:v>2212.5311999999999</c:v>
                </c:pt>
                <c:pt idx="68" formatCode="0.00">
                  <c:v>2177.2800000000002</c:v>
                </c:pt>
                <c:pt idx="69" formatCode="0.00">
                  <c:v>1987.6320000000001</c:v>
                </c:pt>
                <c:pt idx="70" formatCode="0.00">
                  <c:v>1452.7446335999996</c:v>
                </c:pt>
                <c:pt idx="71" formatCode="0.00">
                  <c:v>2076.6240000000003</c:v>
                </c:pt>
                <c:pt idx="72" formatCode="0.00">
                  <c:v>1661.0832</c:v>
                </c:pt>
                <c:pt idx="73" formatCode="0.00">
                  <c:v>1337.47</c:v>
                </c:pt>
                <c:pt idx="74" formatCode="0.00">
                  <c:v>1455.9609600000001</c:v>
                </c:pt>
                <c:pt idx="75" formatCode="0.00">
                  <c:v>1329.4022400000001</c:v>
                </c:pt>
                <c:pt idx="76" formatCode="0.00">
                  <c:v>963.96134400000005</c:v>
                </c:pt>
                <c:pt idx="77" formatCode="0.00">
                  <c:v>1002.79296</c:v>
                </c:pt>
                <c:pt idx="78" formatCode="0.00">
                  <c:v>632.75040000000001</c:v>
                </c:pt>
                <c:pt idx="79" formatCode="0.00">
                  <c:v>967.76640000000009</c:v>
                </c:pt>
                <c:pt idx="80" formatCode="0.00">
                  <c:v>981.46857599999998</c:v>
                </c:pt>
                <c:pt idx="81" formatCode="0.00">
                  <c:v>856.03737600000011</c:v>
                </c:pt>
                <c:pt idx="82" formatCode="0.00">
                  <c:v>692.89862400000004</c:v>
                </c:pt>
                <c:pt idx="83" formatCode="0.00">
                  <c:v>781.05600000000004</c:v>
                </c:pt>
                <c:pt idx="84" formatCode="0.00">
                  <c:v>909.55785600000013</c:v>
                </c:pt>
                <c:pt idx="85" formatCode="0.00">
                  <c:v>977.14944000000014</c:v>
                </c:pt>
                <c:pt idx="86" formatCode="0.00">
                  <c:v>708.37631999999996</c:v>
                </c:pt>
                <c:pt idx="87" formatCode="0.00">
                  <c:v>328.64400000000001</c:v>
                </c:pt>
                <c:pt idx="88" formatCode="0.00">
                  <c:v>289.94112000000001</c:v>
                </c:pt>
                <c:pt idx="89" formatCode="0.00">
                  <c:v>270.83807999999999</c:v>
                </c:pt>
                <c:pt idx="90" formatCode="0.00">
                  <c:v>258.00767999999999</c:v>
                </c:pt>
                <c:pt idx="91" formatCode="0.00">
                  <c:v>172.99008000000001</c:v>
                </c:pt>
                <c:pt idx="92" formatCode="0.00">
                  <c:v>565.78175999999996</c:v>
                </c:pt>
                <c:pt idx="93" formatCode="0.00">
                  <c:v>213.73632000000003</c:v>
                </c:pt>
                <c:pt idx="94" formatCode="0.00">
                  <c:v>398.90016000000008</c:v>
                </c:pt>
                <c:pt idx="95" formatCode="0.00">
                  <c:v>242.6112</c:v>
                </c:pt>
                <c:pt idx="96" formatCode="0.00">
                  <c:v>190.77120000000002</c:v>
                </c:pt>
                <c:pt idx="97" formatCode="0.00">
                  <c:v>398.52086400000002</c:v>
                </c:pt>
                <c:pt idx="98" formatCode="0.00">
                  <c:v>345.6</c:v>
                </c:pt>
                <c:pt idx="99" formatCode="0.00">
                  <c:v>290.55283200000008</c:v>
                </c:pt>
                <c:pt idx="100" formatCode="0.00">
                  <c:v>342.88358399999998</c:v>
                </c:pt>
                <c:pt idx="101" formatCode="0.00">
                  <c:v>660.44159999999999</c:v>
                </c:pt>
                <c:pt idx="102" formatCode="0.00">
                  <c:v>321.01401600000008</c:v>
                </c:pt>
                <c:pt idx="103" formatCode="0.00">
                  <c:v>102.84624000000001</c:v>
                </c:pt>
                <c:pt idx="104" formatCode="0.00">
                  <c:v>98.520191999999994</c:v>
                </c:pt>
                <c:pt idx="105" formatCode="0.00">
                  <c:v>366.42931199999998</c:v>
                </c:pt>
                <c:pt idx="106" formatCode="0.00">
                  <c:v>156.888576</c:v>
                </c:pt>
                <c:pt idx="107" formatCode="0.00">
                  <c:v>564.03734399999996</c:v>
                </c:pt>
                <c:pt idx="108" formatCode="0.00">
                  <c:v>337.92336000000006</c:v>
                </c:pt>
                <c:pt idx="109" formatCode="0.00">
                  <c:v>498.67488000000009</c:v>
                </c:pt>
                <c:pt idx="110" formatCode="0.00">
                  <c:v>660.46752000000004</c:v>
                </c:pt>
                <c:pt idx="111" formatCode="0.00">
                  <c:v>332.42400000000004</c:v>
                </c:pt>
                <c:pt idx="112" formatCode="0.00">
                  <c:v>696.11616000000004</c:v>
                </c:pt>
                <c:pt idx="113" formatCode="0.00">
                  <c:v>57.784320000000008</c:v>
                </c:pt>
                <c:pt idx="114" formatCode="0.00">
                  <c:v>192.81888000000001</c:v>
                </c:pt>
                <c:pt idx="115" formatCode="0.00">
                  <c:v>342.36</c:v>
                </c:pt>
                <c:pt idx="116" formatCode="0.00">
                  <c:v>387.06336000000005</c:v>
                </c:pt>
                <c:pt idx="117" formatCode="0.00">
                  <c:v>532.81151999999997</c:v>
                </c:pt>
                <c:pt idx="118" formatCode="0.00">
                  <c:v>413.45856000000009</c:v>
                </c:pt>
                <c:pt idx="119" formatCode="0.00">
                  <c:v>510.84950400000008</c:v>
                </c:pt>
                <c:pt idx="120" formatCode="0.00">
                  <c:v>330.11280000000005</c:v>
                </c:pt>
                <c:pt idx="121" formatCode="0.00">
                  <c:v>509.12063999999998</c:v>
                </c:pt>
                <c:pt idx="122" formatCode="0.00">
                  <c:v>806.79455999999993</c:v>
                </c:pt>
                <c:pt idx="123" formatCode="0.00">
                  <c:v>992.86560000000009</c:v>
                </c:pt>
                <c:pt idx="124" formatCode="0.00">
                  <c:v>1662.7507200000002</c:v>
                </c:pt>
                <c:pt idx="125" formatCode="0.00">
                  <c:v>1384.3872000000001</c:v>
                </c:pt>
                <c:pt idx="126" formatCode="0.00">
                  <c:v>1329.8688</c:v>
                </c:pt>
                <c:pt idx="127" formatCode="0.00">
                  <c:v>1208.09664</c:v>
                </c:pt>
                <c:pt idx="128" formatCode="0.00">
                  <c:v>3021.5030400000001</c:v>
                </c:pt>
                <c:pt idx="129" formatCode="0.00">
                  <c:v>1516.2336</c:v>
                </c:pt>
                <c:pt idx="130" formatCode="0.00">
                  <c:v>742.10687999999993</c:v>
                </c:pt>
                <c:pt idx="131" formatCode="0.00">
                  <c:v>1728.6048000000001</c:v>
                </c:pt>
                <c:pt idx="132" formatCode="0.00">
                  <c:v>1490.4</c:v>
                </c:pt>
                <c:pt idx="133" formatCode="0.00">
                  <c:v>1137.35232</c:v>
                </c:pt>
                <c:pt idx="134" formatCode="0.00">
                  <c:v>1350.40608</c:v>
                </c:pt>
                <c:pt idx="135" formatCode="0.00">
                  <c:v>1168.7328</c:v>
                </c:pt>
                <c:pt idx="136" formatCode="0.00">
                  <c:v>1503.3600000000001</c:v>
                </c:pt>
                <c:pt idx="137" formatCode="0.00">
                  <c:v>597.62448000000006</c:v>
                </c:pt>
                <c:pt idx="138" formatCode="0.00">
                  <c:v>1399.4467200000001</c:v>
                </c:pt>
                <c:pt idx="139" formatCode="0.00">
                  <c:v>576.79776000000015</c:v>
                </c:pt>
                <c:pt idx="140" formatCode="0.00">
                  <c:v>1471.2192</c:v>
                </c:pt>
                <c:pt idx="141" formatCode="0.00">
                  <c:v>1072.4572800000001</c:v>
                </c:pt>
                <c:pt idx="142" formatCode="0.00">
                  <c:v>749.55024000000003</c:v>
                </c:pt>
                <c:pt idx="143" formatCode="0.00">
                  <c:v>424.12550399999998</c:v>
                </c:pt>
                <c:pt idx="144" formatCode="0.00">
                  <c:v>405.21081600000008</c:v>
                </c:pt>
                <c:pt idx="145" formatCode="0.00">
                  <c:v>1387.3161600000001</c:v>
                </c:pt>
                <c:pt idx="146" formatCode="0.00">
                  <c:v>1007.45856</c:v>
                </c:pt>
                <c:pt idx="147" formatCode="0.00">
                  <c:v>1602.72</c:v>
                </c:pt>
                <c:pt idx="148" formatCode="0.00">
                  <c:v>447.98400000000004</c:v>
                </c:pt>
                <c:pt idx="149" formatCode="0.00">
                  <c:v>1241.0496000000001</c:v>
                </c:pt>
                <c:pt idx="150" formatCode="0.00">
                  <c:v>728.66304000000002</c:v>
                </c:pt>
                <c:pt idx="151" formatCode="0.00">
                  <c:v>753.16608000000008</c:v>
                </c:pt>
                <c:pt idx="152" formatCode="0.00">
                  <c:v>717.244416</c:v>
                </c:pt>
                <c:pt idx="153" formatCode="0.00">
                  <c:v>621.30239999999992</c:v>
                </c:pt>
                <c:pt idx="154" formatCode="0.00">
                  <c:v>722.3955840000001</c:v>
                </c:pt>
                <c:pt idx="155" formatCode="0.00">
                  <c:v>823.03776000000005</c:v>
                </c:pt>
                <c:pt idx="156" formatCode="0.00">
                  <c:v>508.04064000000005</c:v>
                </c:pt>
                <c:pt idx="157" formatCode="0.00">
                  <c:v>1114.5600000000002</c:v>
                </c:pt>
                <c:pt idx="158" formatCode="0.00">
                  <c:v>757.71935999999994</c:v>
                </c:pt>
                <c:pt idx="159" formatCode="0.00">
                  <c:v>669.08160000000009</c:v>
                </c:pt>
                <c:pt idx="160" formatCode="0.00">
                  <c:v>454.23936000000009</c:v>
                </c:pt>
                <c:pt idx="161" formatCode="0.00">
                  <c:v>758.78207999999995</c:v>
                </c:pt>
                <c:pt idx="162" formatCode="0.00">
                  <c:v>817.68960000000004</c:v>
                </c:pt>
                <c:pt idx="163" formatCode="0.00">
                  <c:v>849.52800000000002</c:v>
                </c:pt>
                <c:pt idx="164" formatCode="0.00">
                  <c:v>924.42816000000005</c:v>
                </c:pt>
                <c:pt idx="165" formatCode="0.00">
                  <c:v>843.31843200000014</c:v>
                </c:pt>
                <c:pt idx="166" formatCode="0.00">
                  <c:v>865.77984000000015</c:v>
                </c:pt>
                <c:pt idx="167" formatCode="0.00">
                  <c:v>708.85670400000004</c:v>
                </c:pt>
                <c:pt idx="168" formatCode="0.00">
                  <c:v>758.62310400000013</c:v>
                </c:pt>
                <c:pt idx="169" formatCode="0.00">
                  <c:v>3493.9295999999999</c:v>
                </c:pt>
                <c:pt idx="170" formatCode="0.00">
                  <c:v>2697.2352000000001</c:v>
                </c:pt>
                <c:pt idx="171" formatCode="0.00">
                  <c:v>5030.1388800000004</c:v>
                </c:pt>
                <c:pt idx="172" formatCode="0.00">
                  <c:v>4164.6528000000008</c:v>
                </c:pt>
                <c:pt idx="173" formatCode="0.00">
                  <c:v>2093.0400000000004</c:v>
                </c:pt>
                <c:pt idx="174" formatCode="0.00">
                  <c:v>2845.6704</c:v>
                </c:pt>
                <c:pt idx="175" formatCode="0.00">
                  <c:v>2009.8713600000001</c:v>
                </c:pt>
                <c:pt idx="176" formatCode="0.00">
                  <c:v>2947.1904</c:v>
                </c:pt>
                <c:pt idx="177" formatCode="0.00">
                  <c:v>2848.4351999999999</c:v>
                </c:pt>
                <c:pt idx="178" formatCode="0.00">
                  <c:v>2384.64</c:v>
                </c:pt>
                <c:pt idx="179" formatCode="0.00">
                  <c:v>2678.4000000000005</c:v>
                </c:pt>
                <c:pt idx="180" formatCode="0.00">
                  <c:v>2217.1968000000002</c:v>
                </c:pt>
                <c:pt idx="181" formatCode="0.00">
                  <c:v>2204.9280000000003</c:v>
                </c:pt>
                <c:pt idx="182" formatCode="0.00">
                  <c:v>1715.6966399999999</c:v>
                </c:pt>
                <c:pt idx="183" formatCode="0.00">
                  <c:v>2343.1680000000001</c:v>
                </c:pt>
                <c:pt idx="184" formatCode="0.00">
                  <c:v>1333.8432</c:v>
                </c:pt>
                <c:pt idx="185" formatCode="0.00">
                  <c:v>1987.5456000000001</c:v>
                </c:pt>
                <c:pt idx="186" formatCode="0.00">
                  <c:v>2185.5744000000004</c:v>
                </c:pt>
                <c:pt idx="187" formatCode="0.00">
                  <c:v>1857.9456</c:v>
                </c:pt>
                <c:pt idx="188" formatCode="0.00">
                  <c:v>2637.7919999999999</c:v>
                </c:pt>
                <c:pt idx="189" formatCode="0.00">
                  <c:v>2111.616</c:v>
                </c:pt>
                <c:pt idx="190" formatCode="0.00">
                  <c:v>1371.3408000000002</c:v>
                </c:pt>
                <c:pt idx="191" formatCode="0.00">
                  <c:v>1716.2496000000001</c:v>
                </c:pt>
                <c:pt idx="192" formatCode="0.00">
                  <c:v>1523.93184</c:v>
                </c:pt>
                <c:pt idx="193" formatCode="0.00">
                  <c:v>1739.8886400000001</c:v>
                </c:pt>
                <c:pt idx="194" formatCode="0.00">
                  <c:v>1987.6320000000001</c:v>
                </c:pt>
                <c:pt idx="195" formatCode="0.00">
                  <c:v>1826.6688000000001</c:v>
                </c:pt>
                <c:pt idx="196" formatCode="0.00">
                  <c:v>1162.2528</c:v>
                </c:pt>
                <c:pt idx="197" formatCode="0.00">
                  <c:v>733.11263999999994</c:v>
                </c:pt>
                <c:pt idx="198" formatCode="0.00">
                  <c:v>1199.9232</c:v>
                </c:pt>
                <c:pt idx="199" formatCode="0.00">
                  <c:v>1327.51872</c:v>
                </c:pt>
                <c:pt idx="200" formatCode="0.00">
                  <c:v>866.76480000000015</c:v>
                </c:pt>
                <c:pt idx="201" formatCode="0.00">
                  <c:v>771.72479999999996</c:v>
                </c:pt>
                <c:pt idx="202" formatCode="0.00">
                  <c:v>511.50528000000008</c:v>
                </c:pt>
                <c:pt idx="203" formatCode="0.00">
                  <c:v>851.90400000000011</c:v>
                </c:pt>
                <c:pt idx="204" formatCode="0.00">
                  <c:v>1164.9312</c:v>
                </c:pt>
                <c:pt idx="205" formatCode="0.00">
                  <c:v>1004.93568</c:v>
                </c:pt>
                <c:pt idx="206" formatCode="0.00">
                  <c:v>1224.288</c:v>
                </c:pt>
                <c:pt idx="207" formatCode="0.00">
                  <c:v>1164.6633600000002</c:v>
                </c:pt>
                <c:pt idx="208" formatCode="0.00">
                  <c:v>892.44288000000006</c:v>
                </c:pt>
                <c:pt idx="209" formatCode="0.00">
                  <c:v>357.86102400000004</c:v>
                </c:pt>
                <c:pt idx="210" formatCode="0.00">
                  <c:v>824.41152000000011</c:v>
                </c:pt>
                <c:pt idx="211" formatCode="0.00">
                  <c:v>532.12723200000005</c:v>
                </c:pt>
                <c:pt idx="212" formatCode="0.00">
                  <c:v>804.48768000000007</c:v>
                </c:pt>
                <c:pt idx="213" formatCode="0.00">
                  <c:v>827.08992000000001</c:v>
                </c:pt>
                <c:pt idx="214" formatCode="0.00">
                  <c:v>623.12025600000004</c:v>
                </c:pt>
                <c:pt idx="215" formatCode="0.00">
                  <c:v>796.23129600000004</c:v>
                </c:pt>
                <c:pt idx="216" formatCode="0.00">
                  <c:v>680.95641599999999</c:v>
                </c:pt>
                <c:pt idx="217" formatCode="0.00">
                  <c:v>837.21600000000001</c:v>
                </c:pt>
                <c:pt idx="218" formatCode="0.00">
                  <c:v>590.78592000000003</c:v>
                </c:pt>
                <c:pt idx="219" formatCode="0.00">
                  <c:v>494.25120000000004</c:v>
                </c:pt>
                <c:pt idx="220" formatCode="0.00">
                  <c:v>675.76032000000009</c:v>
                </c:pt>
                <c:pt idx="221" formatCode="0.00">
                  <c:v>548.32809599999996</c:v>
                </c:pt>
                <c:pt idx="222" formatCode="0.00">
                  <c:v>283.60886399999998</c:v>
                </c:pt>
                <c:pt idx="223" formatCode="0.00">
                  <c:v>846.10656000000006</c:v>
                </c:pt>
                <c:pt idx="224" formatCode="0.00">
                  <c:v>594.43200000000002</c:v>
                </c:pt>
                <c:pt idx="225" formatCode="0.00">
                  <c:v>458.88076800000005</c:v>
                </c:pt>
                <c:pt idx="226" formatCode="0.00">
                  <c:v>543.87590399999999</c:v>
                </c:pt>
                <c:pt idx="227" formatCode="0.00">
                  <c:v>132.76223999999999</c:v>
                </c:pt>
                <c:pt idx="228" formatCode="0.00">
                  <c:v>572.749056</c:v>
                </c:pt>
                <c:pt idx="229" formatCode="0.00">
                  <c:v>234.708192</c:v>
                </c:pt>
                <c:pt idx="230" formatCode="0.00">
                  <c:v>600.84288000000004</c:v>
                </c:pt>
                <c:pt idx="231" formatCode="0.00">
                  <c:v>410.17017599999997</c:v>
                </c:pt>
                <c:pt idx="232" formatCode="0.00">
                  <c:v>527.162688</c:v>
                </c:pt>
                <c:pt idx="233" formatCode="0.00">
                  <c:v>51.946272</c:v>
                </c:pt>
                <c:pt idx="234" formatCode="0.00">
                  <c:v>529.70803200000012</c:v>
                </c:pt>
                <c:pt idx="235" formatCode="0.00">
                  <c:v>459.52704000000006</c:v>
                </c:pt>
                <c:pt idx="236" formatCode="0.00">
                  <c:v>430.23052800000011</c:v>
                </c:pt>
                <c:pt idx="237" formatCode="0.00">
                  <c:v>408.34454400000004</c:v>
                </c:pt>
                <c:pt idx="238" formatCode="0.00">
                  <c:v>260.02944000000002</c:v>
                </c:pt>
                <c:pt idx="239" formatCode="0.00">
                  <c:v>268.89408000000003</c:v>
                </c:pt>
                <c:pt idx="240" formatCode="0.00">
                  <c:v>387.99216000000001</c:v>
                </c:pt>
                <c:pt idx="241" formatCode="0.00">
                  <c:v>128.10873600000002</c:v>
                </c:pt>
                <c:pt idx="242" formatCode="0.00">
                  <c:v>624.91219200000012</c:v>
                </c:pt>
                <c:pt idx="243" formatCode="0.00">
                  <c:v>375.9799680000001</c:v>
                </c:pt>
                <c:pt idx="244" formatCode="0.00">
                  <c:v>541.78329599999995</c:v>
                </c:pt>
                <c:pt idx="245" formatCode="0.00">
                  <c:v>1361.232</c:v>
                </c:pt>
                <c:pt idx="246" formatCode="0.00">
                  <c:v>616.91673600000001</c:v>
                </c:pt>
                <c:pt idx="247" formatCode="0.00">
                  <c:v>615.06713191219205</c:v>
                </c:pt>
                <c:pt idx="248" formatCode="0.00">
                  <c:v>195.41980684800004</c:v>
                </c:pt>
                <c:pt idx="249" formatCode="0.00">
                  <c:v>257.53939200000002</c:v>
                </c:pt>
                <c:pt idx="250" formatCode="0.00">
                  <c:v>559.19289600000013</c:v>
                </c:pt>
                <c:pt idx="251" formatCode="0.00">
                  <c:v>642.15244800000005</c:v>
                </c:pt>
                <c:pt idx="252" formatCode="0.00">
                  <c:v>508.97635199999996</c:v>
                </c:pt>
                <c:pt idx="253" formatCode="0.00">
                  <c:v>811.90512000000001</c:v>
                </c:pt>
                <c:pt idx="254" formatCode="0.00">
                  <c:v>2814.1343999999999</c:v>
                </c:pt>
                <c:pt idx="255" formatCode="0.00">
                  <c:v>432.23294536199995</c:v>
                </c:pt>
                <c:pt idx="256" formatCode="0.00">
                  <c:v>0</c:v>
                </c:pt>
                <c:pt idx="257" formatCode="0.00">
                  <c:v>1003.5359999999999</c:v>
                </c:pt>
                <c:pt idx="258" formatCode="0.00">
                  <c:v>6884.5593600000011</c:v>
                </c:pt>
                <c:pt idx="259" formatCode="0.00">
                  <c:v>4716.2995200000005</c:v>
                </c:pt>
                <c:pt idx="260" formatCode="0.00">
                  <c:v>4499.6688000000004</c:v>
                </c:pt>
                <c:pt idx="261" formatCode="0.00">
                  <c:v>2226.3292800000004</c:v>
                </c:pt>
                <c:pt idx="262" formatCode="0.00">
                  <c:v>2708.6400000000003</c:v>
                </c:pt>
                <c:pt idx="263" formatCode="0.00">
                  <c:v>3692.3472000000002</c:v>
                </c:pt>
                <c:pt idx="264" formatCode="0.00">
                  <c:v>2347.8854400000005</c:v>
                </c:pt>
                <c:pt idx="265" formatCode="0.00">
                  <c:v>1501.2</c:v>
                </c:pt>
                <c:pt idx="266" formatCode="0.00">
                  <c:v>2197.3247999999999</c:v>
                </c:pt>
                <c:pt idx="267" formatCode="0.00">
                  <c:v>2378.4192000000003</c:v>
                </c:pt>
                <c:pt idx="268" formatCode="0.00">
                  <c:v>2116.3680000000004</c:v>
                </c:pt>
                <c:pt idx="269" formatCode="0.00">
                  <c:v>1513.7280000000001</c:v>
                </c:pt>
                <c:pt idx="270" formatCode="0.00">
                  <c:v>848.65536000000009</c:v>
                </c:pt>
                <c:pt idx="271" formatCode="0.00">
                  <c:v>1997.568</c:v>
                </c:pt>
                <c:pt idx="272" formatCode="0.00">
                  <c:v>1114.0416</c:v>
                </c:pt>
                <c:pt idx="273" formatCode="0.00">
                  <c:v>1747.3536000000001</c:v>
                </c:pt>
                <c:pt idx="274" formatCode="0.00">
                  <c:v>1519.6895999999999</c:v>
                </c:pt>
                <c:pt idx="275" formatCode="0.00">
                  <c:v>1538.0928000000001</c:v>
                </c:pt>
                <c:pt idx="276" formatCode="0.00">
                  <c:v>1996.0992000000001</c:v>
                </c:pt>
                <c:pt idx="277" formatCode="0.00">
                  <c:v>1710.9792000000002</c:v>
                </c:pt>
                <c:pt idx="278" formatCode="0.00">
                  <c:v>2318.9760000000001</c:v>
                </c:pt>
                <c:pt idx="279" formatCode="0.00">
                  <c:v>1878.8544000000002</c:v>
                </c:pt>
                <c:pt idx="280" formatCode="0.00">
                  <c:v>2117.6640000000002</c:v>
                </c:pt>
                <c:pt idx="281" formatCode="0.00">
                  <c:v>1819.5840000000001</c:v>
                </c:pt>
                <c:pt idx="282" formatCode="0.00">
                  <c:v>1067.7311999999999</c:v>
                </c:pt>
                <c:pt idx="283" formatCode="0.00">
                  <c:v>1981.3248000000001</c:v>
                </c:pt>
                <c:pt idx="284" formatCode="0.00">
                  <c:v>38596.409280000007</c:v>
                </c:pt>
                <c:pt idx="285" formatCode="0.00">
                  <c:v>2846.5776000000001</c:v>
                </c:pt>
                <c:pt idx="286" formatCode="0.00">
                  <c:v>2563.6953600000002</c:v>
                </c:pt>
                <c:pt idx="287" formatCode="0.00">
                  <c:v>3068.7897600000006</c:v>
                </c:pt>
                <c:pt idx="288" formatCode="0.00">
                  <c:v>3157.0560000000005</c:v>
                </c:pt>
                <c:pt idx="289" formatCode="0.00">
                  <c:v>6275.1801600000008</c:v>
                </c:pt>
                <c:pt idx="290" formatCode="0.00">
                  <c:v>4765.3056000000006</c:v>
                </c:pt>
                <c:pt idx="291" formatCode="0.00">
                  <c:v>6741.4723199999999</c:v>
                </c:pt>
                <c:pt idx="292" formatCode="0.00">
                  <c:v>5893.1712000000007</c:v>
                </c:pt>
                <c:pt idx="293" formatCode="0.00">
                  <c:v>6645.1104000000014</c:v>
                </c:pt>
                <c:pt idx="294" formatCode="0.00">
                  <c:v>8763.7248</c:v>
                </c:pt>
                <c:pt idx="295" formatCode="0.00">
                  <c:v>8118.1440000000011</c:v>
                </c:pt>
                <c:pt idx="296" formatCode="0.00">
                  <c:v>5782.2336000000005</c:v>
                </c:pt>
                <c:pt idx="297" formatCode="0.00">
                  <c:v>5224.8672000000006</c:v>
                </c:pt>
                <c:pt idx="298" formatCode="0.00">
                  <c:v>4393.4399999999996</c:v>
                </c:pt>
                <c:pt idx="299" formatCode="0.00">
                  <c:v>3889.5552000000002</c:v>
                </c:pt>
                <c:pt idx="300" formatCode="0.00">
                  <c:v>2846.0678400000002</c:v>
                </c:pt>
                <c:pt idx="301" formatCode="0.00">
                  <c:v>4006.8864000000003</c:v>
                </c:pt>
                <c:pt idx="302" formatCode="0.00">
                  <c:v>4422.6432000000004</c:v>
                </c:pt>
                <c:pt idx="303" formatCode="0.00">
                  <c:v>3254.9472000000005</c:v>
                </c:pt>
                <c:pt idx="304" formatCode="0.00">
                  <c:v>3298.5791999999997</c:v>
                </c:pt>
                <c:pt idx="305" formatCode="0.00">
                  <c:v>4017.0816</c:v>
                </c:pt>
                <c:pt idx="306" formatCode="0.00">
                  <c:v>4344.4512000000004</c:v>
                </c:pt>
                <c:pt idx="307" formatCode="0.00">
                  <c:v>4929.12</c:v>
                </c:pt>
                <c:pt idx="308" formatCode="0.00">
                  <c:v>3271.0176000000001</c:v>
                </c:pt>
                <c:pt idx="309" formatCode="0.00">
                  <c:v>3375.8208</c:v>
                </c:pt>
                <c:pt idx="310" formatCode="0.00">
                  <c:v>3167.9424000000004</c:v>
                </c:pt>
                <c:pt idx="311" formatCode="0.00">
                  <c:v>2540.1600000000003</c:v>
                </c:pt>
                <c:pt idx="312" formatCode="0.00">
                  <c:v>2075.6736000000001</c:v>
                </c:pt>
                <c:pt idx="313" formatCode="0.00">
                  <c:v>2656.8</c:v>
                </c:pt>
                <c:pt idx="314" formatCode="0.00">
                  <c:v>2766.1824000000001</c:v>
                </c:pt>
                <c:pt idx="315" formatCode="0.00">
                  <c:v>2486.7647999999999</c:v>
                </c:pt>
                <c:pt idx="316" formatCode="0.00">
                  <c:v>2729.3760000000002</c:v>
                </c:pt>
                <c:pt idx="317" formatCode="0.00">
                  <c:v>2363.904</c:v>
                </c:pt>
                <c:pt idx="318" formatCode="0.00">
                  <c:v>3227.1436800000001</c:v>
                </c:pt>
                <c:pt idx="319" formatCode="0.00">
                  <c:v>2853.2736</c:v>
                </c:pt>
                <c:pt idx="320" formatCode="0.00">
                  <c:v>3888</c:v>
                </c:pt>
                <c:pt idx="321" formatCode="0.00">
                  <c:v>4140.72</c:v>
                </c:pt>
                <c:pt idx="322" formatCode="0.00">
                  <c:v>3423.5136000000002</c:v>
                </c:pt>
                <c:pt idx="323" formatCode="0.00">
                  <c:v>3320.3520000000003</c:v>
                </c:pt>
                <c:pt idx="324" formatCode="0.00">
                  <c:v>3447.6192000000001</c:v>
                </c:pt>
                <c:pt idx="325" formatCode="0.00">
                  <c:v>2924.8127999999997</c:v>
                </c:pt>
                <c:pt idx="326" formatCode="0.00">
                  <c:v>2603.232</c:v>
                </c:pt>
                <c:pt idx="327" formatCode="0.00">
                  <c:v>3193.3440000000001</c:v>
                </c:pt>
                <c:pt idx="328" formatCode="0.00">
                  <c:v>2721.2544000000003</c:v>
                </c:pt>
                <c:pt idx="329" formatCode="0.00">
                  <c:v>2720.0448000000006</c:v>
                </c:pt>
                <c:pt idx="330" formatCode="0.00">
                  <c:v>2961.9648000000002</c:v>
                </c:pt>
                <c:pt idx="331" formatCode="0.00">
                  <c:v>3026.7647999999999</c:v>
                </c:pt>
                <c:pt idx="332" formatCode="0.00">
                  <c:v>2746.1376</c:v>
                </c:pt>
                <c:pt idx="333" formatCode="0.00">
                  <c:v>2375.2310400000001</c:v>
                </c:pt>
                <c:pt idx="334" formatCode="0.00">
                  <c:v>2263.2739200000001</c:v>
                </c:pt>
                <c:pt idx="335" formatCode="0.00">
                  <c:v>2874.8735999999999</c:v>
                </c:pt>
                <c:pt idx="336" formatCode="0.00">
                  <c:v>2206.3104000000003</c:v>
                </c:pt>
                <c:pt idx="337" formatCode="0.00">
                  <c:v>2416.7808</c:v>
                </c:pt>
                <c:pt idx="338" formatCode="0.00">
                  <c:v>2059.4304000000002</c:v>
                </c:pt>
                <c:pt idx="339" formatCode="0.00">
                  <c:v>1861.4880000000003</c:v>
                </c:pt>
                <c:pt idx="340" formatCode="0.00">
                  <c:v>2570.7456000000002</c:v>
                </c:pt>
                <c:pt idx="341" formatCode="0.00">
                  <c:v>1573.5168000000001</c:v>
                </c:pt>
                <c:pt idx="342" formatCode="0.00">
                  <c:v>10612.684800000001</c:v>
                </c:pt>
                <c:pt idx="343" formatCode="0.00">
                  <c:v>10150.099200000001</c:v>
                </c:pt>
                <c:pt idx="344" formatCode="0.00">
                  <c:v>7754.4000000000005</c:v>
                </c:pt>
                <c:pt idx="345" formatCode="0.00">
                  <c:v>5644.5120000000006</c:v>
                </c:pt>
                <c:pt idx="346" formatCode="0.00">
                  <c:v>4712.2560000000003</c:v>
                </c:pt>
                <c:pt idx="347" formatCode="0.00">
                  <c:v>3898.7136000000005</c:v>
                </c:pt>
                <c:pt idx="348" formatCode="0.00">
                  <c:v>3985.2000000000003</c:v>
                </c:pt>
                <c:pt idx="349" formatCode="0.00">
                  <c:v>4262.5439999999999</c:v>
                </c:pt>
                <c:pt idx="350" formatCode="0.00">
                  <c:v>3981.3120000000004</c:v>
                </c:pt>
                <c:pt idx="351" formatCode="0.00">
                  <c:v>2547.4176000000002</c:v>
                </c:pt>
                <c:pt idx="352" formatCode="0.00">
                  <c:v>3419.6256000000003</c:v>
                </c:pt>
                <c:pt idx="353" formatCode="0.00">
                  <c:v>3548.6208000000001</c:v>
                </c:pt>
                <c:pt idx="354" formatCode="0.00">
                  <c:v>2774.3904000000002</c:v>
                </c:pt>
                <c:pt idx="355" formatCode="0.00">
                  <c:v>2995.3152</c:v>
                </c:pt>
                <c:pt idx="356" formatCode="0.00">
                  <c:v>3238.9632000000001</c:v>
                </c:pt>
                <c:pt idx="357" formatCode="0.00">
                  <c:v>1994.4403200000002</c:v>
                </c:pt>
                <c:pt idx="358" formatCode="0.00">
                  <c:v>2859.6672000000003</c:v>
                </c:pt>
                <c:pt idx="359" formatCode="0.00">
                  <c:v>2806.8768</c:v>
                </c:pt>
                <c:pt idx="360" formatCode="0.00">
                  <c:v>2950.1439999999998</c:v>
                </c:pt>
                <c:pt idx="361" formatCode="0.00">
                  <c:v>1693.7856000000002</c:v>
                </c:pt>
                <c:pt idx="362" formatCode="0.00">
                  <c:v>3674.1600000000003</c:v>
                </c:pt>
                <c:pt idx="363" formatCode="0.00">
                  <c:v>2301.6960000000004</c:v>
                </c:pt>
                <c:pt idx="364" formatCode="0.00">
                  <c:v>1524.096</c:v>
                </c:pt>
                <c:pt idx="365" formatCode="0.00">
                  <c:v>1682.2080000000001</c:v>
                </c:pt>
                <c:pt idx="366" formatCode="0.00">
                  <c:v>2278.1088000000004</c:v>
                </c:pt>
                <c:pt idx="367" formatCode="0.00">
                  <c:v>1667.952</c:v>
                </c:pt>
                <c:pt idx="368" formatCode="0.00">
                  <c:v>1573.8624</c:v>
                </c:pt>
                <c:pt idx="369" formatCode="0.00">
                  <c:v>1764.1152000000002</c:v>
                </c:pt>
                <c:pt idx="370" formatCode="0.00">
                  <c:v>1410.912</c:v>
                </c:pt>
                <c:pt idx="371" formatCode="0.00">
                  <c:v>1596.672</c:v>
                </c:pt>
                <c:pt idx="372" formatCode="0.00">
                  <c:v>1901.664</c:v>
                </c:pt>
                <c:pt idx="373" formatCode="0.00">
                  <c:v>1952.1215999999999</c:v>
                </c:pt>
                <c:pt idx="374" formatCode="0.00">
                  <c:v>1629.8496</c:v>
                </c:pt>
                <c:pt idx="375" formatCode="0.00">
                  <c:v>2841.6960000000004</c:v>
                </c:pt>
                <c:pt idx="376" formatCode="0.00">
                  <c:v>1540.944</c:v>
                </c:pt>
                <c:pt idx="377" formatCode="0.00">
                  <c:v>1288.7424000000001</c:v>
                </c:pt>
                <c:pt idx="378" formatCode="0.00">
                  <c:v>2630.88</c:v>
                </c:pt>
                <c:pt idx="379" formatCode="0.00">
                  <c:v>2200.7808</c:v>
                </c:pt>
                <c:pt idx="380" formatCode="0.00">
                  <c:v>1499.9040000000002</c:v>
                </c:pt>
                <c:pt idx="381" formatCode="0.00">
                  <c:v>1736.64</c:v>
                </c:pt>
                <c:pt idx="382" formatCode="0.00">
                  <c:v>1777.5936000000002</c:v>
                </c:pt>
                <c:pt idx="383" formatCode="0.00">
                  <c:v>1499.9040000000002</c:v>
                </c:pt>
                <c:pt idx="384" formatCode="0.00">
                  <c:v>2329.8624</c:v>
                </c:pt>
                <c:pt idx="385" formatCode="0.00">
                  <c:v>1195.9833599999999</c:v>
                </c:pt>
                <c:pt idx="386" formatCode="0.00">
                  <c:v>833.03424000000007</c:v>
                </c:pt>
                <c:pt idx="387" formatCode="0.00">
                  <c:v>1157.0688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NitratosDiario!$D$7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NitratosDiario!$D$150:$D$830</c15:sqref>
                  </c15:fullRef>
                </c:ext>
              </c:extLst>
              <c:f>(NitratosDiario!$D$197,NitratosDiario!$D$253,NitratosDiario!$D$256,NitratosDiario!$D$319,NitratosDiario!$D$375,NitratosDiario!$D$383,NitratosDiario!$D$442:$D$830)</c:f>
              <c:numCache>
                <c:formatCode>0</c:formatCode>
                <c:ptCount val="391"/>
                <c:pt idx="0">
                  <c:v>346.76</c:v>
                </c:pt>
                <c:pt idx="1">
                  <c:v>0</c:v>
                </c:pt>
                <c:pt idx="2">
                  <c:v>0</c:v>
                </c:pt>
                <c:pt idx="3">
                  <c:v>828</c:v>
                </c:pt>
                <c:pt idx="4">
                  <c:v>187</c:v>
                </c:pt>
                <c:pt idx="5">
                  <c:v>0</c:v>
                </c:pt>
                <c:pt idx="6">
                  <c:v>126</c:v>
                </c:pt>
                <c:pt idx="7">
                  <c:v>112</c:v>
                </c:pt>
                <c:pt idx="8">
                  <c:v>59</c:v>
                </c:pt>
                <c:pt idx="9">
                  <c:v>63</c:v>
                </c:pt>
                <c:pt idx="10">
                  <c:v>93</c:v>
                </c:pt>
                <c:pt idx="11">
                  <c:v>87</c:v>
                </c:pt>
                <c:pt idx="12">
                  <c:v>145</c:v>
                </c:pt>
                <c:pt idx="13">
                  <c:v>148</c:v>
                </c:pt>
                <c:pt idx="14">
                  <c:v>143</c:v>
                </c:pt>
                <c:pt idx="15">
                  <c:v>159</c:v>
                </c:pt>
                <c:pt idx="16">
                  <c:v>165</c:v>
                </c:pt>
                <c:pt idx="17">
                  <c:v>201</c:v>
                </c:pt>
                <c:pt idx="18">
                  <c:v>233</c:v>
                </c:pt>
                <c:pt idx="19">
                  <c:v>316</c:v>
                </c:pt>
                <c:pt idx="20">
                  <c:v>251</c:v>
                </c:pt>
                <c:pt idx="21">
                  <c:v>186</c:v>
                </c:pt>
                <c:pt idx="22">
                  <c:v>195</c:v>
                </c:pt>
                <c:pt idx="23">
                  <c:v>214</c:v>
                </c:pt>
                <c:pt idx="24">
                  <c:v>173</c:v>
                </c:pt>
                <c:pt idx="25">
                  <c:v>146</c:v>
                </c:pt>
                <c:pt idx="26">
                  <c:v>144</c:v>
                </c:pt>
                <c:pt idx="27">
                  <c:v>201</c:v>
                </c:pt>
                <c:pt idx="28">
                  <c:v>205</c:v>
                </c:pt>
                <c:pt idx="29">
                  <c:v>97</c:v>
                </c:pt>
                <c:pt idx="30">
                  <c:v>330</c:v>
                </c:pt>
                <c:pt idx="31">
                  <c:v>157</c:v>
                </c:pt>
                <c:pt idx="32">
                  <c:v>138</c:v>
                </c:pt>
                <c:pt idx="33">
                  <c:v>190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1175.4597312000001</c:v>
                </c:pt>
                <c:pt idx="343" formatCode="0.00">
                  <c:v>178.155936</c:v>
                </c:pt>
                <c:pt idx="344" formatCode="0.00">
                  <c:v>163.31327999999999</c:v>
                </c:pt>
                <c:pt idx="345" formatCode="0.00">
                  <c:v>123.17184000000002</c:v>
                </c:pt>
                <c:pt idx="346" formatCode="0.00">
                  <c:v>110.73715199999999</c:v>
                </c:pt>
                <c:pt idx="347" formatCode="0.00">
                  <c:v>131.53708800000001</c:v>
                </c:pt>
                <c:pt idx="348" formatCode="0.00">
                  <c:v>49.301568000000003</c:v>
                </c:pt>
                <c:pt idx="349" formatCode="0.00">
                  <c:v>38.892096000000002</c:v>
                </c:pt>
                <c:pt idx="350" formatCode="0.00">
                  <c:v>36.561024000000003</c:v>
                </c:pt>
                <c:pt idx="351" formatCode="0.00">
                  <c:v>21.745152000000001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NitratosDiario!$E$7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NitratosDiario!$E$150:$E$830</c15:sqref>
                  </c15:fullRef>
                </c:ext>
              </c:extLst>
              <c:f>(NitratosDiario!$E$197,NitratosDiario!$E$253,NitratosDiario!$E$256,NitratosDiario!$E$319,NitratosDiario!$E$375,NitratosDiario!$E$383,NitratosDiario!$E$442:$E$830)</c:f>
              <c:numCache>
                <c:formatCode>0</c:formatCode>
                <c:ptCount val="391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4">
                  <c:v>1495.53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NitratosDiario!$H$7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NitratosDiario!$H$150:$H$830</c15:sqref>
                  </c15:fullRef>
                </c:ext>
              </c:extLst>
              <c:f>(NitratosDiario!$H$197,NitratosDiario!$H$253,NitratosDiario!$H$256,NitratosDiario!$H$319,NitratosDiario!$H$375,NitratosDiario!$H$383,NitratosDiario!$H$442:$H$830)</c:f>
              <c:numCache>
                <c:formatCode>0</c:formatCode>
                <c:ptCount val="391"/>
                <c:pt idx="4">
                  <c:v>0</c:v>
                </c:pt>
                <c:pt idx="6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 formatCode="0.00">
                  <c:v>3.5527679999999999E-2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NitratosDiario!$I$7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NitratosDiario!$I$150:$I$830</c15:sqref>
                  </c15:fullRef>
                </c:ext>
              </c:extLst>
              <c:f>(NitratosDiario!$I$197,NitratosDiario!$I$253,NitratosDiario!$I$256,NitratosDiario!$I$319,NitratosDiario!$I$375,NitratosDiario!$I$383,NitratosDiario!$I$442:$I$830)</c:f>
              <c:numCache>
                <c:formatCode>0</c:formatCode>
                <c:ptCount val="391"/>
                <c:pt idx="0">
                  <c:v>107.53</c:v>
                </c:pt>
                <c:pt idx="1">
                  <c:v>79.05</c:v>
                </c:pt>
                <c:pt idx="2">
                  <c:v>85.75</c:v>
                </c:pt>
                <c:pt idx="3">
                  <c:v>352.29</c:v>
                </c:pt>
                <c:pt idx="4">
                  <c:v>7.67</c:v>
                </c:pt>
                <c:pt idx="5">
                  <c:v>0</c:v>
                </c:pt>
                <c:pt idx="6">
                  <c:v>144.41</c:v>
                </c:pt>
                <c:pt idx="7">
                  <c:v>93.91</c:v>
                </c:pt>
                <c:pt idx="8">
                  <c:v>63.33</c:v>
                </c:pt>
                <c:pt idx="9">
                  <c:v>85.04</c:v>
                </c:pt>
                <c:pt idx="10">
                  <c:v>93.85</c:v>
                </c:pt>
                <c:pt idx="11">
                  <c:v>105.05</c:v>
                </c:pt>
                <c:pt idx="12">
                  <c:v>60.78</c:v>
                </c:pt>
                <c:pt idx="13">
                  <c:v>64.040000000000006</c:v>
                </c:pt>
                <c:pt idx="14">
                  <c:v>56.63</c:v>
                </c:pt>
                <c:pt idx="15">
                  <c:v>79.22</c:v>
                </c:pt>
                <c:pt idx="16">
                  <c:v>52.09</c:v>
                </c:pt>
                <c:pt idx="17">
                  <c:v>74.069999999999993</c:v>
                </c:pt>
                <c:pt idx="18">
                  <c:v>67.3</c:v>
                </c:pt>
                <c:pt idx="19">
                  <c:v>70.87</c:v>
                </c:pt>
                <c:pt idx="20">
                  <c:v>73.89</c:v>
                </c:pt>
                <c:pt idx="21">
                  <c:v>51.89</c:v>
                </c:pt>
                <c:pt idx="22">
                  <c:v>101.72</c:v>
                </c:pt>
                <c:pt idx="23">
                  <c:v>66.37</c:v>
                </c:pt>
                <c:pt idx="24">
                  <c:v>87.53</c:v>
                </c:pt>
                <c:pt idx="25">
                  <c:v>69</c:v>
                </c:pt>
                <c:pt idx="26">
                  <c:v>67.86</c:v>
                </c:pt>
                <c:pt idx="27">
                  <c:v>12.05</c:v>
                </c:pt>
                <c:pt idx="28">
                  <c:v>64.989999999999995</c:v>
                </c:pt>
                <c:pt idx="29">
                  <c:v>1.1200000000000001</c:v>
                </c:pt>
                <c:pt idx="30">
                  <c:v>1.73</c:v>
                </c:pt>
                <c:pt idx="31">
                  <c:v>79.63</c:v>
                </c:pt>
                <c:pt idx="32">
                  <c:v>64.989999999999995</c:v>
                </c:pt>
                <c:pt idx="33">
                  <c:v>57</c:v>
                </c:pt>
                <c:pt idx="34">
                  <c:v>20.54</c:v>
                </c:pt>
                <c:pt idx="35">
                  <c:v>27.2</c:v>
                </c:pt>
                <c:pt idx="36">
                  <c:v>25.35</c:v>
                </c:pt>
                <c:pt idx="37">
                  <c:v>25.39</c:v>
                </c:pt>
                <c:pt idx="38">
                  <c:v>20.350000000000001</c:v>
                </c:pt>
                <c:pt idx="39">
                  <c:v>18.434304000000001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414.15010560000002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36.6187392</c:v>
                </c:pt>
                <c:pt idx="124" formatCode="0.00">
                  <c:v>77.293440000000004</c:v>
                </c:pt>
                <c:pt idx="125" formatCode="0.00">
                  <c:v>32.764175999999999</c:v>
                </c:pt>
                <c:pt idx="126" formatCode="0.00">
                  <c:v>24.218870400000007</c:v>
                </c:pt>
                <c:pt idx="127" formatCode="0.00">
                  <c:v>14.253408000000002</c:v>
                </c:pt>
                <c:pt idx="128" formatCode="0.00">
                  <c:v>518.27904000000012</c:v>
                </c:pt>
                <c:pt idx="129" formatCode="0.00">
                  <c:v>8.5183488000000018</c:v>
                </c:pt>
                <c:pt idx="130" formatCode="0.00">
                  <c:v>3.4237728000000001</c:v>
                </c:pt>
                <c:pt idx="131" formatCode="0.00">
                  <c:v>3.0730752000000003</c:v>
                </c:pt>
                <c:pt idx="132" formatCode="0.00">
                  <c:v>4.7165760000000008</c:v>
                </c:pt>
                <c:pt idx="133" formatCode="0.00">
                  <c:v>5.0993279999999999</c:v>
                </c:pt>
                <c:pt idx="134" formatCode="0.00">
                  <c:v>4.3497215999999996</c:v>
                </c:pt>
                <c:pt idx="135" formatCode="0.00">
                  <c:v>5.9754239999999994</c:v>
                </c:pt>
                <c:pt idx="136" formatCode="0.00">
                  <c:v>4.2854400000000004</c:v>
                </c:pt>
                <c:pt idx="137" formatCode="0.00">
                  <c:v>14.342831999999998</c:v>
                </c:pt>
                <c:pt idx="138" formatCode="0.00">
                  <c:v>98.837279999999993</c:v>
                </c:pt>
                <c:pt idx="139" formatCode="0.00">
                  <c:v>36.014198400000005</c:v>
                </c:pt>
                <c:pt idx="140" formatCode="0.00">
                  <c:v>58.765824000000002</c:v>
                </c:pt>
                <c:pt idx="141" formatCode="0.00">
                  <c:v>11.341641600000001</c:v>
                </c:pt>
                <c:pt idx="142" formatCode="0.00">
                  <c:v>9.1601280000000003</c:v>
                </c:pt>
                <c:pt idx="143" formatCode="0.00">
                  <c:v>5.9031936000000007</c:v>
                </c:pt>
                <c:pt idx="144" formatCode="0.00">
                  <c:v>64.144224000000008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139.86431999999999</c:v>
                </c:pt>
                <c:pt idx="148" formatCode="0.00">
                  <c:v>86.883840000000021</c:v>
                </c:pt>
                <c:pt idx="149" formatCode="0.00">
                  <c:v>58.654368000000005</c:v>
                </c:pt>
                <c:pt idx="150" formatCode="0.00">
                  <c:v>154.65600000000001</c:v>
                </c:pt>
                <c:pt idx="151" formatCode="0.00">
                  <c:v>123.60297600000003</c:v>
                </c:pt>
                <c:pt idx="152" formatCode="0.00">
                  <c:v>119.72102400000001</c:v>
                </c:pt>
                <c:pt idx="153" formatCode="0.00">
                  <c:v>136.58112</c:v>
                </c:pt>
                <c:pt idx="154" formatCode="0.00">
                  <c:v>98.243711999999988</c:v>
                </c:pt>
                <c:pt idx="155" formatCode="0.00">
                  <c:v>160.22015999999999</c:v>
                </c:pt>
                <c:pt idx="156" formatCode="0.00">
                  <c:v>142.56</c:v>
                </c:pt>
                <c:pt idx="157" formatCode="0.00">
                  <c:v>93.074399999999997</c:v>
                </c:pt>
                <c:pt idx="158" formatCode="0.00">
                  <c:v>92.88172800000001</c:v>
                </c:pt>
                <c:pt idx="159" formatCode="0.00">
                  <c:v>108.26265600000001</c:v>
                </c:pt>
                <c:pt idx="160" formatCode="0.00">
                  <c:v>59.446655999999997</c:v>
                </c:pt>
                <c:pt idx="161" formatCode="0.00">
                  <c:v>92.793599999999998</c:v>
                </c:pt>
                <c:pt idx="162" formatCode="0.00">
                  <c:v>51.014015999999998</c:v>
                </c:pt>
                <c:pt idx="163" formatCode="0.00">
                  <c:v>159.62918400000001</c:v>
                </c:pt>
                <c:pt idx="164" formatCode="0.00">
                  <c:v>138.20544000000001</c:v>
                </c:pt>
                <c:pt idx="165" formatCode="0.00">
                  <c:v>126.30643200000002</c:v>
                </c:pt>
                <c:pt idx="166" formatCode="0.00">
                  <c:v>122.43744</c:v>
                </c:pt>
                <c:pt idx="167" formatCode="0.00">
                  <c:v>23.080723200000001</c:v>
                </c:pt>
                <c:pt idx="168" formatCode="0.00">
                  <c:v>23.703321599999999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7.0917120000000002</c:v>
                </c:pt>
                <c:pt idx="173" formatCode="0.00">
                  <c:v>14.027904000000001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22.057919999999999</c:v>
                </c:pt>
                <c:pt idx="178" formatCode="0.00">
                  <c:v>103.55212800000001</c:v>
                </c:pt>
                <c:pt idx="179" formatCode="0.00">
                  <c:v>14.938560000000001</c:v>
                </c:pt>
                <c:pt idx="180" formatCode="0.00">
                  <c:v>45.849888000000007</c:v>
                </c:pt>
                <c:pt idx="181" formatCode="0.00">
                  <c:v>42.168470400000004</c:v>
                </c:pt>
                <c:pt idx="182" formatCode="0.00">
                  <c:v>0</c:v>
                </c:pt>
                <c:pt idx="183" formatCode="0.00">
                  <c:v>8.7272639999999999</c:v>
                </c:pt>
                <c:pt idx="184" formatCode="0.00">
                  <c:v>46.655999999999999</c:v>
                </c:pt>
                <c:pt idx="185" formatCode="0.00">
                  <c:v>0</c:v>
                </c:pt>
                <c:pt idx="186" formatCode="0.00">
                  <c:v>32.452358400000001</c:v>
                </c:pt>
                <c:pt idx="187" formatCode="0.00">
                  <c:v>25.746335999999999</c:v>
                </c:pt>
                <c:pt idx="188" formatCode="0.00">
                  <c:v>17.753904000000002</c:v>
                </c:pt>
                <c:pt idx="189" formatCode="0.00">
                  <c:v>9.4621823999999997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35.449919999999999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1"/>
          <c:order val="5"/>
          <c:tx>
            <c:strRef>
              <c:f>NitratosDiario!$L$7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NitratosDiario!$L$150:$L$830</c15:sqref>
                  </c15:fullRef>
                </c:ext>
              </c:extLst>
              <c:f>(NitratosDiario!$L$197,NitratosDiario!$L$253,NitratosDiario!$L$256,NitratosDiario!$L$319,NitratosDiario!$L$375,NitratosDiario!$L$383,NitratosDiario!$L$442:$L$830)</c:f>
              <c:numCache>
                <c:formatCode>0</c:formatCode>
                <c:ptCount val="391"/>
                <c:pt idx="4">
                  <c:v>0</c:v>
                </c:pt>
                <c:pt idx="6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2-4B7F-8E19-94A1BD912629}"/>
            </c:ext>
          </c:extLst>
        </c:ser>
        <c:ser>
          <c:idx val="6"/>
          <c:order val="6"/>
          <c:tx>
            <c:strRef>
              <c:f>NitratosDiario!$J$7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NitratosDiario!$J$150:$J$830</c15:sqref>
                  </c15:fullRef>
                </c:ext>
              </c:extLst>
              <c:f>(NitratosDiario!$J$197,NitratosDiario!$J$253,NitratosDiario!$J$256,NitratosDiario!$J$319,NitratosDiario!$J$375,NitratosDiario!$J$383,NitratosDiario!$J$442:$J$830)</c:f>
              <c:numCache>
                <c:formatCode>0</c:formatCode>
                <c:ptCount val="391"/>
                <c:pt idx="0">
                  <c:v>36.04</c:v>
                </c:pt>
                <c:pt idx="1">
                  <c:v>16.12</c:v>
                </c:pt>
                <c:pt idx="2">
                  <c:v>9.7899999999999991</c:v>
                </c:pt>
                <c:pt idx="3">
                  <c:v>441.9</c:v>
                </c:pt>
                <c:pt idx="4">
                  <c:v>0</c:v>
                </c:pt>
                <c:pt idx="5">
                  <c:v>0</c:v>
                </c:pt>
                <c:pt idx="6">
                  <c:v>34.14</c:v>
                </c:pt>
                <c:pt idx="7">
                  <c:v>20.58</c:v>
                </c:pt>
                <c:pt idx="8">
                  <c:v>22</c:v>
                </c:pt>
                <c:pt idx="9">
                  <c:v>15.39</c:v>
                </c:pt>
                <c:pt idx="10">
                  <c:v>14.89</c:v>
                </c:pt>
                <c:pt idx="11">
                  <c:v>21.57</c:v>
                </c:pt>
                <c:pt idx="12">
                  <c:v>28.27</c:v>
                </c:pt>
                <c:pt idx="13">
                  <c:v>24.84</c:v>
                </c:pt>
                <c:pt idx="14">
                  <c:v>30.08</c:v>
                </c:pt>
                <c:pt idx="15">
                  <c:v>16.13</c:v>
                </c:pt>
                <c:pt idx="16">
                  <c:v>11.28</c:v>
                </c:pt>
                <c:pt idx="17">
                  <c:v>15.06</c:v>
                </c:pt>
                <c:pt idx="18">
                  <c:v>13.51</c:v>
                </c:pt>
                <c:pt idx="19">
                  <c:v>15.51</c:v>
                </c:pt>
                <c:pt idx="20">
                  <c:v>5.76</c:v>
                </c:pt>
                <c:pt idx="21">
                  <c:v>6.59</c:v>
                </c:pt>
                <c:pt idx="22">
                  <c:v>11.6</c:v>
                </c:pt>
                <c:pt idx="23">
                  <c:v>7.92</c:v>
                </c:pt>
                <c:pt idx="24">
                  <c:v>10.37</c:v>
                </c:pt>
                <c:pt idx="25">
                  <c:v>5.53</c:v>
                </c:pt>
                <c:pt idx="26">
                  <c:v>5.67</c:v>
                </c:pt>
                <c:pt idx="27">
                  <c:v>1.49</c:v>
                </c:pt>
                <c:pt idx="28">
                  <c:v>4.9800000000000004</c:v>
                </c:pt>
                <c:pt idx="29">
                  <c:v>2.9</c:v>
                </c:pt>
                <c:pt idx="30" formatCode="0.00">
                  <c:v>0</c:v>
                </c:pt>
                <c:pt idx="31">
                  <c:v>9.82</c:v>
                </c:pt>
                <c:pt idx="32">
                  <c:v>14.67</c:v>
                </c:pt>
                <c:pt idx="33">
                  <c:v>17.63</c:v>
                </c:pt>
                <c:pt idx="34">
                  <c:v>4.8499999999999996</c:v>
                </c:pt>
                <c:pt idx="35">
                  <c:v>4.62</c:v>
                </c:pt>
                <c:pt idx="36">
                  <c:v>2.8</c:v>
                </c:pt>
                <c:pt idx="37">
                  <c:v>1.53</c:v>
                </c:pt>
                <c:pt idx="38">
                  <c:v>1.88</c:v>
                </c:pt>
                <c:pt idx="39">
                  <c:v>3.5054208000000004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2-4B7F-8E19-94A1BD912629}"/>
            </c:ext>
          </c:extLst>
        </c:ser>
        <c:ser>
          <c:idx val="7"/>
          <c:order val="7"/>
          <c:tx>
            <c:strRef>
              <c:f>NitratosDiario!$K$7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NitratosDiario!$K$150:$K$830</c15:sqref>
                  </c15:fullRef>
                </c:ext>
              </c:extLst>
              <c:f>(NitratosDiario!$K$197,NitratosDiario!$K$253,NitratosDiario!$K$256,NitratosDiario!$K$319,NitratosDiario!$K$375,NitratosDiario!$K$383,NitratosDiario!$K$442:$K$830)</c:f>
              <c:numCache>
                <c:formatCode>General</c:formatCode>
                <c:ptCount val="391"/>
                <c:pt idx="0" formatCode="0">
                  <c:v>0</c:v>
                </c:pt>
                <c:pt idx="1" formatCode="0">
                  <c:v>0</c:v>
                </c:pt>
                <c:pt idx="2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2-4B7F-8E19-94A1BD912629}"/>
            </c:ext>
          </c:extLst>
        </c:ser>
        <c:ser>
          <c:idx val="8"/>
          <c:order val="8"/>
          <c:tx>
            <c:strRef>
              <c:f>NitratosDiario!$M$7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NitratosDiario!$M$150:$M$830</c15:sqref>
                  </c15:fullRef>
                </c:ext>
              </c:extLst>
              <c:f>(NitratosDiario!$M$197,NitratosDiario!$M$253,NitratosDiario!$M$256,NitratosDiario!$M$319,NitratosDiario!$M$375,NitratosDiario!$M$383,NitratosDiario!$M$442:$M$830)</c:f>
              <c:numCache>
                <c:formatCode>0</c:formatCode>
                <c:ptCount val="391"/>
                <c:pt idx="0">
                  <c:v>82.68</c:v>
                </c:pt>
                <c:pt idx="1">
                  <c:v>127.9</c:v>
                </c:pt>
                <c:pt idx="2">
                  <c:v>70.599999999999994</c:v>
                </c:pt>
                <c:pt idx="3">
                  <c:v>159.12</c:v>
                </c:pt>
                <c:pt idx="4">
                  <c:v>1.86</c:v>
                </c:pt>
                <c:pt idx="5">
                  <c:v>0</c:v>
                </c:pt>
                <c:pt idx="6">
                  <c:v>140.93</c:v>
                </c:pt>
                <c:pt idx="7">
                  <c:v>154.85</c:v>
                </c:pt>
                <c:pt idx="8">
                  <c:v>98.76</c:v>
                </c:pt>
                <c:pt idx="9">
                  <c:v>0</c:v>
                </c:pt>
                <c:pt idx="10">
                  <c:v>99.69</c:v>
                </c:pt>
                <c:pt idx="11">
                  <c:v>158.27000000000001</c:v>
                </c:pt>
                <c:pt idx="12">
                  <c:v>368.61</c:v>
                </c:pt>
                <c:pt idx="13">
                  <c:v>274.72000000000003</c:v>
                </c:pt>
                <c:pt idx="14">
                  <c:v>178.17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20.059999999999999</c:v>
                </c:pt>
                <c:pt idx="20">
                  <c:v>60.78</c:v>
                </c:pt>
                <c:pt idx="21">
                  <c:v>62.23</c:v>
                </c:pt>
                <c:pt idx="22">
                  <c:v>49.32</c:v>
                </c:pt>
                <c:pt idx="23">
                  <c:v>64.98</c:v>
                </c:pt>
                <c:pt idx="24">
                  <c:v>32.619999999999997</c:v>
                </c:pt>
                <c:pt idx="25">
                  <c:v>397.79</c:v>
                </c:pt>
                <c:pt idx="26">
                  <c:v>306.12</c:v>
                </c:pt>
                <c:pt idx="27">
                  <c:v>11.08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81.760000000000005</c:v>
                </c:pt>
                <c:pt idx="33">
                  <c:v>125.78</c:v>
                </c:pt>
                <c:pt idx="34">
                  <c:v>19.97</c:v>
                </c:pt>
                <c:pt idx="35">
                  <c:v>22.81</c:v>
                </c:pt>
                <c:pt idx="36">
                  <c:v>0</c:v>
                </c:pt>
                <c:pt idx="37">
                  <c:v>62.87</c:v>
                </c:pt>
                <c:pt idx="38">
                  <c:v>61.54</c:v>
                </c:pt>
                <c:pt idx="39">
                  <c:v>58.677696000000005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54.418521600000005</c:v>
                </c:pt>
                <c:pt idx="44" formatCode="0.00">
                  <c:v>0</c:v>
                </c:pt>
                <c:pt idx="45" formatCode="0.00">
                  <c:v>205.19136</c:v>
                </c:pt>
                <c:pt idx="46" formatCode="0.00">
                  <c:v>51.425280000000001</c:v>
                </c:pt>
                <c:pt idx="47" formatCode="0.00">
                  <c:v>54.478656000000008</c:v>
                </c:pt>
                <c:pt idx="48" formatCode="0.00">
                  <c:v>35.173439999999999</c:v>
                </c:pt>
                <c:pt idx="49" formatCode="0.00">
                  <c:v>89.413632000000007</c:v>
                </c:pt>
                <c:pt idx="50" formatCode="0.00">
                  <c:v>0</c:v>
                </c:pt>
                <c:pt idx="51" formatCode="0.00">
                  <c:v>68.152320000000003</c:v>
                </c:pt>
                <c:pt idx="52" formatCode="0.00">
                  <c:v>92.579328000000004</c:v>
                </c:pt>
                <c:pt idx="53" formatCode="0.00">
                  <c:v>0</c:v>
                </c:pt>
                <c:pt idx="54" formatCode="0.00">
                  <c:v>148.17254400000002</c:v>
                </c:pt>
                <c:pt idx="55" formatCode="0.00">
                  <c:v>38.646720000000002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9.8217791999999999</c:v>
                </c:pt>
                <c:pt idx="59" formatCode="0.00">
                  <c:v>0</c:v>
                </c:pt>
                <c:pt idx="60" formatCode="0.00">
                  <c:v>3.4292159999999998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46.2139776</c:v>
                </c:pt>
                <c:pt idx="64" formatCode="0.00">
                  <c:v>19.392047999999999</c:v>
                </c:pt>
                <c:pt idx="65" formatCode="0.00">
                  <c:v>263.52440640000003</c:v>
                </c:pt>
                <c:pt idx="66" formatCode="0.00">
                  <c:v>305.72596800000002</c:v>
                </c:pt>
                <c:pt idx="67" formatCode="0.00">
                  <c:v>104.05324800000001</c:v>
                </c:pt>
                <c:pt idx="68" formatCode="0.00">
                  <c:v>123.740352</c:v>
                </c:pt>
                <c:pt idx="69" formatCode="0.00">
                  <c:v>31.325184</c:v>
                </c:pt>
                <c:pt idx="70" formatCode="0.00">
                  <c:v>363.18881088000001</c:v>
                </c:pt>
                <c:pt idx="71" formatCode="0.00">
                  <c:v>162.15724800000004</c:v>
                </c:pt>
                <c:pt idx="72" formatCode="0.00">
                  <c:v>142.40448000000001</c:v>
                </c:pt>
                <c:pt idx="73" formatCode="0.00">
                  <c:v>135.22999999999999</c:v>
                </c:pt>
                <c:pt idx="74" formatCode="0.00">
                  <c:v>52.876800000000003</c:v>
                </c:pt>
                <c:pt idx="75" formatCode="0.00">
                  <c:v>71.318016000000014</c:v>
                </c:pt>
                <c:pt idx="76" formatCode="0.00">
                  <c:v>44.141760000000005</c:v>
                </c:pt>
                <c:pt idx="77" formatCode="0.00">
                  <c:v>60.901631999999999</c:v>
                </c:pt>
                <c:pt idx="78" formatCode="0.00">
                  <c:v>17.992800000000003</c:v>
                </c:pt>
                <c:pt idx="79" formatCode="0.00">
                  <c:v>15.161472000000003</c:v>
                </c:pt>
                <c:pt idx="80" formatCode="0.00">
                  <c:v>12.627360000000001</c:v>
                </c:pt>
                <c:pt idx="81" formatCode="0.00">
                  <c:v>44.592768</c:v>
                </c:pt>
                <c:pt idx="82" formatCode="0.00">
                  <c:v>17.701632</c:v>
                </c:pt>
                <c:pt idx="83" formatCode="0.00">
                  <c:v>88.698239999999998</c:v>
                </c:pt>
                <c:pt idx="84" formatCode="0.00">
                  <c:v>34.784640000000003</c:v>
                </c:pt>
                <c:pt idx="85" formatCode="0.00">
                  <c:v>42.977088000000002</c:v>
                </c:pt>
                <c:pt idx="86" formatCode="0.00">
                  <c:v>31.987008000000007</c:v>
                </c:pt>
                <c:pt idx="87" formatCode="0.00">
                  <c:v>114.316704</c:v>
                </c:pt>
                <c:pt idx="88" formatCode="0.00">
                  <c:v>25.349759999999996</c:v>
                </c:pt>
                <c:pt idx="89" formatCode="0.00">
                  <c:v>74.644416000000007</c:v>
                </c:pt>
                <c:pt idx="90" formatCode="0.00">
                  <c:v>68.827967999999998</c:v>
                </c:pt>
                <c:pt idx="91" formatCode="0.00">
                  <c:v>108.158976</c:v>
                </c:pt>
                <c:pt idx="92" formatCode="0.00">
                  <c:v>81.430272000000002</c:v>
                </c:pt>
                <c:pt idx="93" formatCode="0.00">
                  <c:v>36.640512000000001</c:v>
                </c:pt>
                <c:pt idx="94" formatCode="0.00">
                  <c:v>31.837536</c:v>
                </c:pt>
                <c:pt idx="95" formatCode="0.00">
                  <c:v>31.600799999999996</c:v>
                </c:pt>
                <c:pt idx="96" formatCode="0.00">
                  <c:v>27.832896000000002</c:v>
                </c:pt>
                <c:pt idx="97" formatCode="0.00">
                  <c:v>19.403711999999999</c:v>
                </c:pt>
                <c:pt idx="98" formatCode="0.00">
                  <c:v>18.182880000000001</c:v>
                </c:pt>
                <c:pt idx="99" formatCode="0.00">
                  <c:v>16.334784000000003</c:v>
                </c:pt>
                <c:pt idx="100" formatCode="0.00">
                  <c:v>69.424127999999996</c:v>
                </c:pt>
                <c:pt idx="101" formatCode="0.00">
                  <c:v>40.210560000000001</c:v>
                </c:pt>
                <c:pt idx="102" formatCode="0.00">
                  <c:v>62.215776000000005</c:v>
                </c:pt>
                <c:pt idx="103" formatCode="0.00">
                  <c:v>25.743744000000003</c:v>
                </c:pt>
                <c:pt idx="104" formatCode="0.00">
                  <c:v>33.527520000000003</c:v>
                </c:pt>
                <c:pt idx="105" formatCode="0.00">
                  <c:v>62.441280000000006</c:v>
                </c:pt>
                <c:pt idx="106" formatCode="0.00">
                  <c:v>27.523584</c:v>
                </c:pt>
                <c:pt idx="107" formatCode="0.00">
                  <c:v>48.91104</c:v>
                </c:pt>
                <c:pt idx="108" formatCode="0.00">
                  <c:v>46.949759999999998</c:v>
                </c:pt>
                <c:pt idx="109" formatCode="0.00">
                  <c:v>57.841344000000007</c:v>
                </c:pt>
                <c:pt idx="110" formatCode="0.00">
                  <c:v>79.591680000000011</c:v>
                </c:pt>
                <c:pt idx="111" formatCode="0.00">
                  <c:v>51.039072000000004</c:v>
                </c:pt>
                <c:pt idx="112" formatCode="0.00">
                  <c:v>85.847040000000007</c:v>
                </c:pt>
                <c:pt idx="113" formatCode="0.00">
                  <c:v>37.836288000000003</c:v>
                </c:pt>
                <c:pt idx="114" formatCode="0.00">
                  <c:v>40.875840000000004</c:v>
                </c:pt>
                <c:pt idx="115" formatCode="0.00">
                  <c:v>32.085504</c:v>
                </c:pt>
                <c:pt idx="116" formatCode="0.00">
                  <c:v>39.770784000000006</c:v>
                </c:pt>
                <c:pt idx="117" formatCode="0.00">
                  <c:v>44.668800000000005</c:v>
                </c:pt>
                <c:pt idx="118" formatCode="0.00">
                  <c:v>99.154368000000005</c:v>
                </c:pt>
                <c:pt idx="119" formatCode="0.00">
                  <c:v>127.39334400000001</c:v>
                </c:pt>
                <c:pt idx="120" formatCode="0.00">
                  <c:v>117.3312</c:v>
                </c:pt>
                <c:pt idx="121" formatCode="0.00">
                  <c:v>88.28006400000001</c:v>
                </c:pt>
                <c:pt idx="122" formatCode="0.00">
                  <c:v>146.333088</c:v>
                </c:pt>
                <c:pt idx="123" formatCode="0.00">
                  <c:v>93.864959999999996</c:v>
                </c:pt>
                <c:pt idx="124" formatCode="0.00">
                  <c:v>59.802623999999994</c:v>
                </c:pt>
                <c:pt idx="125" formatCode="0.00">
                  <c:v>63.365760000000002</c:v>
                </c:pt>
                <c:pt idx="126" formatCode="0.00">
                  <c:v>58.748544000000003</c:v>
                </c:pt>
                <c:pt idx="127" formatCode="0.00">
                  <c:v>40.476672000000001</c:v>
                </c:pt>
                <c:pt idx="128" formatCode="0.00">
                  <c:v>37.037260800000006</c:v>
                </c:pt>
                <c:pt idx="129" formatCode="0.00">
                  <c:v>40.098239999999997</c:v>
                </c:pt>
                <c:pt idx="130" formatCode="0.00">
                  <c:v>24.520319999999998</c:v>
                </c:pt>
                <c:pt idx="131" formatCode="0.00">
                  <c:v>86.745599999999996</c:v>
                </c:pt>
                <c:pt idx="132" formatCode="0.00">
                  <c:v>38.949120000000008</c:v>
                </c:pt>
                <c:pt idx="133" formatCode="0.00">
                  <c:v>40.681440000000002</c:v>
                </c:pt>
                <c:pt idx="134" formatCode="0.00">
                  <c:v>27.559007999999999</c:v>
                </c:pt>
                <c:pt idx="135" formatCode="0.00">
                  <c:v>40.402368000000003</c:v>
                </c:pt>
                <c:pt idx="136" formatCode="0.00">
                  <c:v>51.72336</c:v>
                </c:pt>
                <c:pt idx="137" formatCode="0.00">
                  <c:v>90.953279999999992</c:v>
                </c:pt>
                <c:pt idx="138" formatCode="0.00">
                  <c:v>100.41408000000001</c:v>
                </c:pt>
                <c:pt idx="139" formatCode="0.00">
                  <c:v>36.295775999999996</c:v>
                </c:pt>
                <c:pt idx="140" formatCode="0.00">
                  <c:v>73.685376000000005</c:v>
                </c:pt>
                <c:pt idx="141" formatCode="0.00">
                  <c:v>20.520000000000003</c:v>
                </c:pt>
                <c:pt idx="142" formatCode="0.00">
                  <c:v>79.815455999999998</c:v>
                </c:pt>
                <c:pt idx="143" formatCode="0.00">
                  <c:v>40.875840000000004</c:v>
                </c:pt>
                <c:pt idx="144" formatCode="0.00">
                  <c:v>31.877280000000003</c:v>
                </c:pt>
                <c:pt idx="145" formatCode="0.00">
                  <c:v>31.858272000000003</c:v>
                </c:pt>
                <c:pt idx="146" formatCode="0.00">
                  <c:v>35.92512</c:v>
                </c:pt>
                <c:pt idx="147" formatCode="0.00">
                  <c:v>15.108508800000001</c:v>
                </c:pt>
                <c:pt idx="148" formatCode="0.00">
                  <c:v>52.223616</c:v>
                </c:pt>
                <c:pt idx="149" formatCode="0.00">
                  <c:v>72.534528000000009</c:v>
                </c:pt>
                <c:pt idx="150" formatCode="0.00">
                  <c:v>44.749152000000002</c:v>
                </c:pt>
                <c:pt idx="151" formatCode="0.00">
                  <c:v>73.906560000000013</c:v>
                </c:pt>
                <c:pt idx="152" formatCode="0.00">
                  <c:v>60.673535999999999</c:v>
                </c:pt>
                <c:pt idx="153" formatCode="0.00">
                  <c:v>55.012608000000007</c:v>
                </c:pt>
                <c:pt idx="154" formatCode="0.00">
                  <c:v>31.292352000000001</c:v>
                </c:pt>
                <c:pt idx="155" formatCode="0.00">
                  <c:v>25.655616000000002</c:v>
                </c:pt>
                <c:pt idx="156" formatCode="0.00">
                  <c:v>26.315712000000005</c:v>
                </c:pt>
                <c:pt idx="157" formatCode="0.00">
                  <c:v>47.471616000000004</c:v>
                </c:pt>
                <c:pt idx="158" formatCode="0.00">
                  <c:v>55.194912000000002</c:v>
                </c:pt>
                <c:pt idx="159" formatCode="0.00">
                  <c:v>32.486400000000003</c:v>
                </c:pt>
                <c:pt idx="160" formatCode="0.00">
                  <c:v>31.505760000000002</c:v>
                </c:pt>
                <c:pt idx="161" formatCode="0.00">
                  <c:v>34.655040000000007</c:v>
                </c:pt>
                <c:pt idx="162" formatCode="0.00">
                  <c:v>39.426048000000002</c:v>
                </c:pt>
                <c:pt idx="163" formatCode="0.00">
                  <c:v>64.535616000000005</c:v>
                </c:pt>
                <c:pt idx="164" formatCode="0.00">
                  <c:v>61.171200000000006</c:v>
                </c:pt>
                <c:pt idx="165" formatCode="0.00">
                  <c:v>80.421120000000002</c:v>
                </c:pt>
                <c:pt idx="166" formatCode="0.00">
                  <c:v>106.17868799999999</c:v>
                </c:pt>
                <c:pt idx="167" formatCode="0.00">
                  <c:v>98.050175999999993</c:v>
                </c:pt>
                <c:pt idx="168" formatCode="0.00">
                  <c:v>73.094400000000007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88.318080000000009</c:v>
                </c:pt>
                <c:pt idx="172" formatCode="0.00">
                  <c:v>77.229504000000006</c:v>
                </c:pt>
                <c:pt idx="173" formatCode="0.00">
                  <c:v>45.308160000000001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56.920320000000004</c:v>
                </c:pt>
                <c:pt idx="177" formatCode="0.00">
                  <c:v>64.057824000000011</c:v>
                </c:pt>
                <c:pt idx="178" formatCode="0.00">
                  <c:v>69.745536000000001</c:v>
                </c:pt>
                <c:pt idx="179" formatCode="0.00">
                  <c:v>35.952767999999999</c:v>
                </c:pt>
                <c:pt idx="180" formatCode="0.00">
                  <c:v>60.134399999999999</c:v>
                </c:pt>
                <c:pt idx="181" formatCode="0.00">
                  <c:v>56.990304000000002</c:v>
                </c:pt>
                <c:pt idx="182" formatCode="0.00">
                  <c:v>49.089888000000009</c:v>
                </c:pt>
                <c:pt idx="183" formatCode="0.00">
                  <c:v>44.540928000000001</c:v>
                </c:pt>
                <c:pt idx="184" formatCode="0.00">
                  <c:v>31.492800000000003</c:v>
                </c:pt>
                <c:pt idx="185" formatCode="0.00">
                  <c:v>32.011200000000002</c:v>
                </c:pt>
                <c:pt idx="186" formatCode="0.00">
                  <c:v>71.794944000000001</c:v>
                </c:pt>
                <c:pt idx="187" formatCode="0.00">
                  <c:v>59.503679999999996</c:v>
                </c:pt>
                <c:pt idx="188" formatCode="0.00">
                  <c:v>49.781952000000004</c:v>
                </c:pt>
                <c:pt idx="189" formatCode="0.00">
                  <c:v>40.658112000000003</c:v>
                </c:pt>
                <c:pt idx="190" formatCode="0.00">
                  <c:v>61.955711999999998</c:v>
                </c:pt>
                <c:pt idx="191" formatCode="0.00">
                  <c:v>60.873120000000007</c:v>
                </c:pt>
                <c:pt idx="192" formatCode="0.00">
                  <c:v>36.593856000000002</c:v>
                </c:pt>
                <c:pt idx="193" formatCode="0.00">
                  <c:v>49.285152000000004</c:v>
                </c:pt>
                <c:pt idx="194" formatCode="0.00">
                  <c:v>49.55212800000001</c:v>
                </c:pt>
                <c:pt idx="195" formatCode="0.00">
                  <c:v>35.247744000000004</c:v>
                </c:pt>
                <c:pt idx="196" formatCode="0.00">
                  <c:v>82.380672000000004</c:v>
                </c:pt>
                <c:pt idx="197" formatCode="0.00">
                  <c:v>69.411167999999989</c:v>
                </c:pt>
                <c:pt idx="198" formatCode="0.00">
                  <c:v>66.951359999999994</c:v>
                </c:pt>
                <c:pt idx="199" formatCode="0.00">
                  <c:v>73.446911999999998</c:v>
                </c:pt>
                <c:pt idx="200" formatCode="0.00">
                  <c:v>87.544800000000009</c:v>
                </c:pt>
                <c:pt idx="201" formatCode="0.00">
                  <c:v>53.632799999999996</c:v>
                </c:pt>
                <c:pt idx="202" formatCode="0.00">
                  <c:v>70.96896000000001</c:v>
                </c:pt>
                <c:pt idx="203" formatCode="0.00">
                  <c:v>82.353024000000005</c:v>
                </c:pt>
                <c:pt idx="204" formatCode="0.00">
                  <c:v>91.279871999999997</c:v>
                </c:pt>
                <c:pt idx="205" formatCode="0.00">
                  <c:v>68.989536000000001</c:v>
                </c:pt>
                <c:pt idx="206" formatCode="0.00">
                  <c:v>67.604544000000004</c:v>
                </c:pt>
                <c:pt idx="207" formatCode="0.00">
                  <c:v>58.786560000000009</c:v>
                </c:pt>
                <c:pt idx="208" formatCode="0.00">
                  <c:v>56.03904</c:v>
                </c:pt>
                <c:pt idx="209" formatCode="0.00">
                  <c:v>81.5184</c:v>
                </c:pt>
                <c:pt idx="210" formatCode="0.00">
                  <c:v>75.18873600000002</c:v>
                </c:pt>
                <c:pt idx="211" formatCode="0.00">
                  <c:v>60.579360000000001</c:v>
                </c:pt>
                <c:pt idx="212" formatCode="0.00">
                  <c:v>88.418304000000006</c:v>
                </c:pt>
                <c:pt idx="213" formatCode="0.00">
                  <c:v>96.869088000000005</c:v>
                </c:pt>
                <c:pt idx="214" formatCode="0.00">
                  <c:v>37.267776000000005</c:v>
                </c:pt>
                <c:pt idx="215" formatCode="0.00">
                  <c:v>88.04419200000001</c:v>
                </c:pt>
                <c:pt idx="216" formatCode="0.00">
                  <c:v>83.026944</c:v>
                </c:pt>
                <c:pt idx="217" formatCode="0.00">
                  <c:v>82.734048000000016</c:v>
                </c:pt>
                <c:pt idx="218" formatCode="0.00">
                  <c:v>81.591839999999991</c:v>
                </c:pt>
                <c:pt idx="219" formatCode="0.00">
                  <c:v>84.8232</c:v>
                </c:pt>
                <c:pt idx="220" formatCode="0.00">
                  <c:v>30.374783999999998</c:v>
                </c:pt>
                <c:pt idx="221" formatCode="0.00">
                  <c:v>31.298400000000001</c:v>
                </c:pt>
                <c:pt idx="222" formatCode="0.00">
                  <c:v>27.343872000000005</c:v>
                </c:pt>
                <c:pt idx="223" formatCode="0.00">
                  <c:v>31.021056000000002</c:v>
                </c:pt>
                <c:pt idx="224" formatCode="0.00">
                  <c:v>30.855168000000003</c:v>
                </c:pt>
                <c:pt idx="225" formatCode="0.00">
                  <c:v>88.636032000000014</c:v>
                </c:pt>
                <c:pt idx="226" formatCode="0.00">
                  <c:v>74.126016000000007</c:v>
                </c:pt>
                <c:pt idx="227" formatCode="0.00">
                  <c:v>70.424640000000011</c:v>
                </c:pt>
                <c:pt idx="228" formatCode="0.00">
                  <c:v>68.221440000000001</c:v>
                </c:pt>
                <c:pt idx="229" formatCode="0.00">
                  <c:v>76.287744000000004</c:v>
                </c:pt>
                <c:pt idx="230" formatCode="0.00">
                  <c:v>88.850304000000008</c:v>
                </c:pt>
                <c:pt idx="231" formatCode="0.00">
                  <c:v>64.744703999999999</c:v>
                </c:pt>
                <c:pt idx="232" formatCode="0.00">
                  <c:v>80.374464000000003</c:v>
                </c:pt>
                <c:pt idx="233" formatCode="0.00">
                  <c:v>70.169759999999997</c:v>
                </c:pt>
                <c:pt idx="234" formatCode="0.00">
                  <c:v>91.352447999999995</c:v>
                </c:pt>
                <c:pt idx="235" formatCode="0.00">
                  <c:v>91.428479999999993</c:v>
                </c:pt>
                <c:pt idx="236" formatCode="0.00">
                  <c:v>89.662464</c:v>
                </c:pt>
                <c:pt idx="237" formatCode="0.00">
                  <c:v>85.541184000000015</c:v>
                </c:pt>
                <c:pt idx="238" formatCode="0.00">
                  <c:v>83.692223999999996</c:v>
                </c:pt>
                <c:pt idx="239" formatCode="0.00">
                  <c:v>92.158560000000008</c:v>
                </c:pt>
                <c:pt idx="240" formatCode="0.00">
                  <c:v>79.548480000000012</c:v>
                </c:pt>
                <c:pt idx="241" formatCode="0.00">
                  <c:v>66.284351999999998</c:v>
                </c:pt>
                <c:pt idx="242" formatCode="0.00">
                  <c:v>79.814592000000005</c:v>
                </c:pt>
                <c:pt idx="243" formatCode="0.00">
                  <c:v>89.467200000000005</c:v>
                </c:pt>
                <c:pt idx="244" formatCode="0.00">
                  <c:v>83.95747200000001</c:v>
                </c:pt>
                <c:pt idx="245" formatCode="0.00">
                  <c:v>82.240704000000008</c:v>
                </c:pt>
                <c:pt idx="246" formatCode="0.00">
                  <c:v>85.317408</c:v>
                </c:pt>
                <c:pt idx="247" formatCode="0.00">
                  <c:v>130.624262496</c:v>
                </c:pt>
                <c:pt idx="248" formatCode="0.00">
                  <c:v>140.69376</c:v>
                </c:pt>
                <c:pt idx="249" formatCode="0.00">
                  <c:v>149.50656000000004</c:v>
                </c:pt>
                <c:pt idx="250" formatCode="0.00">
                  <c:v>151.62336000000002</c:v>
                </c:pt>
                <c:pt idx="251" formatCode="0.00">
                  <c:v>102.619872</c:v>
                </c:pt>
                <c:pt idx="252" formatCode="0.00">
                  <c:v>54.743040000000008</c:v>
                </c:pt>
                <c:pt idx="253" formatCode="0.00">
                  <c:v>55.499904000000008</c:v>
                </c:pt>
                <c:pt idx="254" formatCode="0.00">
                  <c:v>32.148057600000001</c:v>
                </c:pt>
                <c:pt idx="255" formatCode="0.00">
                  <c:v>21.701136600000002</c:v>
                </c:pt>
                <c:pt idx="256" formatCode="0.00">
                  <c:v>26.925695999999999</c:v>
                </c:pt>
                <c:pt idx="257" formatCode="0.00">
                  <c:v>490.67424000000005</c:v>
                </c:pt>
                <c:pt idx="258" formatCode="0.00">
                  <c:v>0</c:v>
                </c:pt>
                <c:pt idx="259" formatCode="0.00">
                  <c:v>212.06016000000005</c:v>
                </c:pt>
                <c:pt idx="260" formatCode="0.00">
                  <c:v>90.101376000000002</c:v>
                </c:pt>
                <c:pt idx="261" formatCode="0.00">
                  <c:v>21.770899200000002</c:v>
                </c:pt>
                <c:pt idx="262" formatCode="0.00">
                  <c:v>14.047603200000003</c:v>
                </c:pt>
                <c:pt idx="263" formatCode="0.00">
                  <c:v>10.695888</c:v>
                </c:pt>
                <c:pt idx="264" formatCode="0.00">
                  <c:v>14.525222400000002</c:v>
                </c:pt>
                <c:pt idx="265" formatCode="0.00">
                  <c:v>13.4402112</c:v>
                </c:pt>
                <c:pt idx="266" formatCode="0.00">
                  <c:v>18.230399999999999</c:v>
                </c:pt>
                <c:pt idx="267" formatCode="0.00">
                  <c:v>18.676224000000001</c:v>
                </c:pt>
                <c:pt idx="268" formatCode="0.00">
                  <c:v>23.236416000000002</c:v>
                </c:pt>
                <c:pt idx="269" formatCode="0.00">
                  <c:v>16.073337600000002</c:v>
                </c:pt>
                <c:pt idx="270" formatCode="0.00">
                  <c:v>17.548876799999999</c:v>
                </c:pt>
                <c:pt idx="271" formatCode="0.00">
                  <c:v>29.034720000000004</c:v>
                </c:pt>
                <c:pt idx="272" formatCode="0.00">
                  <c:v>27.413424000000003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28.670976000000003</c:v>
                </c:pt>
                <c:pt idx="341" formatCode="0.00">
                  <c:v>0</c:v>
                </c:pt>
                <c:pt idx="342" formatCode="0.00">
                  <c:v>2.4706080000000004</c:v>
                </c:pt>
                <c:pt idx="343" formatCode="0.00">
                  <c:v>0</c:v>
                </c:pt>
                <c:pt idx="344" formatCode="0.00">
                  <c:v>64.385280000000009</c:v>
                </c:pt>
                <c:pt idx="345" formatCode="0.00">
                  <c:v>49.789728000000011</c:v>
                </c:pt>
                <c:pt idx="346" formatCode="0.00">
                  <c:v>28.859328000000001</c:v>
                </c:pt>
                <c:pt idx="347" formatCode="0.00">
                  <c:v>51.251615999999999</c:v>
                </c:pt>
                <c:pt idx="348" formatCode="0.00">
                  <c:v>53.916710399999992</c:v>
                </c:pt>
                <c:pt idx="349" formatCode="0.00">
                  <c:v>43.176672000000011</c:v>
                </c:pt>
                <c:pt idx="350" formatCode="0.00">
                  <c:v>58.840991999999993</c:v>
                </c:pt>
                <c:pt idx="351" formatCode="0.00">
                  <c:v>41.087088000000001</c:v>
                </c:pt>
                <c:pt idx="352" formatCode="0.00">
                  <c:v>63.006336000000005</c:v>
                </c:pt>
                <c:pt idx="353" formatCode="0.00">
                  <c:v>35.5697568</c:v>
                </c:pt>
                <c:pt idx="354" formatCode="0.00">
                  <c:v>94.586399999999998</c:v>
                </c:pt>
                <c:pt idx="355" formatCode="0.00">
                  <c:v>18.558720000000001</c:v>
                </c:pt>
                <c:pt idx="356" formatCode="0.00">
                  <c:v>85.059072</c:v>
                </c:pt>
                <c:pt idx="357" formatCode="0.00">
                  <c:v>42.055199999999999</c:v>
                </c:pt>
                <c:pt idx="358" formatCode="0.00">
                  <c:v>92.06265599999999</c:v>
                </c:pt>
                <c:pt idx="359" formatCode="0.00">
                  <c:v>53.250048000000007</c:v>
                </c:pt>
                <c:pt idx="360" formatCode="0.00">
                  <c:v>0</c:v>
                </c:pt>
                <c:pt idx="361" formatCode="0.00">
                  <c:v>50.544000000000004</c:v>
                </c:pt>
                <c:pt idx="362" formatCode="0.00">
                  <c:v>227.53440000000003</c:v>
                </c:pt>
                <c:pt idx="363" formatCode="0.00">
                  <c:v>79.706592000000015</c:v>
                </c:pt>
                <c:pt idx="364" formatCode="0.00">
                  <c:v>71.150400000000005</c:v>
                </c:pt>
                <c:pt idx="365" formatCode="0.00">
                  <c:v>75.330432000000002</c:v>
                </c:pt>
                <c:pt idx="366" formatCode="0.00">
                  <c:v>85.73817600000001</c:v>
                </c:pt>
                <c:pt idx="367" formatCode="0.00">
                  <c:v>94.336703999999997</c:v>
                </c:pt>
                <c:pt idx="368" formatCode="0.00">
                  <c:v>82.316736000000006</c:v>
                </c:pt>
                <c:pt idx="369" formatCode="0.00">
                  <c:v>80.64748800000001</c:v>
                </c:pt>
                <c:pt idx="370" formatCode="0.00">
                  <c:v>76.695552000000006</c:v>
                </c:pt>
                <c:pt idx="371" formatCode="0.00">
                  <c:v>0</c:v>
                </c:pt>
                <c:pt idx="372" formatCode="0.00">
                  <c:v>83.661984000000004</c:v>
                </c:pt>
                <c:pt idx="373" formatCode="0.00">
                  <c:v>73.592064000000008</c:v>
                </c:pt>
                <c:pt idx="374" formatCode="0.00">
                  <c:v>106.212384</c:v>
                </c:pt>
                <c:pt idx="375" formatCode="0.00">
                  <c:v>137.37772799999999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51.508223999999998</c:v>
                </c:pt>
                <c:pt idx="379" formatCode="0.00">
                  <c:v>64.411200000000008</c:v>
                </c:pt>
                <c:pt idx="385" formatCode="0.00">
                  <c:v>118.54080000000002</c:v>
                </c:pt>
                <c:pt idx="386" formatCode="0.00">
                  <c:v>112.55587200000001</c:v>
                </c:pt>
                <c:pt idx="387" formatCode="0.00">
                  <c:v>85.129920000000013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02-4B7F-8E19-94A1BD912629}"/>
            </c:ext>
          </c:extLst>
        </c:ser>
        <c:ser>
          <c:idx val="9"/>
          <c:order val="9"/>
          <c:tx>
            <c:strRef>
              <c:f>NitratosDiario!$N$7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NitratosDiario!$B$150:$B$830</c15:sqref>
                  </c15:fullRef>
                </c:ext>
              </c:extLst>
              <c:f>(NitratosDiario!$B$197,NitratosDiario!$B$253,NitratosDiario!$B$256,NitratosDiario!$B$319,NitratosDiario!$B$375,NitratosDiario!$B$383,NitratosDiario!$B$442:$B$830)</c:f>
              <c:strCache>
                <c:ptCount val="388"/>
                <c:pt idx="0">
                  <c:v>21/06/2022</c:v>
                </c:pt>
                <c:pt idx="1">
                  <c:v>16/08/2022</c:v>
                </c:pt>
                <c:pt idx="2">
                  <c:v>19/08/2022</c:v>
                </c:pt>
                <c:pt idx="3">
                  <c:v>30/01/2023</c:v>
                </c:pt>
                <c:pt idx="4">
                  <c:v>19/06/2023</c:v>
                </c:pt>
                <c:pt idx="5">
                  <c:v>07/07/2023</c:v>
                </c:pt>
                <c:pt idx="6">
                  <c:v>11/12/2023</c:v>
                </c:pt>
                <c:pt idx="7">
                  <c:v>13/12/2023</c:v>
                </c:pt>
                <c:pt idx="8">
                  <c:v>15/12/2023</c:v>
                </c:pt>
                <c:pt idx="9">
                  <c:v>18/12/2023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  <c:pt idx="379">
                  <c:v>03/08/2026</c:v>
                </c:pt>
                <c:pt idx="380">
                  <c:v>05/08/2026</c:v>
                </c:pt>
                <c:pt idx="381">
                  <c:v>07/08/2026</c:v>
                </c:pt>
                <c:pt idx="382">
                  <c:v>10/08/2026</c:v>
                </c:pt>
                <c:pt idx="383">
                  <c:v>12/08/2026</c:v>
                </c:pt>
                <c:pt idx="384">
                  <c:v>14/08/2026</c:v>
                </c:pt>
                <c:pt idx="385">
                  <c:v>17/08/2026</c:v>
                </c:pt>
                <c:pt idx="386">
                  <c:v>19/08/2026</c:v>
                </c:pt>
                <c:pt idx="387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NitratosDiario!$N$150:$N$830</c15:sqref>
                  </c15:fullRef>
                </c:ext>
              </c:extLst>
              <c:f>(NitratosDiario!$N$197,NitratosDiario!$N$253,NitratosDiario!$N$256,NitratosDiario!$N$319,NitratosDiario!$N$375,NitratosDiario!$N$383,NitratosDiario!$N$442:$N$830)</c:f>
              <c:numCache>
                <c:formatCode>0.00</c:formatCode>
                <c:ptCount val="391"/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25.99776</c:v>
                </c:pt>
                <c:pt idx="41">
                  <c:v>0</c:v>
                </c:pt>
                <c:pt idx="42">
                  <c:v>84.955392000000003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B-4B7C-8C54-6A2A6A62A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832"/>
        <c:axId val="794560520"/>
      </c:lineChart>
      <c:catAx>
        <c:axId val="79456483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520"/>
        <c:crosses val="autoZero"/>
        <c:auto val="0"/>
        <c:lblAlgn val="ctr"/>
        <c:lblOffset val="100"/>
        <c:noMultiLvlLbl val="0"/>
      </c:catAx>
      <c:valAx>
        <c:axId val="7945605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kgNO3/d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832"/>
        <c:crossesAt val="42746"/>
        <c:crossBetween val="between"/>
      </c:valAx>
    </c:plotArea>
    <c:legend>
      <c:legendPos val="r"/>
      <c:layout>
        <c:manualLayout>
          <c:xMode val="edge"/>
          <c:yMode val="edge"/>
          <c:x val="0.56722777468677688"/>
          <c:y val="1.4432715778077405E-2"/>
          <c:w val="0.43277222531322312"/>
          <c:h val="0.15359255589740026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 de fosfatos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622609074824117E-2"/>
          <c:y val="0.21507312739753684"/>
          <c:w val="0.84318288523955531"/>
          <c:h val="0.66730944187444574"/>
        </c:manualLayout>
      </c:layout>
      <c:lineChart>
        <c:grouping val="standard"/>
        <c:varyColors val="0"/>
        <c:ser>
          <c:idx val="0"/>
          <c:order val="0"/>
          <c:tx>
            <c:strRef>
              <c:f>'Fosfatos tabla'!$C$7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tabla'!$C$8:$C$727</c15:sqref>
                  </c15:fullRef>
                </c:ext>
              </c:extLst>
              <c:f>('Fosfatos tabla'!$C$8:$C$13,'Fosfatos tabla'!$C$22:$C$727)</c:f>
              <c:numCache>
                <c:formatCode>0.00</c:formatCode>
                <c:ptCount val="70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8-4ECD-82F2-C71B94D90D28}"/>
            </c:ext>
          </c:extLst>
        </c:ser>
        <c:ser>
          <c:idx val="1"/>
          <c:order val="1"/>
          <c:tx>
            <c:strRef>
              <c:f>'Fosfatos tabla'!$D$7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tabla'!$D$8:$D$727</c15:sqref>
                  </c15:fullRef>
                </c:ext>
              </c:extLst>
              <c:f>('Fosfatos tabla'!$D$8:$D$13,'Fosfatos tabla'!$D$22:$D$727)</c:f>
              <c:numCache>
                <c:formatCode>0.000</c:formatCode>
                <c:ptCount val="703"/>
                <c:pt idx="0">
                  <c:v>2.29</c:v>
                </c:pt>
                <c:pt idx="1">
                  <c:v>1.94</c:v>
                </c:pt>
                <c:pt idx="2">
                  <c:v>1.7</c:v>
                </c:pt>
                <c:pt idx="3">
                  <c:v>1.62</c:v>
                </c:pt>
                <c:pt idx="4">
                  <c:v>0.82</c:v>
                </c:pt>
                <c:pt idx="5">
                  <c:v>0.48</c:v>
                </c:pt>
                <c:pt idx="6">
                  <c:v>0.55200000000000005</c:v>
                </c:pt>
                <c:pt idx="7">
                  <c:v>0.56299999999999994</c:v>
                </c:pt>
                <c:pt idx="8">
                  <c:v>0.48799999999999999</c:v>
                </c:pt>
                <c:pt idx="9">
                  <c:v>0.33900000000000002</c:v>
                </c:pt>
                <c:pt idx="10">
                  <c:v>0.22</c:v>
                </c:pt>
                <c:pt idx="11">
                  <c:v>0.157</c:v>
                </c:pt>
                <c:pt idx="12">
                  <c:v>0.22500000000000001</c:v>
                </c:pt>
                <c:pt idx="13">
                  <c:v>0.18</c:v>
                </c:pt>
                <c:pt idx="14">
                  <c:v>0.22700000000000001</c:v>
                </c:pt>
                <c:pt idx="15">
                  <c:v>0.249</c:v>
                </c:pt>
                <c:pt idx="16">
                  <c:v>9.6000000000000002E-2</c:v>
                </c:pt>
                <c:pt idx="17">
                  <c:v>0.17599999999999999</c:v>
                </c:pt>
                <c:pt idx="18">
                  <c:v>0.19500000000000001</c:v>
                </c:pt>
                <c:pt idx="19">
                  <c:v>0.13900000000000001</c:v>
                </c:pt>
                <c:pt idx="20">
                  <c:v>0.17100000000000001</c:v>
                </c:pt>
                <c:pt idx="21">
                  <c:v>0.46400000000000002</c:v>
                </c:pt>
                <c:pt idx="22">
                  <c:v>0.14000000000000001</c:v>
                </c:pt>
                <c:pt idx="23">
                  <c:v>0.03</c:v>
                </c:pt>
                <c:pt idx="24">
                  <c:v>0.13500000000000001</c:v>
                </c:pt>
                <c:pt idx="25">
                  <c:v>0.215</c:v>
                </c:pt>
                <c:pt idx="26">
                  <c:v>0.48799999999999999</c:v>
                </c:pt>
                <c:pt idx="27">
                  <c:v>0.43</c:v>
                </c:pt>
                <c:pt idx="28">
                  <c:v>0.56899999999999995</c:v>
                </c:pt>
                <c:pt idx="29">
                  <c:v>0.30299999999999999</c:v>
                </c:pt>
                <c:pt idx="30">
                  <c:v>0.67800000000000005</c:v>
                </c:pt>
                <c:pt idx="31">
                  <c:v>0.40200000000000002</c:v>
                </c:pt>
                <c:pt idx="32">
                  <c:v>0.47599999999999998</c:v>
                </c:pt>
                <c:pt idx="33">
                  <c:v>8.1000000000000003E-2</c:v>
                </c:pt>
                <c:pt idx="34">
                  <c:v>0.39900000000000002</c:v>
                </c:pt>
                <c:pt idx="35">
                  <c:v>0.39800000000000002</c:v>
                </c:pt>
                <c:pt idx="36">
                  <c:v>0.40300000000000002</c:v>
                </c:pt>
                <c:pt idx="37">
                  <c:v>0.37</c:v>
                </c:pt>
                <c:pt idx="38">
                  <c:v>1.341</c:v>
                </c:pt>
                <c:pt idx="39">
                  <c:v>0.47399999999999998</c:v>
                </c:pt>
                <c:pt idx="40">
                  <c:v>0.53900000000000003</c:v>
                </c:pt>
                <c:pt idx="41">
                  <c:v>0.46</c:v>
                </c:pt>
                <c:pt idx="42">
                  <c:v>0.33500000000000002</c:v>
                </c:pt>
                <c:pt idx="43">
                  <c:v>9.1999999999999998E-2</c:v>
                </c:pt>
                <c:pt idx="44">
                  <c:v>0.182</c:v>
                </c:pt>
                <c:pt idx="45">
                  <c:v>0.221</c:v>
                </c:pt>
                <c:pt idx="46">
                  <c:v>0.23</c:v>
                </c:pt>
                <c:pt idx="47">
                  <c:v>1.2609999999999999</c:v>
                </c:pt>
                <c:pt idx="48">
                  <c:v>0.89900000000000002</c:v>
                </c:pt>
                <c:pt idx="49">
                  <c:v>0.88400000000000001</c:v>
                </c:pt>
                <c:pt idx="50">
                  <c:v>0.56000000000000005</c:v>
                </c:pt>
                <c:pt idx="51">
                  <c:v>0.80700000000000005</c:v>
                </c:pt>
                <c:pt idx="52">
                  <c:v>0.83399999999999996</c:v>
                </c:pt>
                <c:pt idx="53">
                  <c:v>0.93600000000000005</c:v>
                </c:pt>
                <c:pt idx="54">
                  <c:v>1.169</c:v>
                </c:pt>
                <c:pt idx="55">
                  <c:v>0.64300000000000002</c:v>
                </c:pt>
                <c:pt idx="56">
                  <c:v>0.749</c:v>
                </c:pt>
                <c:pt idx="57">
                  <c:v>0.73499999999999999</c:v>
                </c:pt>
                <c:pt idx="58">
                  <c:v>0.72699999999999998</c:v>
                </c:pt>
                <c:pt idx="59">
                  <c:v>0.73599999999999999</c:v>
                </c:pt>
                <c:pt idx="60">
                  <c:v>0.83199999999999996</c:v>
                </c:pt>
                <c:pt idx="61">
                  <c:v>0.90500000000000003</c:v>
                </c:pt>
                <c:pt idx="62">
                  <c:v>0.995</c:v>
                </c:pt>
                <c:pt idx="63">
                  <c:v>0.82199999999999995</c:v>
                </c:pt>
                <c:pt idx="64">
                  <c:v>0.83</c:v>
                </c:pt>
                <c:pt idx="65">
                  <c:v>0.81899999999999995</c:v>
                </c:pt>
                <c:pt idx="66">
                  <c:v>0.69699999999999995</c:v>
                </c:pt>
                <c:pt idx="67">
                  <c:v>0.95299999999999996</c:v>
                </c:pt>
                <c:pt idx="68">
                  <c:v>0.82</c:v>
                </c:pt>
                <c:pt idx="69">
                  <c:v>0.82199999999999995</c:v>
                </c:pt>
                <c:pt idx="70">
                  <c:v>0.74</c:v>
                </c:pt>
                <c:pt idx="71">
                  <c:v>0.93400000000000005</c:v>
                </c:pt>
                <c:pt idx="72">
                  <c:v>0.81499999999999995</c:v>
                </c:pt>
                <c:pt idx="73">
                  <c:v>0.93500000000000005</c:v>
                </c:pt>
                <c:pt idx="74">
                  <c:v>1.5740000000000001</c:v>
                </c:pt>
                <c:pt idx="75">
                  <c:v>1.51</c:v>
                </c:pt>
                <c:pt idx="76">
                  <c:v>1.399</c:v>
                </c:pt>
                <c:pt idx="77">
                  <c:v>1.6879999999999999</c:v>
                </c:pt>
                <c:pt idx="78">
                  <c:v>1.4750000000000001</c:v>
                </c:pt>
                <c:pt idx="79">
                  <c:v>1.206</c:v>
                </c:pt>
                <c:pt idx="80">
                  <c:v>1.1180000000000001</c:v>
                </c:pt>
                <c:pt idx="81">
                  <c:v>1.2110000000000001</c:v>
                </c:pt>
                <c:pt idx="82">
                  <c:v>1.3380000000000001</c:v>
                </c:pt>
                <c:pt idx="83">
                  <c:v>1.0640000000000001</c:v>
                </c:pt>
                <c:pt idx="84">
                  <c:v>1.2250000000000001</c:v>
                </c:pt>
                <c:pt idx="85">
                  <c:v>1.137</c:v>
                </c:pt>
                <c:pt idx="86">
                  <c:v>1.5569999999999999</c:v>
                </c:pt>
                <c:pt idx="87">
                  <c:v>1.1970000000000001</c:v>
                </c:pt>
                <c:pt idx="88">
                  <c:v>1.222</c:v>
                </c:pt>
                <c:pt idx="89">
                  <c:v>1.625</c:v>
                </c:pt>
                <c:pt idx="90">
                  <c:v>1.179</c:v>
                </c:pt>
                <c:pt idx="91">
                  <c:v>1.274</c:v>
                </c:pt>
                <c:pt idx="92">
                  <c:v>1.5309999999999999</c:v>
                </c:pt>
                <c:pt idx="93">
                  <c:v>1.417</c:v>
                </c:pt>
                <c:pt idx="94">
                  <c:v>1.405</c:v>
                </c:pt>
                <c:pt idx="95">
                  <c:v>2.2410000000000001</c:v>
                </c:pt>
                <c:pt idx="96">
                  <c:v>3.0649999999999999</c:v>
                </c:pt>
                <c:pt idx="97">
                  <c:v>1.95</c:v>
                </c:pt>
                <c:pt idx="98">
                  <c:v>1.857</c:v>
                </c:pt>
                <c:pt idx="99">
                  <c:v>1.623</c:v>
                </c:pt>
                <c:pt idx="100">
                  <c:v>1.7170000000000001</c:v>
                </c:pt>
                <c:pt idx="101">
                  <c:v>0.623</c:v>
                </c:pt>
                <c:pt idx="102">
                  <c:v>0.49299999999999999</c:v>
                </c:pt>
                <c:pt idx="103">
                  <c:v>0.51800000000000002</c:v>
                </c:pt>
                <c:pt idx="104">
                  <c:v>0.44400000000000001</c:v>
                </c:pt>
                <c:pt idx="105">
                  <c:v>0.53900000000000003</c:v>
                </c:pt>
                <c:pt idx="106">
                  <c:v>0.52500000000000002</c:v>
                </c:pt>
                <c:pt idx="107">
                  <c:v>0.51100000000000001</c:v>
                </c:pt>
                <c:pt idx="108">
                  <c:v>0.503</c:v>
                </c:pt>
                <c:pt idx="109">
                  <c:v>0.54700000000000004</c:v>
                </c:pt>
                <c:pt idx="110">
                  <c:v>0.44500000000000001</c:v>
                </c:pt>
                <c:pt idx="111">
                  <c:v>0.48</c:v>
                </c:pt>
                <c:pt idx="112">
                  <c:v>0.40799999999999997</c:v>
                </c:pt>
                <c:pt idx="113">
                  <c:v>0.42599999999999999</c:v>
                </c:pt>
                <c:pt idx="114">
                  <c:v>0.435</c:v>
                </c:pt>
                <c:pt idx="115">
                  <c:v>0.47</c:v>
                </c:pt>
                <c:pt idx="116">
                  <c:v>0.45300000000000001</c:v>
                </c:pt>
                <c:pt idx="117">
                  <c:v>0.34499999999999997</c:v>
                </c:pt>
                <c:pt idx="118">
                  <c:v>0.36499999999999999</c:v>
                </c:pt>
                <c:pt idx="119">
                  <c:v>0.35</c:v>
                </c:pt>
                <c:pt idx="120">
                  <c:v>0.34100000000000003</c:v>
                </c:pt>
                <c:pt idx="121">
                  <c:v>0.4</c:v>
                </c:pt>
                <c:pt idx="122">
                  <c:v>0.40400000000000003</c:v>
                </c:pt>
                <c:pt idx="123">
                  <c:v>0.442</c:v>
                </c:pt>
                <c:pt idx="124">
                  <c:v>0.35099999999999998</c:v>
                </c:pt>
                <c:pt idx="125">
                  <c:v>0.19600000000000001</c:v>
                </c:pt>
                <c:pt idx="126">
                  <c:v>0.41599999999999998</c:v>
                </c:pt>
                <c:pt idx="127">
                  <c:v>0.35599999999999998</c:v>
                </c:pt>
                <c:pt idx="128">
                  <c:v>0.53800000000000003</c:v>
                </c:pt>
                <c:pt idx="129">
                  <c:v>0.34599999999999997</c:v>
                </c:pt>
                <c:pt idx="130">
                  <c:v>0.379</c:v>
                </c:pt>
                <c:pt idx="131">
                  <c:v>0.35399999999999998</c:v>
                </c:pt>
                <c:pt idx="132">
                  <c:v>0.33900000000000002</c:v>
                </c:pt>
                <c:pt idx="133">
                  <c:v>0.34300000000000003</c:v>
                </c:pt>
                <c:pt idx="134">
                  <c:v>0.61399999999999999</c:v>
                </c:pt>
                <c:pt idx="135">
                  <c:v>0.35599999999999998</c:v>
                </c:pt>
                <c:pt idx="136">
                  <c:v>0.38100000000000001</c:v>
                </c:pt>
                <c:pt idx="137">
                  <c:v>0.38200000000000001</c:v>
                </c:pt>
                <c:pt idx="138">
                  <c:v>0.313</c:v>
                </c:pt>
                <c:pt idx="139">
                  <c:v>0.30399999999999999</c:v>
                </c:pt>
                <c:pt idx="140">
                  <c:v>0.34300000000000003</c:v>
                </c:pt>
                <c:pt idx="141">
                  <c:v>0.36299999999999999</c:v>
                </c:pt>
                <c:pt idx="142">
                  <c:v>0.35599999999999998</c:v>
                </c:pt>
                <c:pt idx="143">
                  <c:v>0.378</c:v>
                </c:pt>
                <c:pt idx="144">
                  <c:v>0.32</c:v>
                </c:pt>
                <c:pt idx="145">
                  <c:v>0.38400000000000001</c:v>
                </c:pt>
                <c:pt idx="146">
                  <c:v>0.378</c:v>
                </c:pt>
                <c:pt idx="147">
                  <c:v>0.67400000000000004</c:v>
                </c:pt>
                <c:pt idx="148">
                  <c:v>0.85699999999999998</c:v>
                </c:pt>
                <c:pt idx="149">
                  <c:v>0.47499999999999998</c:v>
                </c:pt>
                <c:pt idx="150">
                  <c:v>0.40899999999999997</c:v>
                </c:pt>
                <c:pt idx="151">
                  <c:v>0.45100000000000001</c:v>
                </c:pt>
                <c:pt idx="152">
                  <c:v>0.36799999999999999</c:v>
                </c:pt>
                <c:pt idx="153">
                  <c:v>0.34</c:v>
                </c:pt>
                <c:pt idx="154">
                  <c:v>0.39100000000000001</c:v>
                </c:pt>
                <c:pt idx="155">
                  <c:v>0.33</c:v>
                </c:pt>
                <c:pt idx="156">
                  <c:v>0.27500000000000002</c:v>
                </c:pt>
                <c:pt idx="157">
                  <c:v>0.33200000000000002</c:v>
                </c:pt>
                <c:pt idx="158">
                  <c:v>0.36799999999999999</c:v>
                </c:pt>
                <c:pt idx="159">
                  <c:v>0.45500000000000002</c:v>
                </c:pt>
                <c:pt idx="160">
                  <c:v>0.45500000000000002</c:v>
                </c:pt>
                <c:pt idx="161">
                  <c:v>1.0760000000000001</c:v>
                </c:pt>
                <c:pt idx="162">
                  <c:v>0.42799999999999999</c:v>
                </c:pt>
                <c:pt idx="163">
                  <c:v>0.42399999999999999</c:v>
                </c:pt>
                <c:pt idx="164">
                  <c:v>0.46800000000000003</c:v>
                </c:pt>
                <c:pt idx="165">
                  <c:v>0.49299999999999999</c:v>
                </c:pt>
                <c:pt idx="166">
                  <c:v>0.40500000000000003</c:v>
                </c:pt>
                <c:pt idx="167">
                  <c:v>0.36499999999999999</c:v>
                </c:pt>
                <c:pt idx="168">
                  <c:v>0.377</c:v>
                </c:pt>
                <c:pt idx="169">
                  <c:v>0.46600000000000003</c:v>
                </c:pt>
                <c:pt idx="170">
                  <c:v>0.49199999999999999</c:v>
                </c:pt>
                <c:pt idx="171">
                  <c:v>0.59799999999999998</c:v>
                </c:pt>
                <c:pt idx="172">
                  <c:v>0.627</c:v>
                </c:pt>
                <c:pt idx="173">
                  <c:v>0.625</c:v>
                </c:pt>
                <c:pt idx="174">
                  <c:v>0.59199999999999997</c:v>
                </c:pt>
                <c:pt idx="175">
                  <c:v>0.94699999999999995</c:v>
                </c:pt>
                <c:pt idx="176">
                  <c:v>0.41399999999999998</c:v>
                </c:pt>
                <c:pt idx="177">
                  <c:v>0.70299999999999996</c:v>
                </c:pt>
                <c:pt idx="178">
                  <c:v>0.54</c:v>
                </c:pt>
                <c:pt idx="179">
                  <c:v>0.54300000000000004</c:v>
                </c:pt>
                <c:pt idx="180">
                  <c:v>0.504</c:v>
                </c:pt>
                <c:pt idx="181">
                  <c:v>0.628</c:v>
                </c:pt>
                <c:pt idx="182">
                  <c:v>0.379</c:v>
                </c:pt>
                <c:pt idx="183">
                  <c:v>0.34899999999999998</c:v>
                </c:pt>
                <c:pt idx="184">
                  <c:v>0.496</c:v>
                </c:pt>
                <c:pt idx="185">
                  <c:v>0.624</c:v>
                </c:pt>
                <c:pt idx="186">
                  <c:v>0.46500000000000002</c:v>
                </c:pt>
                <c:pt idx="187">
                  <c:v>0.63500000000000001</c:v>
                </c:pt>
                <c:pt idx="188">
                  <c:v>0.40799999999999997</c:v>
                </c:pt>
                <c:pt idx="189">
                  <c:v>0.52800000000000002</c:v>
                </c:pt>
                <c:pt idx="190">
                  <c:v>0.3</c:v>
                </c:pt>
                <c:pt idx="191">
                  <c:v>0.373</c:v>
                </c:pt>
                <c:pt idx="192">
                  <c:v>0.621</c:v>
                </c:pt>
                <c:pt idx="193">
                  <c:v>0.90100000000000002</c:v>
                </c:pt>
                <c:pt idx="194">
                  <c:v>0.35</c:v>
                </c:pt>
                <c:pt idx="195">
                  <c:v>0.51800000000000002</c:v>
                </c:pt>
                <c:pt idx="196">
                  <c:v>0.29099999999999998</c:v>
                </c:pt>
                <c:pt idx="197">
                  <c:v>0.42099999999999999</c:v>
                </c:pt>
                <c:pt idx="198">
                  <c:v>0.376</c:v>
                </c:pt>
                <c:pt idx="199">
                  <c:v>0.26300000000000001</c:v>
                </c:pt>
                <c:pt idx="200">
                  <c:v>0.20200000000000001</c:v>
                </c:pt>
                <c:pt idx="201">
                  <c:v>0.64500000000000002</c:v>
                </c:pt>
                <c:pt idx="202">
                  <c:v>0.46100000000000002</c:v>
                </c:pt>
                <c:pt idx="203">
                  <c:v>0.308</c:v>
                </c:pt>
                <c:pt idx="204">
                  <c:v>0.184</c:v>
                </c:pt>
                <c:pt idx="205">
                  <c:v>0.38800000000000001</c:v>
                </c:pt>
                <c:pt idx="206">
                  <c:v>0.27800000000000002</c:v>
                </c:pt>
                <c:pt idx="207">
                  <c:v>0.26700000000000002</c:v>
                </c:pt>
                <c:pt idx="208">
                  <c:v>0.21299999999999999</c:v>
                </c:pt>
                <c:pt idx="209">
                  <c:v>0.307</c:v>
                </c:pt>
                <c:pt idx="210">
                  <c:v>0.38200000000000001</c:v>
                </c:pt>
                <c:pt idx="211">
                  <c:v>0.24</c:v>
                </c:pt>
                <c:pt idx="212">
                  <c:v>0.193</c:v>
                </c:pt>
                <c:pt idx="213">
                  <c:v>0.26400000000000001</c:v>
                </c:pt>
                <c:pt idx="214">
                  <c:v>0.189</c:v>
                </c:pt>
                <c:pt idx="215">
                  <c:v>0.28100000000000003</c:v>
                </c:pt>
                <c:pt idx="216">
                  <c:v>0.33600000000000002</c:v>
                </c:pt>
                <c:pt idx="217">
                  <c:v>0.44400000000000001</c:v>
                </c:pt>
                <c:pt idx="218">
                  <c:v>0.38</c:v>
                </c:pt>
                <c:pt idx="219">
                  <c:v>0.255</c:v>
                </c:pt>
                <c:pt idx="220">
                  <c:v>0.192</c:v>
                </c:pt>
                <c:pt idx="221">
                  <c:v>0.27100000000000002</c:v>
                </c:pt>
                <c:pt idx="222">
                  <c:v>0.27600000000000002</c:v>
                </c:pt>
                <c:pt idx="223">
                  <c:v>0.36499999999999999</c:v>
                </c:pt>
                <c:pt idx="224">
                  <c:v>0.32300000000000001</c:v>
                </c:pt>
                <c:pt idx="225">
                  <c:v>0.24399999999999999</c:v>
                </c:pt>
                <c:pt idx="226">
                  <c:v>0.22900000000000001</c:v>
                </c:pt>
                <c:pt idx="227">
                  <c:v>0.13</c:v>
                </c:pt>
                <c:pt idx="228">
                  <c:v>0.121</c:v>
                </c:pt>
                <c:pt idx="229">
                  <c:v>0.13</c:v>
                </c:pt>
                <c:pt idx="230">
                  <c:v>0.18099999999999999</c:v>
                </c:pt>
                <c:pt idx="231">
                  <c:v>0.13100000000000001</c:v>
                </c:pt>
                <c:pt idx="232">
                  <c:v>0.121</c:v>
                </c:pt>
                <c:pt idx="233">
                  <c:v>0.14399999999999999</c:v>
                </c:pt>
                <c:pt idx="234">
                  <c:v>0.129</c:v>
                </c:pt>
                <c:pt idx="235">
                  <c:v>0.14000000000000001</c:v>
                </c:pt>
                <c:pt idx="236">
                  <c:v>0.16</c:v>
                </c:pt>
                <c:pt idx="237">
                  <c:v>0.17899999999999999</c:v>
                </c:pt>
                <c:pt idx="238">
                  <c:v>0.12</c:v>
                </c:pt>
                <c:pt idx="239">
                  <c:v>0.40799999999999997</c:v>
                </c:pt>
                <c:pt idx="240">
                  <c:v>0.442</c:v>
                </c:pt>
                <c:pt idx="241">
                  <c:v>0.35</c:v>
                </c:pt>
                <c:pt idx="242">
                  <c:v>0.65500000000000003</c:v>
                </c:pt>
                <c:pt idx="243">
                  <c:v>0.76300000000000001</c:v>
                </c:pt>
                <c:pt idx="244">
                  <c:v>0.65700000000000003</c:v>
                </c:pt>
                <c:pt idx="245">
                  <c:v>0.224</c:v>
                </c:pt>
                <c:pt idx="246">
                  <c:v>0.65400000000000003</c:v>
                </c:pt>
                <c:pt idx="247">
                  <c:v>0.34399999999999997</c:v>
                </c:pt>
                <c:pt idx="248">
                  <c:v>0.27100000000000002</c:v>
                </c:pt>
                <c:pt idx="249">
                  <c:v>0.186</c:v>
                </c:pt>
                <c:pt idx="250">
                  <c:v>0.16400000000000001</c:v>
                </c:pt>
                <c:pt idx="251">
                  <c:v>0.156</c:v>
                </c:pt>
                <c:pt idx="252">
                  <c:v>0.14799999999999999</c:v>
                </c:pt>
                <c:pt idx="253">
                  <c:v>0.39800000000000002</c:v>
                </c:pt>
                <c:pt idx="254">
                  <c:v>0.35299999999999998</c:v>
                </c:pt>
                <c:pt idx="255">
                  <c:v>0.32700000000000001</c:v>
                </c:pt>
                <c:pt idx="256">
                  <c:v>0.374</c:v>
                </c:pt>
                <c:pt idx="257">
                  <c:v>0.38300000000000001</c:v>
                </c:pt>
                <c:pt idx="258">
                  <c:v>0.32500000000000001</c:v>
                </c:pt>
                <c:pt idx="259">
                  <c:v>0.59499999999999997</c:v>
                </c:pt>
                <c:pt idx="260">
                  <c:v>0.79300000000000004</c:v>
                </c:pt>
                <c:pt idx="261">
                  <c:v>0.61699999999999999</c:v>
                </c:pt>
                <c:pt idx="262">
                  <c:v>0.68</c:v>
                </c:pt>
                <c:pt idx="263">
                  <c:v>0.36199999999999999</c:v>
                </c:pt>
                <c:pt idx="264">
                  <c:v>0.32700000000000001</c:v>
                </c:pt>
                <c:pt idx="265">
                  <c:v>0.378</c:v>
                </c:pt>
                <c:pt idx="266">
                  <c:v>0.56399999999999995</c:v>
                </c:pt>
                <c:pt idx="267">
                  <c:v>0.27700000000000002</c:v>
                </c:pt>
                <c:pt idx="268">
                  <c:v>0.505</c:v>
                </c:pt>
                <c:pt idx="269">
                  <c:v>0.53700000000000003</c:v>
                </c:pt>
                <c:pt idx="270">
                  <c:v>0.44500000000000001</c:v>
                </c:pt>
                <c:pt idx="271">
                  <c:v>0.438</c:v>
                </c:pt>
                <c:pt idx="272">
                  <c:v>0.54800000000000004</c:v>
                </c:pt>
                <c:pt idx="273">
                  <c:v>0.55900000000000005</c:v>
                </c:pt>
                <c:pt idx="274">
                  <c:v>0.52400000000000002</c:v>
                </c:pt>
                <c:pt idx="275">
                  <c:v>0.50900000000000001</c:v>
                </c:pt>
                <c:pt idx="276">
                  <c:v>0.33700000000000002</c:v>
                </c:pt>
                <c:pt idx="277">
                  <c:v>1.0589999999999999</c:v>
                </c:pt>
                <c:pt idx="278">
                  <c:v>0.50600000000000001</c:v>
                </c:pt>
                <c:pt idx="279">
                  <c:v>0.57899999999999996</c:v>
                </c:pt>
                <c:pt idx="280">
                  <c:v>0.64100000000000001</c:v>
                </c:pt>
                <c:pt idx="281">
                  <c:v>0.63300000000000001</c:v>
                </c:pt>
                <c:pt idx="282">
                  <c:v>0.66100000000000003</c:v>
                </c:pt>
                <c:pt idx="283">
                  <c:v>0.44</c:v>
                </c:pt>
                <c:pt idx="284">
                  <c:v>0.55000000000000004</c:v>
                </c:pt>
                <c:pt idx="285">
                  <c:v>0.309</c:v>
                </c:pt>
                <c:pt idx="286">
                  <c:v>0.42099999999999999</c:v>
                </c:pt>
                <c:pt idx="287">
                  <c:v>0.40899999999999997</c:v>
                </c:pt>
                <c:pt idx="288">
                  <c:v>0.26300000000000001</c:v>
                </c:pt>
                <c:pt idx="289">
                  <c:v>0.26800000000000002</c:v>
                </c:pt>
                <c:pt idx="290">
                  <c:v>0.03</c:v>
                </c:pt>
                <c:pt idx="291">
                  <c:v>0.29899999999999999</c:v>
                </c:pt>
                <c:pt idx="292">
                  <c:v>0.246</c:v>
                </c:pt>
                <c:pt idx="293">
                  <c:v>0.23</c:v>
                </c:pt>
                <c:pt idx="294">
                  <c:v>0.17599999999999999</c:v>
                </c:pt>
                <c:pt idx="295">
                  <c:v>0.183</c:v>
                </c:pt>
                <c:pt idx="296">
                  <c:v>0.32</c:v>
                </c:pt>
                <c:pt idx="297">
                  <c:v>0.14599999999999999</c:v>
                </c:pt>
                <c:pt idx="298">
                  <c:v>0.23599999999999999</c:v>
                </c:pt>
                <c:pt idx="299">
                  <c:v>0.189</c:v>
                </c:pt>
                <c:pt idx="300">
                  <c:v>0.16200000000000001</c:v>
                </c:pt>
                <c:pt idx="301">
                  <c:v>0.29799999999999999</c:v>
                </c:pt>
                <c:pt idx="302">
                  <c:v>0.40300000000000002</c:v>
                </c:pt>
                <c:pt idx="303">
                  <c:v>0.253</c:v>
                </c:pt>
                <c:pt idx="304">
                  <c:v>0.29399999999999998</c:v>
                </c:pt>
                <c:pt idx="305">
                  <c:v>0.26800000000000002</c:v>
                </c:pt>
                <c:pt idx="306">
                  <c:v>0.25600000000000001</c:v>
                </c:pt>
                <c:pt idx="307">
                  <c:v>0.307</c:v>
                </c:pt>
                <c:pt idx="308">
                  <c:v>0.41099999999999998</c:v>
                </c:pt>
                <c:pt idx="309">
                  <c:v>0.218</c:v>
                </c:pt>
                <c:pt idx="310">
                  <c:v>0.379</c:v>
                </c:pt>
                <c:pt idx="311">
                  <c:v>0.56299999999999994</c:v>
                </c:pt>
                <c:pt idx="312">
                  <c:v>0.316</c:v>
                </c:pt>
                <c:pt idx="313">
                  <c:v>0.254</c:v>
                </c:pt>
                <c:pt idx="314">
                  <c:v>0.151</c:v>
                </c:pt>
                <c:pt idx="315">
                  <c:v>0.18</c:v>
                </c:pt>
                <c:pt idx="316">
                  <c:v>0.29299999999999998</c:v>
                </c:pt>
                <c:pt idx="317">
                  <c:v>0.30299999999999999</c:v>
                </c:pt>
                <c:pt idx="318">
                  <c:v>0.28399999999999997</c:v>
                </c:pt>
                <c:pt idx="319">
                  <c:v>0.23100000000000001</c:v>
                </c:pt>
                <c:pt idx="320">
                  <c:v>0.21299999999999999</c:v>
                </c:pt>
                <c:pt idx="321">
                  <c:v>0.38600000000000001</c:v>
                </c:pt>
                <c:pt idx="322">
                  <c:v>0.316</c:v>
                </c:pt>
                <c:pt idx="323">
                  <c:v>0.27100000000000002</c:v>
                </c:pt>
                <c:pt idx="324">
                  <c:v>0.40799999999999997</c:v>
                </c:pt>
                <c:pt idx="325">
                  <c:v>0.38900000000000001</c:v>
                </c:pt>
                <c:pt idx="326">
                  <c:v>0.35899999999999999</c:v>
                </c:pt>
                <c:pt idx="327">
                  <c:v>0.18099999999999999</c:v>
                </c:pt>
                <c:pt idx="328">
                  <c:v>0.17599999999999999</c:v>
                </c:pt>
                <c:pt idx="329">
                  <c:v>0.51500000000000001</c:v>
                </c:pt>
                <c:pt idx="330">
                  <c:v>0.52100000000000002</c:v>
                </c:pt>
                <c:pt idx="331">
                  <c:v>0.35799999999999998</c:v>
                </c:pt>
                <c:pt idx="332">
                  <c:v>0.38</c:v>
                </c:pt>
                <c:pt idx="333">
                  <c:v>0.38300000000000001</c:v>
                </c:pt>
                <c:pt idx="334">
                  <c:v>0.38</c:v>
                </c:pt>
                <c:pt idx="335">
                  <c:v>0.373</c:v>
                </c:pt>
                <c:pt idx="336">
                  <c:v>0.53900000000000003</c:v>
                </c:pt>
                <c:pt idx="337">
                  <c:v>0.50900000000000001</c:v>
                </c:pt>
                <c:pt idx="338">
                  <c:v>0.40200000000000002</c:v>
                </c:pt>
                <c:pt idx="339">
                  <c:v>0.38</c:v>
                </c:pt>
                <c:pt idx="340">
                  <c:v>0.36399999999999999</c:v>
                </c:pt>
                <c:pt idx="341">
                  <c:v>0.39100000000000001</c:v>
                </c:pt>
                <c:pt idx="342">
                  <c:v>0.33400000000000002</c:v>
                </c:pt>
                <c:pt idx="343">
                  <c:v>0.32600000000000001</c:v>
                </c:pt>
                <c:pt idx="344">
                  <c:v>0.29499999999999998</c:v>
                </c:pt>
                <c:pt idx="345">
                  <c:v>0.34899999999999998</c:v>
                </c:pt>
                <c:pt idx="346">
                  <c:v>0.152</c:v>
                </c:pt>
                <c:pt idx="347">
                  <c:v>0.42199999999999999</c:v>
                </c:pt>
                <c:pt idx="348">
                  <c:v>0.38300000000000001</c:v>
                </c:pt>
                <c:pt idx="349">
                  <c:v>0.59699999999999998</c:v>
                </c:pt>
                <c:pt idx="350">
                  <c:v>0.64</c:v>
                </c:pt>
                <c:pt idx="351">
                  <c:v>0.32200000000000001</c:v>
                </c:pt>
                <c:pt idx="352">
                  <c:v>0.38400000000000001</c:v>
                </c:pt>
                <c:pt idx="353">
                  <c:v>0.38100000000000001</c:v>
                </c:pt>
                <c:pt idx="354">
                  <c:v>0.48</c:v>
                </c:pt>
                <c:pt idx="355">
                  <c:v>0.37</c:v>
                </c:pt>
                <c:pt idx="356">
                  <c:v>0.83</c:v>
                </c:pt>
                <c:pt idx="357">
                  <c:v>0.71</c:v>
                </c:pt>
                <c:pt idx="358">
                  <c:v>0.8</c:v>
                </c:pt>
                <c:pt idx="359">
                  <c:v>0.67</c:v>
                </c:pt>
                <c:pt idx="360">
                  <c:v>1.2</c:v>
                </c:pt>
                <c:pt idx="361">
                  <c:v>1.3</c:v>
                </c:pt>
                <c:pt idx="362">
                  <c:v>0.46</c:v>
                </c:pt>
                <c:pt idx="363">
                  <c:v>0.57999999999999996</c:v>
                </c:pt>
                <c:pt idx="364">
                  <c:v>0.71</c:v>
                </c:pt>
                <c:pt idx="365">
                  <c:v>0.8</c:v>
                </c:pt>
                <c:pt idx="366">
                  <c:v>1</c:v>
                </c:pt>
                <c:pt idx="367">
                  <c:v>0.8</c:v>
                </c:pt>
                <c:pt idx="368">
                  <c:v>0.86</c:v>
                </c:pt>
                <c:pt idx="369">
                  <c:v>0.89</c:v>
                </c:pt>
                <c:pt idx="370">
                  <c:v>0.67</c:v>
                </c:pt>
                <c:pt idx="371">
                  <c:v>0.74</c:v>
                </c:pt>
                <c:pt idx="372">
                  <c:v>0.64</c:v>
                </c:pt>
                <c:pt idx="373">
                  <c:v>0.52</c:v>
                </c:pt>
                <c:pt idx="374">
                  <c:v>0.86</c:v>
                </c:pt>
                <c:pt idx="375">
                  <c:v>0.98</c:v>
                </c:pt>
                <c:pt idx="376">
                  <c:v>0.61</c:v>
                </c:pt>
                <c:pt idx="377">
                  <c:v>0.64</c:v>
                </c:pt>
                <c:pt idx="378">
                  <c:v>0.21</c:v>
                </c:pt>
                <c:pt idx="379">
                  <c:v>0.64</c:v>
                </c:pt>
                <c:pt idx="380">
                  <c:v>0.92</c:v>
                </c:pt>
                <c:pt idx="381">
                  <c:v>0.61</c:v>
                </c:pt>
                <c:pt idx="382">
                  <c:v>0.61</c:v>
                </c:pt>
                <c:pt idx="383">
                  <c:v>0.49</c:v>
                </c:pt>
                <c:pt idx="384">
                  <c:v>0.92</c:v>
                </c:pt>
                <c:pt idx="385">
                  <c:v>0.37</c:v>
                </c:pt>
                <c:pt idx="386">
                  <c:v>0.43</c:v>
                </c:pt>
                <c:pt idx="387">
                  <c:v>0.49</c:v>
                </c:pt>
                <c:pt idx="388">
                  <c:v>0.64</c:v>
                </c:pt>
                <c:pt idx="389">
                  <c:v>0.71</c:v>
                </c:pt>
                <c:pt idx="390">
                  <c:v>0.46</c:v>
                </c:pt>
                <c:pt idx="391">
                  <c:v>0.64</c:v>
                </c:pt>
                <c:pt idx="392">
                  <c:v>0.37</c:v>
                </c:pt>
                <c:pt idx="393">
                  <c:v>0.37</c:v>
                </c:pt>
                <c:pt idx="394">
                  <c:v>0.71</c:v>
                </c:pt>
                <c:pt idx="395">
                  <c:v>0.57999999999999996</c:v>
                </c:pt>
                <c:pt idx="396">
                  <c:v>0.64</c:v>
                </c:pt>
                <c:pt idx="397">
                  <c:v>0.57999999999999996</c:v>
                </c:pt>
                <c:pt idx="398">
                  <c:v>0.64</c:v>
                </c:pt>
                <c:pt idx="399">
                  <c:v>0.74</c:v>
                </c:pt>
                <c:pt idx="400">
                  <c:v>0.57999999999999996</c:v>
                </c:pt>
                <c:pt idx="401">
                  <c:v>0.55000000000000004</c:v>
                </c:pt>
                <c:pt idx="402">
                  <c:v>0.71</c:v>
                </c:pt>
                <c:pt idx="403">
                  <c:v>0.52</c:v>
                </c:pt>
                <c:pt idx="404">
                  <c:v>1.1000000000000001</c:v>
                </c:pt>
                <c:pt idx="405">
                  <c:v>0.31</c:v>
                </c:pt>
                <c:pt idx="406">
                  <c:v>0.34</c:v>
                </c:pt>
                <c:pt idx="407">
                  <c:v>0.43</c:v>
                </c:pt>
                <c:pt idx="408">
                  <c:v>0.55000000000000004</c:v>
                </c:pt>
                <c:pt idx="409">
                  <c:v>0.46</c:v>
                </c:pt>
                <c:pt idx="410">
                  <c:v>0.55000000000000004</c:v>
                </c:pt>
                <c:pt idx="411">
                  <c:v>0.67</c:v>
                </c:pt>
                <c:pt idx="412">
                  <c:v>0.61</c:v>
                </c:pt>
                <c:pt idx="413">
                  <c:v>0.71</c:v>
                </c:pt>
                <c:pt idx="414">
                  <c:v>0.77</c:v>
                </c:pt>
                <c:pt idx="415">
                  <c:v>0.8</c:v>
                </c:pt>
                <c:pt idx="416">
                  <c:v>0.4</c:v>
                </c:pt>
                <c:pt idx="417">
                  <c:v>0.4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0.46</c:v>
                </c:pt>
                <c:pt idx="422">
                  <c:v>0.4</c:v>
                </c:pt>
                <c:pt idx="423">
                  <c:v>0.43</c:v>
                </c:pt>
                <c:pt idx="424">
                  <c:v>0.34</c:v>
                </c:pt>
                <c:pt idx="425">
                  <c:v>0.46</c:v>
                </c:pt>
                <c:pt idx="426">
                  <c:v>0.37</c:v>
                </c:pt>
                <c:pt idx="427">
                  <c:v>0.34</c:v>
                </c:pt>
                <c:pt idx="428">
                  <c:v>0.37</c:v>
                </c:pt>
                <c:pt idx="429">
                  <c:v>0.46</c:v>
                </c:pt>
                <c:pt idx="430">
                  <c:v>0.28000000000000003</c:v>
                </c:pt>
                <c:pt idx="431">
                  <c:v>0.31</c:v>
                </c:pt>
                <c:pt idx="432">
                  <c:v>0.46</c:v>
                </c:pt>
                <c:pt idx="433">
                  <c:v>0.37</c:v>
                </c:pt>
                <c:pt idx="434">
                  <c:v>0.52</c:v>
                </c:pt>
                <c:pt idx="435">
                  <c:v>0.37</c:v>
                </c:pt>
                <c:pt idx="436">
                  <c:v>0.37</c:v>
                </c:pt>
                <c:pt idx="437">
                  <c:v>0.46</c:v>
                </c:pt>
                <c:pt idx="438">
                  <c:v>1.9</c:v>
                </c:pt>
                <c:pt idx="439">
                  <c:v>0.1</c:v>
                </c:pt>
                <c:pt idx="440">
                  <c:v>0.64</c:v>
                </c:pt>
                <c:pt idx="441">
                  <c:v>0.61</c:v>
                </c:pt>
                <c:pt idx="442">
                  <c:v>0.8</c:v>
                </c:pt>
                <c:pt idx="443">
                  <c:v>0.1</c:v>
                </c:pt>
                <c:pt idx="444">
                  <c:v>0.74</c:v>
                </c:pt>
                <c:pt idx="445">
                  <c:v>0.52</c:v>
                </c:pt>
                <c:pt idx="446">
                  <c:v>0.67</c:v>
                </c:pt>
                <c:pt idx="447">
                  <c:v>0.67</c:v>
                </c:pt>
                <c:pt idx="448">
                  <c:v>0.67</c:v>
                </c:pt>
                <c:pt idx="449">
                  <c:v>0.83</c:v>
                </c:pt>
                <c:pt idx="450">
                  <c:v>0.4</c:v>
                </c:pt>
                <c:pt idx="451">
                  <c:v>0.77</c:v>
                </c:pt>
                <c:pt idx="452">
                  <c:v>0.4</c:v>
                </c:pt>
                <c:pt idx="453">
                  <c:v>0.34</c:v>
                </c:pt>
                <c:pt idx="454">
                  <c:v>0.28000000000000003</c:v>
                </c:pt>
                <c:pt idx="455">
                  <c:v>0.43</c:v>
                </c:pt>
                <c:pt idx="456">
                  <c:v>0.52</c:v>
                </c:pt>
                <c:pt idx="457">
                  <c:v>0.52</c:v>
                </c:pt>
                <c:pt idx="458">
                  <c:v>0.28000000000000003</c:v>
                </c:pt>
                <c:pt idx="459">
                  <c:v>0.34</c:v>
                </c:pt>
                <c:pt idx="460">
                  <c:v>0.43</c:v>
                </c:pt>
                <c:pt idx="461">
                  <c:v>0.71</c:v>
                </c:pt>
                <c:pt idx="462">
                  <c:v>0.49</c:v>
                </c:pt>
                <c:pt idx="463">
                  <c:v>0.4</c:v>
                </c:pt>
                <c:pt idx="464">
                  <c:v>0.57999999999999996</c:v>
                </c:pt>
                <c:pt idx="465">
                  <c:v>0.8</c:v>
                </c:pt>
                <c:pt idx="466">
                  <c:v>0.71</c:v>
                </c:pt>
                <c:pt idx="467">
                  <c:v>0.71</c:v>
                </c:pt>
                <c:pt idx="468">
                  <c:v>0.64</c:v>
                </c:pt>
                <c:pt idx="469">
                  <c:v>0.4</c:v>
                </c:pt>
                <c:pt idx="470">
                  <c:v>0.4</c:v>
                </c:pt>
                <c:pt idx="471">
                  <c:v>0.21</c:v>
                </c:pt>
                <c:pt idx="472">
                  <c:v>0.34</c:v>
                </c:pt>
                <c:pt idx="473">
                  <c:v>0.37</c:v>
                </c:pt>
                <c:pt idx="474">
                  <c:v>0.31</c:v>
                </c:pt>
                <c:pt idx="475">
                  <c:v>0.28000000000000003</c:v>
                </c:pt>
                <c:pt idx="476">
                  <c:v>0.31</c:v>
                </c:pt>
                <c:pt idx="477">
                  <c:v>0.34</c:v>
                </c:pt>
                <c:pt idx="478">
                  <c:v>0.46</c:v>
                </c:pt>
                <c:pt idx="479">
                  <c:v>0.37</c:v>
                </c:pt>
                <c:pt idx="480">
                  <c:v>0.52</c:v>
                </c:pt>
                <c:pt idx="481">
                  <c:v>0.57999999999999996</c:v>
                </c:pt>
                <c:pt idx="482">
                  <c:v>0.61</c:v>
                </c:pt>
                <c:pt idx="483">
                  <c:v>0.64</c:v>
                </c:pt>
                <c:pt idx="484">
                  <c:v>0.71</c:v>
                </c:pt>
                <c:pt idx="485">
                  <c:v>0.46</c:v>
                </c:pt>
                <c:pt idx="486">
                  <c:v>1.1000000000000001</c:v>
                </c:pt>
                <c:pt idx="487">
                  <c:v>0.47</c:v>
                </c:pt>
                <c:pt idx="488">
                  <c:v>0.57999999999999996</c:v>
                </c:pt>
                <c:pt idx="489">
                  <c:v>0.95</c:v>
                </c:pt>
                <c:pt idx="490">
                  <c:v>0.61</c:v>
                </c:pt>
                <c:pt idx="491">
                  <c:v>0.8</c:v>
                </c:pt>
                <c:pt idx="492">
                  <c:v>0.67</c:v>
                </c:pt>
                <c:pt idx="493">
                  <c:v>0.49</c:v>
                </c:pt>
                <c:pt idx="494">
                  <c:v>0.64</c:v>
                </c:pt>
                <c:pt idx="495">
                  <c:v>0.34</c:v>
                </c:pt>
                <c:pt idx="496">
                  <c:v>0.21</c:v>
                </c:pt>
                <c:pt idx="497">
                  <c:v>0.34</c:v>
                </c:pt>
                <c:pt idx="498">
                  <c:v>0.34</c:v>
                </c:pt>
                <c:pt idx="499">
                  <c:v>0.31</c:v>
                </c:pt>
                <c:pt idx="500">
                  <c:v>0.61</c:v>
                </c:pt>
                <c:pt idx="501">
                  <c:v>0.74</c:v>
                </c:pt>
                <c:pt idx="502">
                  <c:v>0.61</c:v>
                </c:pt>
                <c:pt idx="503">
                  <c:v>0.52</c:v>
                </c:pt>
                <c:pt idx="504">
                  <c:v>0.64</c:v>
                </c:pt>
                <c:pt idx="505">
                  <c:v>0.43</c:v>
                </c:pt>
                <c:pt idx="506">
                  <c:v>0.67</c:v>
                </c:pt>
                <c:pt idx="507">
                  <c:v>0.67</c:v>
                </c:pt>
                <c:pt idx="508">
                  <c:v>0.77</c:v>
                </c:pt>
                <c:pt idx="509">
                  <c:v>0.95</c:v>
                </c:pt>
                <c:pt idx="510">
                  <c:v>0.67</c:v>
                </c:pt>
                <c:pt idx="511">
                  <c:v>0.55000000000000004</c:v>
                </c:pt>
                <c:pt idx="512">
                  <c:v>0.77</c:v>
                </c:pt>
                <c:pt idx="513">
                  <c:v>0.86</c:v>
                </c:pt>
                <c:pt idx="514">
                  <c:v>0.89</c:v>
                </c:pt>
                <c:pt idx="515">
                  <c:v>0.8</c:v>
                </c:pt>
                <c:pt idx="516">
                  <c:v>0.61</c:v>
                </c:pt>
                <c:pt idx="517">
                  <c:v>0.77</c:v>
                </c:pt>
                <c:pt idx="518">
                  <c:v>0.8</c:v>
                </c:pt>
                <c:pt idx="519">
                  <c:v>0.77</c:v>
                </c:pt>
                <c:pt idx="520">
                  <c:v>0.77</c:v>
                </c:pt>
                <c:pt idx="521">
                  <c:v>0.52</c:v>
                </c:pt>
                <c:pt idx="522">
                  <c:v>0.83</c:v>
                </c:pt>
                <c:pt idx="523">
                  <c:v>0.86</c:v>
                </c:pt>
                <c:pt idx="524">
                  <c:v>0.61</c:v>
                </c:pt>
                <c:pt idx="525">
                  <c:v>0.55000000000000004</c:v>
                </c:pt>
                <c:pt idx="526">
                  <c:v>0.92</c:v>
                </c:pt>
                <c:pt idx="527">
                  <c:v>0.67</c:v>
                </c:pt>
                <c:pt idx="528">
                  <c:v>0.52</c:v>
                </c:pt>
                <c:pt idx="529">
                  <c:v>0.64</c:v>
                </c:pt>
                <c:pt idx="530">
                  <c:v>0.55000000000000004</c:v>
                </c:pt>
                <c:pt idx="531">
                  <c:v>0.61</c:v>
                </c:pt>
                <c:pt idx="532">
                  <c:v>0.55000000000000004</c:v>
                </c:pt>
                <c:pt idx="533">
                  <c:v>0.55000000000000004</c:v>
                </c:pt>
                <c:pt idx="534">
                  <c:v>0.57999999999999996</c:v>
                </c:pt>
                <c:pt idx="535">
                  <c:v>0.67</c:v>
                </c:pt>
                <c:pt idx="536">
                  <c:v>0.74</c:v>
                </c:pt>
                <c:pt idx="537">
                  <c:v>0.77</c:v>
                </c:pt>
                <c:pt idx="538">
                  <c:v>0.86</c:v>
                </c:pt>
                <c:pt idx="539">
                  <c:v>0.71</c:v>
                </c:pt>
                <c:pt idx="540">
                  <c:v>0.89</c:v>
                </c:pt>
                <c:pt idx="541">
                  <c:v>0.71</c:v>
                </c:pt>
                <c:pt idx="542">
                  <c:v>0.43</c:v>
                </c:pt>
                <c:pt idx="543">
                  <c:v>0.8</c:v>
                </c:pt>
                <c:pt idx="544">
                  <c:v>0.74</c:v>
                </c:pt>
                <c:pt idx="545">
                  <c:v>0.61</c:v>
                </c:pt>
                <c:pt idx="546">
                  <c:v>0.43</c:v>
                </c:pt>
                <c:pt idx="547">
                  <c:v>0.71</c:v>
                </c:pt>
                <c:pt idx="548">
                  <c:v>0.49</c:v>
                </c:pt>
                <c:pt idx="549">
                  <c:v>0.57999999999999996</c:v>
                </c:pt>
                <c:pt idx="550">
                  <c:v>0.49</c:v>
                </c:pt>
                <c:pt idx="551">
                  <c:v>0.43</c:v>
                </c:pt>
                <c:pt idx="552">
                  <c:v>0.37</c:v>
                </c:pt>
                <c:pt idx="553">
                  <c:v>0.71</c:v>
                </c:pt>
                <c:pt idx="554">
                  <c:v>0.74</c:v>
                </c:pt>
                <c:pt idx="555">
                  <c:v>0.77</c:v>
                </c:pt>
                <c:pt idx="556">
                  <c:v>0.8</c:v>
                </c:pt>
                <c:pt idx="557">
                  <c:v>0.43</c:v>
                </c:pt>
                <c:pt idx="558">
                  <c:v>0.25</c:v>
                </c:pt>
                <c:pt idx="559">
                  <c:v>0.71</c:v>
                </c:pt>
                <c:pt idx="560">
                  <c:v>0.55000000000000004</c:v>
                </c:pt>
                <c:pt idx="561">
                  <c:v>0.61</c:v>
                </c:pt>
                <c:pt idx="562">
                  <c:v>0.71</c:v>
                </c:pt>
                <c:pt idx="563">
                  <c:v>0.46</c:v>
                </c:pt>
                <c:pt idx="564">
                  <c:v>0.57999999999999996</c:v>
                </c:pt>
                <c:pt idx="565">
                  <c:v>0.74</c:v>
                </c:pt>
                <c:pt idx="566">
                  <c:v>0.1</c:v>
                </c:pt>
                <c:pt idx="567">
                  <c:v>0.37</c:v>
                </c:pt>
                <c:pt idx="568">
                  <c:v>1.2</c:v>
                </c:pt>
                <c:pt idx="569">
                  <c:v>0.92</c:v>
                </c:pt>
                <c:pt idx="570">
                  <c:v>0.74</c:v>
                </c:pt>
                <c:pt idx="571">
                  <c:v>0</c:v>
                </c:pt>
                <c:pt idx="572">
                  <c:v>0.71</c:v>
                </c:pt>
                <c:pt idx="573">
                  <c:v>1.8</c:v>
                </c:pt>
                <c:pt idx="574">
                  <c:v>0.71</c:v>
                </c:pt>
                <c:pt idx="575">
                  <c:v>0.74</c:v>
                </c:pt>
                <c:pt idx="576">
                  <c:v>0.43</c:v>
                </c:pt>
                <c:pt idx="577">
                  <c:v>0.4</c:v>
                </c:pt>
                <c:pt idx="578">
                  <c:v>0.77</c:v>
                </c:pt>
                <c:pt idx="579">
                  <c:v>0.8</c:v>
                </c:pt>
                <c:pt idx="580">
                  <c:v>0.43</c:v>
                </c:pt>
                <c:pt idx="581">
                  <c:v>0.55000000000000004</c:v>
                </c:pt>
                <c:pt idx="582">
                  <c:v>0.61</c:v>
                </c:pt>
                <c:pt idx="583">
                  <c:v>0.74</c:v>
                </c:pt>
                <c:pt idx="584">
                  <c:v>0.46</c:v>
                </c:pt>
                <c:pt idx="585">
                  <c:v>0.55000000000000004</c:v>
                </c:pt>
                <c:pt idx="586">
                  <c:v>0.67</c:v>
                </c:pt>
                <c:pt idx="587">
                  <c:v>0.61</c:v>
                </c:pt>
                <c:pt idx="588">
                  <c:v>0.89</c:v>
                </c:pt>
                <c:pt idx="589">
                  <c:v>0.1</c:v>
                </c:pt>
                <c:pt idx="590">
                  <c:v>0.98</c:v>
                </c:pt>
                <c:pt idx="591">
                  <c:v>0.74</c:v>
                </c:pt>
                <c:pt idx="592">
                  <c:v>1.4</c:v>
                </c:pt>
                <c:pt idx="593">
                  <c:v>0.77</c:v>
                </c:pt>
                <c:pt idx="594">
                  <c:v>0.8</c:v>
                </c:pt>
                <c:pt idx="595">
                  <c:v>0.74</c:v>
                </c:pt>
                <c:pt idx="596">
                  <c:v>2</c:v>
                </c:pt>
                <c:pt idx="597">
                  <c:v>0.77</c:v>
                </c:pt>
                <c:pt idx="598">
                  <c:v>0.8</c:v>
                </c:pt>
                <c:pt idx="599">
                  <c:v>3.5</c:v>
                </c:pt>
                <c:pt idx="600">
                  <c:v>0.64</c:v>
                </c:pt>
                <c:pt idx="601">
                  <c:v>0.49</c:v>
                </c:pt>
                <c:pt idx="602">
                  <c:v>0.92</c:v>
                </c:pt>
                <c:pt idx="603">
                  <c:v>0.57999999999999996</c:v>
                </c:pt>
                <c:pt idx="604">
                  <c:v>1.2</c:v>
                </c:pt>
                <c:pt idx="605">
                  <c:v>0.86</c:v>
                </c:pt>
                <c:pt idx="606">
                  <c:v>0.55000000000000004</c:v>
                </c:pt>
                <c:pt idx="607">
                  <c:v>0.74</c:v>
                </c:pt>
                <c:pt idx="608">
                  <c:v>0.8</c:v>
                </c:pt>
                <c:pt idx="609">
                  <c:v>0.74</c:v>
                </c:pt>
                <c:pt idx="610">
                  <c:v>0.77</c:v>
                </c:pt>
                <c:pt idx="611">
                  <c:v>0.67</c:v>
                </c:pt>
                <c:pt idx="612">
                  <c:v>0.92</c:v>
                </c:pt>
                <c:pt idx="613">
                  <c:v>1</c:v>
                </c:pt>
                <c:pt idx="614">
                  <c:v>0.92</c:v>
                </c:pt>
                <c:pt idx="615">
                  <c:v>0.74</c:v>
                </c:pt>
                <c:pt idx="616">
                  <c:v>0.89</c:v>
                </c:pt>
                <c:pt idx="617">
                  <c:v>1</c:v>
                </c:pt>
                <c:pt idx="618">
                  <c:v>0.95</c:v>
                </c:pt>
                <c:pt idx="619">
                  <c:v>1.2</c:v>
                </c:pt>
                <c:pt idx="620">
                  <c:v>0.83</c:v>
                </c:pt>
                <c:pt idx="621">
                  <c:v>1.4</c:v>
                </c:pt>
                <c:pt idx="622">
                  <c:v>0.71</c:v>
                </c:pt>
                <c:pt idx="623">
                  <c:v>0.77</c:v>
                </c:pt>
                <c:pt idx="624">
                  <c:v>0.71</c:v>
                </c:pt>
                <c:pt idx="625">
                  <c:v>0.52</c:v>
                </c:pt>
                <c:pt idx="626">
                  <c:v>0.57999999999999996</c:v>
                </c:pt>
                <c:pt idx="627">
                  <c:v>0.67</c:v>
                </c:pt>
                <c:pt idx="628">
                  <c:v>0.8</c:v>
                </c:pt>
                <c:pt idx="629">
                  <c:v>0.83</c:v>
                </c:pt>
                <c:pt idx="630">
                  <c:v>1.1000000000000001</c:v>
                </c:pt>
                <c:pt idx="631">
                  <c:v>0.86</c:v>
                </c:pt>
                <c:pt idx="632">
                  <c:v>0.77</c:v>
                </c:pt>
                <c:pt idx="633">
                  <c:v>1.4</c:v>
                </c:pt>
                <c:pt idx="634">
                  <c:v>0.95</c:v>
                </c:pt>
                <c:pt idx="635">
                  <c:v>1.4</c:v>
                </c:pt>
                <c:pt idx="636">
                  <c:v>1.2</c:v>
                </c:pt>
                <c:pt idx="637">
                  <c:v>0.86</c:v>
                </c:pt>
                <c:pt idx="638">
                  <c:v>0.67</c:v>
                </c:pt>
                <c:pt idx="639">
                  <c:v>0.61</c:v>
                </c:pt>
                <c:pt idx="640">
                  <c:v>0.4</c:v>
                </c:pt>
                <c:pt idx="641">
                  <c:v>0.57999999999999996</c:v>
                </c:pt>
                <c:pt idx="642">
                  <c:v>0.64</c:v>
                </c:pt>
                <c:pt idx="643">
                  <c:v>0.67</c:v>
                </c:pt>
                <c:pt idx="644">
                  <c:v>0.64</c:v>
                </c:pt>
                <c:pt idx="645">
                  <c:v>0.95</c:v>
                </c:pt>
                <c:pt idx="646">
                  <c:v>1.2</c:v>
                </c:pt>
                <c:pt idx="647">
                  <c:v>1.5</c:v>
                </c:pt>
                <c:pt idx="648">
                  <c:v>0.86</c:v>
                </c:pt>
                <c:pt idx="649">
                  <c:v>0.52</c:v>
                </c:pt>
                <c:pt idx="650">
                  <c:v>0.55000000000000004</c:v>
                </c:pt>
                <c:pt idx="651">
                  <c:v>1</c:v>
                </c:pt>
                <c:pt idx="652">
                  <c:v>0.71</c:v>
                </c:pt>
                <c:pt idx="653">
                  <c:v>0.52</c:v>
                </c:pt>
                <c:pt idx="654">
                  <c:v>0.8</c:v>
                </c:pt>
                <c:pt idx="655">
                  <c:v>0.77</c:v>
                </c:pt>
                <c:pt idx="656">
                  <c:v>0.77</c:v>
                </c:pt>
                <c:pt idx="657">
                  <c:v>0.77</c:v>
                </c:pt>
                <c:pt idx="658">
                  <c:v>0.61</c:v>
                </c:pt>
                <c:pt idx="659">
                  <c:v>0.86</c:v>
                </c:pt>
                <c:pt idx="660">
                  <c:v>0.71</c:v>
                </c:pt>
                <c:pt idx="661">
                  <c:v>0.83</c:v>
                </c:pt>
                <c:pt idx="662">
                  <c:v>0.95</c:v>
                </c:pt>
                <c:pt idx="663">
                  <c:v>0.86</c:v>
                </c:pt>
                <c:pt idx="664">
                  <c:v>0.89</c:v>
                </c:pt>
                <c:pt idx="665">
                  <c:v>0.98</c:v>
                </c:pt>
                <c:pt idx="666">
                  <c:v>0.83</c:v>
                </c:pt>
                <c:pt idx="667">
                  <c:v>0.83</c:v>
                </c:pt>
                <c:pt idx="668">
                  <c:v>1.3</c:v>
                </c:pt>
                <c:pt idx="669">
                  <c:v>1.1000000000000001</c:v>
                </c:pt>
                <c:pt idx="670">
                  <c:v>1.2</c:v>
                </c:pt>
                <c:pt idx="671">
                  <c:v>1</c:v>
                </c:pt>
                <c:pt idx="672">
                  <c:v>1.4</c:v>
                </c:pt>
                <c:pt idx="673">
                  <c:v>1.3</c:v>
                </c:pt>
                <c:pt idx="674">
                  <c:v>0.98</c:v>
                </c:pt>
                <c:pt idx="675">
                  <c:v>1.1000000000000001</c:v>
                </c:pt>
                <c:pt idx="676">
                  <c:v>1.3</c:v>
                </c:pt>
                <c:pt idx="677">
                  <c:v>0.95</c:v>
                </c:pt>
                <c:pt idx="678">
                  <c:v>1</c:v>
                </c:pt>
                <c:pt idx="679">
                  <c:v>1.1000000000000001</c:v>
                </c:pt>
                <c:pt idx="680">
                  <c:v>1.1000000000000001</c:v>
                </c:pt>
                <c:pt idx="681">
                  <c:v>1.1000000000000001</c:v>
                </c:pt>
                <c:pt idx="682">
                  <c:v>0.83</c:v>
                </c:pt>
                <c:pt idx="683">
                  <c:v>0.52</c:v>
                </c:pt>
                <c:pt idx="684">
                  <c:v>0.74</c:v>
                </c:pt>
                <c:pt idx="685">
                  <c:v>0.61</c:v>
                </c:pt>
                <c:pt idx="686">
                  <c:v>0.77</c:v>
                </c:pt>
                <c:pt idx="687">
                  <c:v>0.77</c:v>
                </c:pt>
                <c:pt idx="688">
                  <c:v>0.74</c:v>
                </c:pt>
                <c:pt idx="689">
                  <c:v>0.64</c:v>
                </c:pt>
                <c:pt idx="690">
                  <c:v>0.61</c:v>
                </c:pt>
                <c:pt idx="691">
                  <c:v>0.64</c:v>
                </c:pt>
                <c:pt idx="692">
                  <c:v>0.43</c:v>
                </c:pt>
                <c:pt idx="693">
                  <c:v>0.83</c:v>
                </c:pt>
                <c:pt idx="694">
                  <c:v>0.6</c:v>
                </c:pt>
                <c:pt idx="695">
                  <c:v>0.49</c:v>
                </c:pt>
                <c:pt idx="696">
                  <c:v>0.86</c:v>
                </c:pt>
                <c:pt idx="697">
                  <c:v>0.74</c:v>
                </c:pt>
                <c:pt idx="698">
                  <c:v>0.98</c:v>
                </c:pt>
                <c:pt idx="699">
                  <c:v>0.67</c:v>
                </c:pt>
                <c:pt idx="700">
                  <c:v>0.25</c:v>
                </c:pt>
                <c:pt idx="701">
                  <c:v>0.52</c:v>
                </c:pt>
                <c:pt idx="702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8-4ECD-82F2-C71B94D90D28}"/>
            </c:ext>
          </c:extLst>
        </c:ser>
        <c:ser>
          <c:idx val="2"/>
          <c:order val="2"/>
          <c:tx>
            <c:strRef>
              <c:f>'Fosfatos tabla'!$I$7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tabla'!$I$8:$I$727</c15:sqref>
                  </c15:fullRef>
                </c:ext>
              </c:extLst>
              <c:f>('Fosfatos tabla'!$I$8:$I$13,'Fosfatos tabla'!$I$22:$I$727)</c:f>
              <c:numCache>
                <c:formatCode>0.00</c:formatCode>
                <c:ptCount val="70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8-4ECD-82F2-C71B94D90D28}"/>
            </c:ext>
          </c:extLst>
        </c:ser>
        <c:ser>
          <c:idx val="3"/>
          <c:order val="3"/>
          <c:tx>
            <c:strRef>
              <c:f>'Fosfatos tabla'!$J$7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tabla'!$J$8:$J$727</c15:sqref>
                  </c15:fullRef>
                </c:ext>
              </c:extLst>
              <c:f>('Fosfatos tabla'!$J$8:$J$13,'Fosfatos tabla'!$J$22:$J$727)</c:f>
              <c:numCache>
                <c:formatCode>0.000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0.03</c:v>
                </c:pt>
                <c:pt idx="8">
                  <c:v>0.14199999999999999</c:v>
                </c:pt>
                <c:pt idx="9">
                  <c:v>0.03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  <c:pt idx="13">
                  <c:v>0.03</c:v>
                </c:pt>
                <c:pt idx="14">
                  <c:v>0.03</c:v>
                </c:pt>
                <c:pt idx="15">
                  <c:v>6.9000000000000006E-2</c:v>
                </c:pt>
                <c:pt idx="16">
                  <c:v>0.03</c:v>
                </c:pt>
                <c:pt idx="17">
                  <c:v>0.03</c:v>
                </c:pt>
                <c:pt idx="18">
                  <c:v>0</c:v>
                </c:pt>
                <c:pt idx="19">
                  <c:v>0</c:v>
                </c:pt>
                <c:pt idx="20">
                  <c:v>0.03</c:v>
                </c:pt>
                <c:pt idx="21">
                  <c:v>0.11799999999999999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0.27100000000000002</c:v>
                </c:pt>
                <c:pt idx="27">
                  <c:v>8.4000000000000005E-2</c:v>
                </c:pt>
                <c:pt idx="28">
                  <c:v>0.20499999999999999</c:v>
                </c:pt>
                <c:pt idx="29">
                  <c:v>0.03</c:v>
                </c:pt>
                <c:pt idx="30">
                  <c:v>0.191</c:v>
                </c:pt>
                <c:pt idx="31">
                  <c:v>6.7000000000000004E-2</c:v>
                </c:pt>
                <c:pt idx="32">
                  <c:v>7.2999999999999995E-2</c:v>
                </c:pt>
                <c:pt idx="33">
                  <c:v>0.54500000000000004</c:v>
                </c:pt>
                <c:pt idx="34">
                  <c:v>6.7000000000000004E-2</c:v>
                </c:pt>
                <c:pt idx="35">
                  <c:v>8.7999999999999995E-2</c:v>
                </c:pt>
                <c:pt idx="36">
                  <c:v>8.7999999999999995E-2</c:v>
                </c:pt>
                <c:pt idx="37">
                  <c:v>0.218</c:v>
                </c:pt>
                <c:pt idx="38">
                  <c:v>7.0999999999999994E-2</c:v>
                </c:pt>
                <c:pt idx="39">
                  <c:v>0.113</c:v>
                </c:pt>
                <c:pt idx="40">
                  <c:v>7.3999999999999996E-2</c:v>
                </c:pt>
                <c:pt idx="41">
                  <c:v>6.0999999999999999E-2</c:v>
                </c:pt>
                <c:pt idx="42">
                  <c:v>0.08</c:v>
                </c:pt>
                <c:pt idx="43">
                  <c:v>6.0999999999999999E-2</c:v>
                </c:pt>
                <c:pt idx="44">
                  <c:v>7.1999999999999995E-2</c:v>
                </c:pt>
                <c:pt idx="45">
                  <c:v>0.03</c:v>
                </c:pt>
                <c:pt idx="46">
                  <c:v>0.03</c:v>
                </c:pt>
                <c:pt idx="47">
                  <c:v>1.0069999999999999</c:v>
                </c:pt>
                <c:pt idx="48">
                  <c:v>0.40100000000000002</c:v>
                </c:pt>
                <c:pt idx="49">
                  <c:v>0.28499999999999998</c:v>
                </c:pt>
                <c:pt idx="50">
                  <c:v>0.38700000000000001</c:v>
                </c:pt>
                <c:pt idx="51">
                  <c:v>0.20599999999999999</c:v>
                </c:pt>
                <c:pt idx="52">
                  <c:v>0.03</c:v>
                </c:pt>
                <c:pt idx="53">
                  <c:v>0.45300000000000001</c:v>
                </c:pt>
                <c:pt idx="54">
                  <c:v>0.17299999999999999</c:v>
                </c:pt>
                <c:pt idx="55">
                  <c:v>0.249</c:v>
                </c:pt>
                <c:pt idx="56">
                  <c:v>0.113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6.0999999999999999E-2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6.9000000000000006E-2</c:v>
                </c:pt>
                <c:pt idx="73">
                  <c:v>6.5000000000000002E-2</c:v>
                </c:pt>
                <c:pt idx="74">
                  <c:v>7.9000000000000001E-2</c:v>
                </c:pt>
                <c:pt idx="75">
                  <c:v>6.2E-2</c:v>
                </c:pt>
                <c:pt idx="76">
                  <c:v>9.5000000000000001E-2</c:v>
                </c:pt>
                <c:pt idx="77">
                  <c:v>0.40799999999999997</c:v>
                </c:pt>
                <c:pt idx="78">
                  <c:v>0.36899999999999999</c:v>
                </c:pt>
                <c:pt idx="79">
                  <c:v>0.30299999999999999</c:v>
                </c:pt>
                <c:pt idx="80">
                  <c:v>0.16600000000000001</c:v>
                </c:pt>
                <c:pt idx="81">
                  <c:v>0.17</c:v>
                </c:pt>
                <c:pt idx="82">
                  <c:v>0.70499999999999996</c:v>
                </c:pt>
                <c:pt idx="83">
                  <c:v>1.0980000000000001</c:v>
                </c:pt>
                <c:pt idx="84">
                  <c:v>1.3520000000000001</c:v>
                </c:pt>
                <c:pt idx="85">
                  <c:v>1.4590000000000001</c:v>
                </c:pt>
                <c:pt idx="86">
                  <c:v>1.135</c:v>
                </c:pt>
                <c:pt idx="87">
                  <c:v>1.327</c:v>
                </c:pt>
                <c:pt idx="88">
                  <c:v>1.319</c:v>
                </c:pt>
                <c:pt idx="89">
                  <c:v>2.9420000000000002</c:v>
                </c:pt>
                <c:pt idx="90">
                  <c:v>1.9379999999999999</c:v>
                </c:pt>
                <c:pt idx="91">
                  <c:v>2.3620000000000001</c:v>
                </c:pt>
                <c:pt idx="92">
                  <c:v>2.452</c:v>
                </c:pt>
                <c:pt idx="93">
                  <c:v>2.7639999999999998</c:v>
                </c:pt>
                <c:pt idx="94">
                  <c:v>2.2189999999999999</c:v>
                </c:pt>
                <c:pt idx="95">
                  <c:v>2.9140000000000001</c:v>
                </c:pt>
                <c:pt idx="96">
                  <c:v>4.3250000000000002</c:v>
                </c:pt>
                <c:pt idx="97">
                  <c:v>4.234</c:v>
                </c:pt>
                <c:pt idx="98">
                  <c:v>3.0649999999999999</c:v>
                </c:pt>
                <c:pt idx="99">
                  <c:v>4.1100000000000003</c:v>
                </c:pt>
                <c:pt idx="100">
                  <c:v>4.1959999999999997</c:v>
                </c:pt>
                <c:pt idx="101">
                  <c:v>0.68600000000000005</c:v>
                </c:pt>
                <c:pt idx="102">
                  <c:v>0.41899999999999998</c:v>
                </c:pt>
                <c:pt idx="103">
                  <c:v>0.61299999999999999</c:v>
                </c:pt>
                <c:pt idx="104">
                  <c:v>0.52</c:v>
                </c:pt>
                <c:pt idx="105">
                  <c:v>0.54800000000000004</c:v>
                </c:pt>
                <c:pt idx="106">
                  <c:v>0.55300000000000005</c:v>
                </c:pt>
                <c:pt idx="107">
                  <c:v>0.72199999999999998</c:v>
                </c:pt>
                <c:pt idx="108">
                  <c:v>0.44400000000000001</c:v>
                </c:pt>
                <c:pt idx="109">
                  <c:v>0.432</c:v>
                </c:pt>
                <c:pt idx="110">
                  <c:v>0.38800000000000001</c:v>
                </c:pt>
                <c:pt idx="111">
                  <c:v>0.34899999999999998</c:v>
                </c:pt>
                <c:pt idx="112">
                  <c:v>0.35499999999999998</c:v>
                </c:pt>
                <c:pt idx="113">
                  <c:v>0.33800000000000002</c:v>
                </c:pt>
                <c:pt idx="114">
                  <c:v>0.29399999999999998</c:v>
                </c:pt>
                <c:pt idx="115">
                  <c:v>0.32</c:v>
                </c:pt>
                <c:pt idx="116">
                  <c:v>0.315</c:v>
                </c:pt>
                <c:pt idx="117">
                  <c:v>0.23100000000000001</c:v>
                </c:pt>
                <c:pt idx="118">
                  <c:v>0.247</c:v>
                </c:pt>
                <c:pt idx="119">
                  <c:v>0.23699999999999999</c:v>
                </c:pt>
                <c:pt idx="120">
                  <c:v>0.218</c:v>
                </c:pt>
                <c:pt idx="121">
                  <c:v>0.222</c:v>
                </c:pt>
                <c:pt idx="122">
                  <c:v>0.23499999999999999</c:v>
                </c:pt>
                <c:pt idx="123">
                  <c:v>0.23</c:v>
                </c:pt>
                <c:pt idx="124">
                  <c:v>0.38900000000000001</c:v>
                </c:pt>
                <c:pt idx="125">
                  <c:v>0.39700000000000002</c:v>
                </c:pt>
                <c:pt idx="126">
                  <c:v>0.223</c:v>
                </c:pt>
                <c:pt idx="127">
                  <c:v>0.18099999999999999</c:v>
                </c:pt>
                <c:pt idx="128">
                  <c:v>0.21099999999999999</c:v>
                </c:pt>
                <c:pt idx="129">
                  <c:v>0.16900000000000001</c:v>
                </c:pt>
                <c:pt idx="130">
                  <c:v>0.18</c:v>
                </c:pt>
                <c:pt idx="131">
                  <c:v>0.188</c:v>
                </c:pt>
                <c:pt idx="132">
                  <c:v>0.12</c:v>
                </c:pt>
                <c:pt idx="133">
                  <c:v>0.115</c:v>
                </c:pt>
                <c:pt idx="134">
                  <c:v>0.13200000000000001</c:v>
                </c:pt>
                <c:pt idx="135">
                  <c:v>0.13</c:v>
                </c:pt>
                <c:pt idx="136">
                  <c:v>0.17599999999999999</c:v>
                </c:pt>
                <c:pt idx="137">
                  <c:v>0.123</c:v>
                </c:pt>
                <c:pt idx="138">
                  <c:v>0.13300000000000001</c:v>
                </c:pt>
                <c:pt idx="139">
                  <c:v>0.11899999999999999</c:v>
                </c:pt>
                <c:pt idx="140">
                  <c:v>0.21299999999999999</c:v>
                </c:pt>
                <c:pt idx="141">
                  <c:v>0.14599999999999999</c:v>
                </c:pt>
                <c:pt idx="142">
                  <c:v>0.12</c:v>
                </c:pt>
                <c:pt idx="143">
                  <c:v>0.13300000000000001</c:v>
                </c:pt>
                <c:pt idx="144">
                  <c:v>0.14000000000000001</c:v>
                </c:pt>
                <c:pt idx="145">
                  <c:v>0.14799999999999999</c:v>
                </c:pt>
                <c:pt idx="146">
                  <c:v>0.107</c:v>
                </c:pt>
                <c:pt idx="147">
                  <c:v>0.318</c:v>
                </c:pt>
                <c:pt idx="148">
                  <c:v>0.316</c:v>
                </c:pt>
                <c:pt idx="149">
                  <c:v>0.29099999999999998</c:v>
                </c:pt>
                <c:pt idx="150">
                  <c:v>0.17399999999999999</c:v>
                </c:pt>
                <c:pt idx="151">
                  <c:v>0.19600000000000001</c:v>
                </c:pt>
                <c:pt idx="152">
                  <c:v>0.16400000000000001</c:v>
                </c:pt>
                <c:pt idx="153">
                  <c:v>8.3000000000000004E-2</c:v>
                </c:pt>
                <c:pt idx="154">
                  <c:v>9.1999999999999998E-2</c:v>
                </c:pt>
                <c:pt idx="155">
                  <c:v>0.03</c:v>
                </c:pt>
                <c:pt idx="156">
                  <c:v>0.03</c:v>
                </c:pt>
                <c:pt idx="157">
                  <c:v>0.31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0.45900000000000002</c:v>
                </c:pt>
                <c:pt idx="162">
                  <c:v>0.23400000000000001</c:v>
                </c:pt>
                <c:pt idx="163">
                  <c:v>0.10100000000000001</c:v>
                </c:pt>
                <c:pt idx="164">
                  <c:v>0.108</c:v>
                </c:pt>
                <c:pt idx="165">
                  <c:v>9.0999999999999998E-2</c:v>
                </c:pt>
                <c:pt idx="166">
                  <c:v>0.115</c:v>
                </c:pt>
                <c:pt idx="167">
                  <c:v>0.13600000000000001</c:v>
                </c:pt>
                <c:pt idx="168">
                  <c:v>7.6999999999999999E-2</c:v>
                </c:pt>
                <c:pt idx="169">
                  <c:v>9.9000000000000005E-2</c:v>
                </c:pt>
                <c:pt idx="170">
                  <c:v>0.186</c:v>
                </c:pt>
                <c:pt idx="171">
                  <c:v>0.17799999999999999</c:v>
                </c:pt>
                <c:pt idx="172">
                  <c:v>0.13100000000000001</c:v>
                </c:pt>
                <c:pt idx="173">
                  <c:v>0.128</c:v>
                </c:pt>
                <c:pt idx="174">
                  <c:v>0.159</c:v>
                </c:pt>
                <c:pt idx="175">
                  <c:v>0.13400000000000001</c:v>
                </c:pt>
                <c:pt idx="176">
                  <c:v>0.32700000000000001</c:v>
                </c:pt>
                <c:pt idx="177">
                  <c:v>0.47099999999999997</c:v>
                </c:pt>
                <c:pt idx="178">
                  <c:v>0.46899999999999997</c:v>
                </c:pt>
                <c:pt idx="179">
                  <c:v>0.435</c:v>
                </c:pt>
                <c:pt idx="180">
                  <c:v>0.38300000000000001</c:v>
                </c:pt>
                <c:pt idx="181">
                  <c:v>0.47399999999999998</c:v>
                </c:pt>
                <c:pt idx="182">
                  <c:v>0.379</c:v>
                </c:pt>
                <c:pt idx="183">
                  <c:v>0.14000000000000001</c:v>
                </c:pt>
                <c:pt idx="184">
                  <c:v>0.114</c:v>
                </c:pt>
                <c:pt idx="185">
                  <c:v>0.222</c:v>
                </c:pt>
                <c:pt idx="186">
                  <c:v>0.46500000000000002</c:v>
                </c:pt>
                <c:pt idx="187">
                  <c:v>0.112</c:v>
                </c:pt>
                <c:pt idx="188">
                  <c:v>0.154</c:v>
                </c:pt>
                <c:pt idx="189">
                  <c:v>0.13500000000000001</c:v>
                </c:pt>
                <c:pt idx="190">
                  <c:v>0.189</c:v>
                </c:pt>
                <c:pt idx="191">
                  <c:v>0.19900000000000001</c:v>
                </c:pt>
                <c:pt idx="192">
                  <c:v>0.23300000000000001</c:v>
                </c:pt>
                <c:pt idx="193">
                  <c:v>0.34399999999999997</c:v>
                </c:pt>
                <c:pt idx="194">
                  <c:v>0.21</c:v>
                </c:pt>
                <c:pt idx="195">
                  <c:v>0.2</c:v>
                </c:pt>
                <c:pt idx="196">
                  <c:v>0.20200000000000001</c:v>
                </c:pt>
                <c:pt idx="197">
                  <c:v>0.192</c:v>
                </c:pt>
                <c:pt idx="198">
                  <c:v>0.251</c:v>
                </c:pt>
                <c:pt idx="199">
                  <c:v>0.127</c:v>
                </c:pt>
                <c:pt idx="200">
                  <c:v>7.2999999999999995E-2</c:v>
                </c:pt>
                <c:pt idx="201">
                  <c:v>0.24099999999999999</c:v>
                </c:pt>
                <c:pt idx="202">
                  <c:v>0.13600000000000001</c:v>
                </c:pt>
                <c:pt idx="203">
                  <c:v>8.1000000000000003E-2</c:v>
                </c:pt>
                <c:pt idx="204">
                  <c:v>0.10299999999999999</c:v>
                </c:pt>
                <c:pt idx="205">
                  <c:v>0.45900000000000002</c:v>
                </c:pt>
                <c:pt idx="206">
                  <c:v>0.13100000000000001</c:v>
                </c:pt>
                <c:pt idx="207">
                  <c:v>0.188</c:v>
                </c:pt>
                <c:pt idx="208">
                  <c:v>0.123</c:v>
                </c:pt>
                <c:pt idx="209">
                  <c:v>6.6000000000000003E-2</c:v>
                </c:pt>
                <c:pt idx="210">
                  <c:v>0.14000000000000001</c:v>
                </c:pt>
                <c:pt idx="211">
                  <c:v>7.4999999999999997E-2</c:v>
                </c:pt>
                <c:pt idx="212">
                  <c:v>7.2999999999999995E-2</c:v>
                </c:pt>
                <c:pt idx="213">
                  <c:v>9.6000000000000002E-2</c:v>
                </c:pt>
                <c:pt idx="214">
                  <c:v>0.16500000000000001</c:v>
                </c:pt>
                <c:pt idx="215">
                  <c:v>0.13700000000000001</c:v>
                </c:pt>
                <c:pt idx="216">
                  <c:v>0.17799999999999999</c:v>
                </c:pt>
                <c:pt idx="217">
                  <c:v>0.23</c:v>
                </c:pt>
                <c:pt idx="218">
                  <c:v>0.17599999999999999</c:v>
                </c:pt>
                <c:pt idx="219">
                  <c:v>0.19500000000000001</c:v>
                </c:pt>
                <c:pt idx="220">
                  <c:v>0.251</c:v>
                </c:pt>
                <c:pt idx="221">
                  <c:v>0.20100000000000001</c:v>
                </c:pt>
                <c:pt idx="222">
                  <c:v>0.16500000000000001</c:v>
                </c:pt>
                <c:pt idx="223">
                  <c:v>0.21199999999999999</c:v>
                </c:pt>
                <c:pt idx="224">
                  <c:v>0.192</c:v>
                </c:pt>
                <c:pt idx="225">
                  <c:v>0.20599999999999999</c:v>
                </c:pt>
                <c:pt idx="226">
                  <c:v>0.23100000000000001</c:v>
                </c:pt>
                <c:pt idx="227">
                  <c:v>0.23200000000000001</c:v>
                </c:pt>
                <c:pt idx="228">
                  <c:v>0.19400000000000001</c:v>
                </c:pt>
                <c:pt idx="229">
                  <c:v>0.16700000000000001</c:v>
                </c:pt>
                <c:pt idx="230">
                  <c:v>0.28699999999999998</c:v>
                </c:pt>
                <c:pt idx="231">
                  <c:v>8.7999999999999995E-2</c:v>
                </c:pt>
                <c:pt idx="232">
                  <c:v>9.9000000000000005E-2</c:v>
                </c:pt>
                <c:pt idx="233">
                  <c:v>9.5000000000000001E-2</c:v>
                </c:pt>
                <c:pt idx="234">
                  <c:v>8.4000000000000005E-2</c:v>
                </c:pt>
                <c:pt idx="235">
                  <c:v>0.114</c:v>
                </c:pt>
                <c:pt idx="236">
                  <c:v>9.8000000000000004E-2</c:v>
                </c:pt>
                <c:pt idx="237">
                  <c:v>8.7999999999999995E-2</c:v>
                </c:pt>
                <c:pt idx="238">
                  <c:v>6.4000000000000001E-2</c:v>
                </c:pt>
                <c:pt idx="239">
                  <c:v>0.08</c:v>
                </c:pt>
                <c:pt idx="240">
                  <c:v>0.17399999999999999</c:v>
                </c:pt>
                <c:pt idx="241">
                  <c:v>0.26100000000000001</c:v>
                </c:pt>
                <c:pt idx="242">
                  <c:v>0.193</c:v>
                </c:pt>
                <c:pt idx="243">
                  <c:v>0.251</c:v>
                </c:pt>
                <c:pt idx="244">
                  <c:v>0.379</c:v>
                </c:pt>
                <c:pt idx="245">
                  <c:v>0.19900000000000001</c:v>
                </c:pt>
                <c:pt idx="246">
                  <c:v>0.155</c:v>
                </c:pt>
                <c:pt idx="247">
                  <c:v>9.6000000000000002E-2</c:v>
                </c:pt>
                <c:pt idx="248">
                  <c:v>6.2E-2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6.4000000000000001E-2</c:v>
                </c:pt>
                <c:pt idx="261">
                  <c:v>0.03</c:v>
                </c:pt>
                <c:pt idx="262">
                  <c:v>6.9000000000000006E-2</c:v>
                </c:pt>
                <c:pt idx="263">
                  <c:v>0.03</c:v>
                </c:pt>
                <c:pt idx="264">
                  <c:v>0.03</c:v>
                </c:pt>
                <c:pt idx="265">
                  <c:v>0.03</c:v>
                </c:pt>
                <c:pt idx="266">
                  <c:v>7.8E-2</c:v>
                </c:pt>
                <c:pt idx="267">
                  <c:v>0.03</c:v>
                </c:pt>
                <c:pt idx="268">
                  <c:v>7.6999999999999999E-2</c:v>
                </c:pt>
                <c:pt idx="269">
                  <c:v>0.03</c:v>
                </c:pt>
                <c:pt idx="270">
                  <c:v>7.1999999999999995E-2</c:v>
                </c:pt>
                <c:pt idx="271">
                  <c:v>0.03</c:v>
                </c:pt>
                <c:pt idx="272">
                  <c:v>6.2E-2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7.1999999999999995E-2</c:v>
                </c:pt>
                <c:pt idx="278">
                  <c:v>0.03</c:v>
                </c:pt>
                <c:pt idx="279">
                  <c:v>0.03</c:v>
                </c:pt>
                <c:pt idx="280">
                  <c:v>7.0999999999999994E-2</c:v>
                </c:pt>
                <c:pt idx="281">
                  <c:v>0.03</c:v>
                </c:pt>
                <c:pt idx="282">
                  <c:v>0</c:v>
                </c:pt>
                <c:pt idx="283">
                  <c:v>0</c:v>
                </c:pt>
                <c:pt idx="284">
                  <c:v>0.03</c:v>
                </c:pt>
                <c:pt idx="285">
                  <c:v>0.03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0.223</c:v>
                </c:pt>
                <c:pt idx="290">
                  <c:v>0.307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6.6000000000000003E-2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0.27100000000000002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9.1999999999999998E-2</c:v>
                </c:pt>
                <c:pt idx="332">
                  <c:v>0.21199999999999999</c:v>
                </c:pt>
                <c:pt idx="333">
                  <c:v>0.153</c:v>
                </c:pt>
                <c:pt idx="334">
                  <c:v>6.5000000000000002E-2</c:v>
                </c:pt>
                <c:pt idx="335">
                  <c:v>6.4000000000000001E-2</c:v>
                </c:pt>
                <c:pt idx="336">
                  <c:v>6.2E-2</c:v>
                </c:pt>
                <c:pt idx="337">
                  <c:v>9.9000000000000005E-2</c:v>
                </c:pt>
                <c:pt idx="338">
                  <c:v>0.27800000000000002</c:v>
                </c:pt>
                <c:pt idx="339">
                  <c:v>0.219</c:v>
                </c:pt>
                <c:pt idx="340">
                  <c:v>6.0999999999999999E-2</c:v>
                </c:pt>
                <c:pt idx="341">
                  <c:v>3.0499999999999999E-2</c:v>
                </c:pt>
                <c:pt idx="342">
                  <c:v>6.4000000000000001E-2</c:v>
                </c:pt>
                <c:pt idx="343">
                  <c:v>8.5000000000000006E-2</c:v>
                </c:pt>
                <c:pt idx="344">
                  <c:v>7.8E-2</c:v>
                </c:pt>
                <c:pt idx="345">
                  <c:v>7.4999999999999997E-2</c:v>
                </c:pt>
                <c:pt idx="346">
                  <c:v>3.0499999999999999E-2</c:v>
                </c:pt>
                <c:pt idx="347">
                  <c:v>3.0499999999999999E-2</c:v>
                </c:pt>
                <c:pt idx="348">
                  <c:v>0.03</c:v>
                </c:pt>
                <c:pt idx="349">
                  <c:v>0.188</c:v>
                </c:pt>
                <c:pt idx="350">
                  <c:v>0.17599999999999999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4.4000000000000004</c:v>
                </c:pt>
                <c:pt idx="367">
                  <c:v>1.7</c:v>
                </c:pt>
                <c:pt idx="368">
                  <c:v>0</c:v>
                </c:pt>
                <c:pt idx="369">
                  <c:v>0.1</c:v>
                </c:pt>
                <c:pt idx="370">
                  <c:v>0.21</c:v>
                </c:pt>
                <c:pt idx="371">
                  <c:v>0.21</c:v>
                </c:pt>
                <c:pt idx="372">
                  <c:v>0.1</c:v>
                </c:pt>
                <c:pt idx="373">
                  <c:v>0.28000000000000003</c:v>
                </c:pt>
                <c:pt idx="374">
                  <c:v>0.1</c:v>
                </c:pt>
                <c:pt idx="375">
                  <c:v>0.37</c:v>
                </c:pt>
                <c:pt idx="376">
                  <c:v>0.1</c:v>
                </c:pt>
                <c:pt idx="377">
                  <c:v>0.25</c:v>
                </c:pt>
                <c:pt idx="378">
                  <c:v>0.71</c:v>
                </c:pt>
                <c:pt idx="379">
                  <c:v>0.1</c:v>
                </c:pt>
                <c:pt idx="380">
                  <c:v>1.8</c:v>
                </c:pt>
                <c:pt idx="381">
                  <c:v>0.46</c:v>
                </c:pt>
                <c:pt idx="382">
                  <c:v>0.49</c:v>
                </c:pt>
                <c:pt idx="383">
                  <c:v>0.31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0.25</c:v>
                </c:pt>
                <c:pt idx="389">
                  <c:v>0.21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0.67</c:v>
                </c:pt>
                <c:pt idx="411">
                  <c:v>0.28000000000000003</c:v>
                </c:pt>
                <c:pt idx="412">
                  <c:v>0.1</c:v>
                </c:pt>
                <c:pt idx="413">
                  <c:v>0.1</c:v>
                </c:pt>
                <c:pt idx="414">
                  <c:v>0.21</c:v>
                </c:pt>
                <c:pt idx="415">
                  <c:v>0.37</c:v>
                </c:pt>
                <c:pt idx="416">
                  <c:v>0.74</c:v>
                </c:pt>
                <c:pt idx="417">
                  <c:v>0.37</c:v>
                </c:pt>
                <c:pt idx="418">
                  <c:v>0.31</c:v>
                </c:pt>
                <c:pt idx="419">
                  <c:v>0.25</c:v>
                </c:pt>
                <c:pt idx="420">
                  <c:v>0.28000000000000003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0.98</c:v>
                </c:pt>
                <c:pt idx="439">
                  <c:v>0.61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0.55000000000000004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0.1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0.52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0.31</c:v>
                </c:pt>
                <c:pt idx="611">
                  <c:v>0.1</c:v>
                </c:pt>
                <c:pt idx="612">
                  <c:v>1</c:v>
                </c:pt>
                <c:pt idx="613">
                  <c:v>0.28000000000000003</c:v>
                </c:pt>
                <c:pt idx="614">
                  <c:v>0.1</c:v>
                </c:pt>
                <c:pt idx="615">
                  <c:v>0.1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0.28000000000000003</c:v>
                </c:pt>
                <c:pt idx="620">
                  <c:v>0.1</c:v>
                </c:pt>
                <c:pt idx="621">
                  <c:v>0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0.1</c:v>
                </c:pt>
                <c:pt idx="637">
                  <c:v>0.25</c:v>
                </c:pt>
                <c:pt idx="638">
                  <c:v>0.25</c:v>
                </c:pt>
                <c:pt idx="639">
                  <c:v>0.1</c:v>
                </c:pt>
                <c:pt idx="640">
                  <c:v>0.25</c:v>
                </c:pt>
                <c:pt idx="641">
                  <c:v>0.1</c:v>
                </c:pt>
                <c:pt idx="642">
                  <c:v>0.21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0.31</c:v>
                </c:pt>
                <c:pt idx="651">
                  <c:v>0.46</c:v>
                </c:pt>
                <c:pt idx="652">
                  <c:v>0.34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0.1</c:v>
                </c:pt>
                <c:pt idx="678">
                  <c:v>0.1</c:v>
                </c:pt>
                <c:pt idx="679">
                  <c:v>0.31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0.25</c:v>
                </c:pt>
                <c:pt idx="696">
                  <c:v>1.3</c:v>
                </c:pt>
                <c:pt idx="697">
                  <c:v>0.34</c:v>
                </c:pt>
                <c:pt idx="698">
                  <c:v>0.37</c:v>
                </c:pt>
                <c:pt idx="699">
                  <c:v>0.28000000000000003</c:v>
                </c:pt>
                <c:pt idx="700">
                  <c:v>0.64</c:v>
                </c:pt>
                <c:pt idx="701">
                  <c:v>0.52</c:v>
                </c:pt>
                <c:pt idx="702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18-4ECD-82F2-C71B94D90D28}"/>
            </c:ext>
          </c:extLst>
        </c:ser>
        <c:ser>
          <c:idx val="4"/>
          <c:order val="4"/>
          <c:tx>
            <c:strRef>
              <c:f>'Fosfatos tabla'!$K$7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tabla'!$K$8:$K$727</c15:sqref>
                  </c15:fullRef>
                </c:ext>
              </c:extLst>
              <c:f>('Fosfatos tabla'!$K$8:$K$13,'Fosfatos tabla'!$K$22:$K$727)</c:f>
              <c:numCache>
                <c:formatCode>0.00</c:formatCode>
                <c:ptCount val="70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8-4ECD-82F2-C71B94D90D28}"/>
            </c:ext>
          </c:extLst>
        </c:ser>
        <c:ser>
          <c:idx val="5"/>
          <c:order val="5"/>
          <c:tx>
            <c:strRef>
              <c:f>'Fosfatos tabla'!$L$7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tabla'!$L$8:$L$727</c15:sqref>
                  </c15:fullRef>
                </c:ext>
              </c:extLst>
              <c:f>('Fosfatos tabla'!$L$8:$L$13,'Fosfatos tabla'!$L$22:$L$727)</c:f>
              <c:numCache>
                <c:formatCode>0.000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0.59199999999999997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0.44700000000000001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1.7</c:v>
                </c:pt>
                <c:pt idx="359">
                  <c:v>12</c:v>
                </c:pt>
                <c:pt idx="360">
                  <c:v>4</c:v>
                </c:pt>
                <c:pt idx="361">
                  <c:v>1.4</c:v>
                </c:pt>
                <c:pt idx="362">
                  <c:v>1.1000000000000001</c:v>
                </c:pt>
                <c:pt idx="363">
                  <c:v>1.3</c:v>
                </c:pt>
                <c:pt idx="364">
                  <c:v>1.5</c:v>
                </c:pt>
                <c:pt idx="365">
                  <c:v>1.6</c:v>
                </c:pt>
                <c:pt idx="366">
                  <c:v>2.1</c:v>
                </c:pt>
                <c:pt idx="367">
                  <c:v>1.6</c:v>
                </c:pt>
                <c:pt idx="368">
                  <c:v>2</c:v>
                </c:pt>
                <c:pt idx="369">
                  <c:v>2</c:v>
                </c:pt>
                <c:pt idx="370">
                  <c:v>1.7</c:v>
                </c:pt>
                <c:pt idx="371">
                  <c:v>1.2</c:v>
                </c:pt>
                <c:pt idx="372">
                  <c:v>1.1000000000000001</c:v>
                </c:pt>
                <c:pt idx="373">
                  <c:v>1.4</c:v>
                </c:pt>
                <c:pt idx="374">
                  <c:v>1.6</c:v>
                </c:pt>
                <c:pt idx="375">
                  <c:v>1.4</c:v>
                </c:pt>
                <c:pt idx="376">
                  <c:v>1.5</c:v>
                </c:pt>
                <c:pt idx="377">
                  <c:v>0.98</c:v>
                </c:pt>
                <c:pt idx="378">
                  <c:v>1.2</c:v>
                </c:pt>
                <c:pt idx="379">
                  <c:v>1</c:v>
                </c:pt>
                <c:pt idx="380">
                  <c:v>1.3</c:v>
                </c:pt>
                <c:pt idx="381">
                  <c:v>0.98</c:v>
                </c:pt>
                <c:pt idx="382">
                  <c:v>1.2</c:v>
                </c:pt>
                <c:pt idx="383">
                  <c:v>0.98</c:v>
                </c:pt>
                <c:pt idx="384">
                  <c:v>1.5</c:v>
                </c:pt>
                <c:pt idx="385">
                  <c:v>0.8</c:v>
                </c:pt>
                <c:pt idx="386">
                  <c:v>0.74</c:v>
                </c:pt>
                <c:pt idx="387">
                  <c:v>0.92</c:v>
                </c:pt>
                <c:pt idx="388">
                  <c:v>0.98</c:v>
                </c:pt>
                <c:pt idx="389">
                  <c:v>0.92</c:v>
                </c:pt>
                <c:pt idx="390">
                  <c:v>0.71</c:v>
                </c:pt>
                <c:pt idx="391">
                  <c:v>0.83</c:v>
                </c:pt>
                <c:pt idx="392">
                  <c:v>0.8</c:v>
                </c:pt>
                <c:pt idx="393">
                  <c:v>0.61</c:v>
                </c:pt>
                <c:pt idx="394">
                  <c:v>1.3</c:v>
                </c:pt>
                <c:pt idx="395">
                  <c:v>1</c:v>
                </c:pt>
                <c:pt idx="396">
                  <c:v>1.2</c:v>
                </c:pt>
                <c:pt idx="397">
                  <c:v>1</c:v>
                </c:pt>
                <c:pt idx="398">
                  <c:v>1.1000000000000001</c:v>
                </c:pt>
                <c:pt idx="399">
                  <c:v>1.2</c:v>
                </c:pt>
                <c:pt idx="400">
                  <c:v>1.1000000000000001</c:v>
                </c:pt>
                <c:pt idx="401">
                  <c:v>1</c:v>
                </c:pt>
                <c:pt idx="402">
                  <c:v>1</c:v>
                </c:pt>
                <c:pt idx="403">
                  <c:v>0.89</c:v>
                </c:pt>
                <c:pt idx="404">
                  <c:v>0.89</c:v>
                </c:pt>
                <c:pt idx="405">
                  <c:v>0.49</c:v>
                </c:pt>
                <c:pt idx="406">
                  <c:v>0.52</c:v>
                </c:pt>
                <c:pt idx="407">
                  <c:v>1.2</c:v>
                </c:pt>
                <c:pt idx="408">
                  <c:v>0.98</c:v>
                </c:pt>
                <c:pt idx="409">
                  <c:v>0.86</c:v>
                </c:pt>
                <c:pt idx="410">
                  <c:v>0.89</c:v>
                </c:pt>
                <c:pt idx="411">
                  <c:v>1</c:v>
                </c:pt>
                <c:pt idx="412">
                  <c:v>0.98</c:v>
                </c:pt>
                <c:pt idx="413">
                  <c:v>1.6</c:v>
                </c:pt>
                <c:pt idx="414">
                  <c:v>1.2</c:v>
                </c:pt>
                <c:pt idx="415">
                  <c:v>1</c:v>
                </c:pt>
                <c:pt idx="416">
                  <c:v>1.3</c:v>
                </c:pt>
                <c:pt idx="417">
                  <c:v>0.8</c:v>
                </c:pt>
                <c:pt idx="418">
                  <c:v>0.57999999999999996</c:v>
                </c:pt>
                <c:pt idx="419">
                  <c:v>0.61</c:v>
                </c:pt>
                <c:pt idx="420">
                  <c:v>0.95</c:v>
                </c:pt>
                <c:pt idx="421">
                  <c:v>0.8</c:v>
                </c:pt>
                <c:pt idx="422">
                  <c:v>1.3</c:v>
                </c:pt>
                <c:pt idx="423">
                  <c:v>1.4</c:v>
                </c:pt>
                <c:pt idx="424">
                  <c:v>1.2</c:v>
                </c:pt>
                <c:pt idx="425">
                  <c:v>1.2</c:v>
                </c:pt>
                <c:pt idx="426">
                  <c:v>0.98</c:v>
                </c:pt>
                <c:pt idx="427">
                  <c:v>0.67</c:v>
                </c:pt>
                <c:pt idx="428">
                  <c:v>0.55000000000000004</c:v>
                </c:pt>
                <c:pt idx="429">
                  <c:v>0.61</c:v>
                </c:pt>
                <c:pt idx="430">
                  <c:v>0.57999999999999996</c:v>
                </c:pt>
                <c:pt idx="431">
                  <c:v>0.52</c:v>
                </c:pt>
                <c:pt idx="432">
                  <c:v>0.95</c:v>
                </c:pt>
                <c:pt idx="433">
                  <c:v>1</c:v>
                </c:pt>
                <c:pt idx="434">
                  <c:v>1.1000000000000001</c:v>
                </c:pt>
                <c:pt idx="435">
                  <c:v>1.3</c:v>
                </c:pt>
                <c:pt idx="436">
                  <c:v>0.55000000000000004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1.2</c:v>
                </c:pt>
                <c:pt idx="441">
                  <c:v>1.1000000000000001</c:v>
                </c:pt>
                <c:pt idx="442">
                  <c:v>1.3</c:v>
                </c:pt>
                <c:pt idx="443">
                  <c:v>0</c:v>
                </c:pt>
                <c:pt idx="444">
                  <c:v>1.1000000000000001</c:v>
                </c:pt>
                <c:pt idx="445">
                  <c:v>0.95</c:v>
                </c:pt>
                <c:pt idx="446">
                  <c:v>1.3</c:v>
                </c:pt>
                <c:pt idx="447">
                  <c:v>1.2</c:v>
                </c:pt>
                <c:pt idx="448">
                  <c:v>1.7</c:v>
                </c:pt>
                <c:pt idx="449">
                  <c:v>1.3</c:v>
                </c:pt>
                <c:pt idx="450">
                  <c:v>0.77</c:v>
                </c:pt>
                <c:pt idx="451">
                  <c:v>1.2</c:v>
                </c:pt>
                <c:pt idx="452">
                  <c:v>0.92</c:v>
                </c:pt>
                <c:pt idx="453">
                  <c:v>0.74</c:v>
                </c:pt>
                <c:pt idx="454">
                  <c:v>0.71</c:v>
                </c:pt>
                <c:pt idx="455">
                  <c:v>1.3</c:v>
                </c:pt>
                <c:pt idx="456">
                  <c:v>1</c:v>
                </c:pt>
                <c:pt idx="457">
                  <c:v>0.86</c:v>
                </c:pt>
                <c:pt idx="458">
                  <c:v>0.57999999999999996</c:v>
                </c:pt>
                <c:pt idx="459">
                  <c:v>0.55000000000000004</c:v>
                </c:pt>
                <c:pt idx="460">
                  <c:v>0</c:v>
                </c:pt>
                <c:pt idx="461">
                  <c:v>1.1000000000000001</c:v>
                </c:pt>
                <c:pt idx="462">
                  <c:v>0.86</c:v>
                </c:pt>
                <c:pt idx="463">
                  <c:v>0.92</c:v>
                </c:pt>
                <c:pt idx="464">
                  <c:v>0.89</c:v>
                </c:pt>
                <c:pt idx="465">
                  <c:v>1.5</c:v>
                </c:pt>
                <c:pt idx="466">
                  <c:v>1.4</c:v>
                </c:pt>
                <c:pt idx="467">
                  <c:v>1.4</c:v>
                </c:pt>
                <c:pt idx="468">
                  <c:v>0.83</c:v>
                </c:pt>
                <c:pt idx="469">
                  <c:v>0.64</c:v>
                </c:pt>
                <c:pt idx="470">
                  <c:v>0.67</c:v>
                </c:pt>
                <c:pt idx="471">
                  <c:v>0.71</c:v>
                </c:pt>
                <c:pt idx="472">
                  <c:v>0.57999999999999996</c:v>
                </c:pt>
                <c:pt idx="473">
                  <c:v>0.64</c:v>
                </c:pt>
                <c:pt idx="474">
                  <c:v>0.71</c:v>
                </c:pt>
                <c:pt idx="475">
                  <c:v>0.77</c:v>
                </c:pt>
                <c:pt idx="476">
                  <c:v>0.92</c:v>
                </c:pt>
                <c:pt idx="477">
                  <c:v>1.7</c:v>
                </c:pt>
                <c:pt idx="478">
                  <c:v>0.95</c:v>
                </c:pt>
                <c:pt idx="479">
                  <c:v>0.83</c:v>
                </c:pt>
                <c:pt idx="480">
                  <c:v>1.1000000000000001</c:v>
                </c:pt>
                <c:pt idx="481">
                  <c:v>1.3</c:v>
                </c:pt>
                <c:pt idx="482">
                  <c:v>1.6</c:v>
                </c:pt>
                <c:pt idx="483">
                  <c:v>1.8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0.91</c:v>
                </c:pt>
                <c:pt idx="488">
                  <c:v>1.2</c:v>
                </c:pt>
                <c:pt idx="489">
                  <c:v>1.7</c:v>
                </c:pt>
                <c:pt idx="490">
                  <c:v>1</c:v>
                </c:pt>
                <c:pt idx="491">
                  <c:v>0</c:v>
                </c:pt>
                <c:pt idx="492">
                  <c:v>1.1000000000000001</c:v>
                </c:pt>
                <c:pt idx="493">
                  <c:v>1.2</c:v>
                </c:pt>
                <c:pt idx="494">
                  <c:v>1.1000000000000001</c:v>
                </c:pt>
                <c:pt idx="495">
                  <c:v>0.61</c:v>
                </c:pt>
                <c:pt idx="496">
                  <c:v>0.57999999999999996</c:v>
                </c:pt>
                <c:pt idx="497">
                  <c:v>0.71</c:v>
                </c:pt>
                <c:pt idx="498">
                  <c:v>1</c:v>
                </c:pt>
                <c:pt idx="499">
                  <c:v>0.77</c:v>
                </c:pt>
                <c:pt idx="500">
                  <c:v>1.2</c:v>
                </c:pt>
                <c:pt idx="501">
                  <c:v>1.1000000000000001</c:v>
                </c:pt>
                <c:pt idx="502">
                  <c:v>0.98</c:v>
                </c:pt>
                <c:pt idx="503">
                  <c:v>1.1000000000000001</c:v>
                </c:pt>
                <c:pt idx="504">
                  <c:v>1.2</c:v>
                </c:pt>
                <c:pt idx="505">
                  <c:v>0.83</c:v>
                </c:pt>
                <c:pt idx="506">
                  <c:v>0.92</c:v>
                </c:pt>
                <c:pt idx="507">
                  <c:v>0.95</c:v>
                </c:pt>
                <c:pt idx="508">
                  <c:v>1.2</c:v>
                </c:pt>
                <c:pt idx="509">
                  <c:v>1.6</c:v>
                </c:pt>
                <c:pt idx="510">
                  <c:v>1.6</c:v>
                </c:pt>
                <c:pt idx="511">
                  <c:v>1</c:v>
                </c:pt>
                <c:pt idx="512">
                  <c:v>1.4</c:v>
                </c:pt>
                <c:pt idx="513">
                  <c:v>1.5</c:v>
                </c:pt>
                <c:pt idx="514">
                  <c:v>2.4</c:v>
                </c:pt>
                <c:pt idx="515">
                  <c:v>1.2</c:v>
                </c:pt>
                <c:pt idx="516">
                  <c:v>0.89</c:v>
                </c:pt>
                <c:pt idx="517">
                  <c:v>1</c:v>
                </c:pt>
                <c:pt idx="518">
                  <c:v>2.6</c:v>
                </c:pt>
                <c:pt idx="519">
                  <c:v>1</c:v>
                </c:pt>
                <c:pt idx="520">
                  <c:v>0.98</c:v>
                </c:pt>
                <c:pt idx="521">
                  <c:v>1.1000000000000001</c:v>
                </c:pt>
                <c:pt idx="522">
                  <c:v>1.2</c:v>
                </c:pt>
                <c:pt idx="523">
                  <c:v>1.1000000000000001</c:v>
                </c:pt>
                <c:pt idx="524">
                  <c:v>1.1000000000000001</c:v>
                </c:pt>
                <c:pt idx="525">
                  <c:v>0.83</c:v>
                </c:pt>
                <c:pt idx="526">
                  <c:v>1.3</c:v>
                </c:pt>
                <c:pt idx="527">
                  <c:v>1.2</c:v>
                </c:pt>
                <c:pt idx="528">
                  <c:v>1.2</c:v>
                </c:pt>
                <c:pt idx="529">
                  <c:v>0.92</c:v>
                </c:pt>
                <c:pt idx="530">
                  <c:v>1.2</c:v>
                </c:pt>
                <c:pt idx="531">
                  <c:v>0.92</c:v>
                </c:pt>
                <c:pt idx="532">
                  <c:v>0.92</c:v>
                </c:pt>
                <c:pt idx="533">
                  <c:v>0.86</c:v>
                </c:pt>
                <c:pt idx="534">
                  <c:v>1</c:v>
                </c:pt>
                <c:pt idx="535">
                  <c:v>1.3</c:v>
                </c:pt>
                <c:pt idx="536">
                  <c:v>1</c:v>
                </c:pt>
                <c:pt idx="537">
                  <c:v>1.2</c:v>
                </c:pt>
                <c:pt idx="538">
                  <c:v>1.5</c:v>
                </c:pt>
                <c:pt idx="539">
                  <c:v>1.5</c:v>
                </c:pt>
                <c:pt idx="540">
                  <c:v>2</c:v>
                </c:pt>
                <c:pt idx="541">
                  <c:v>0.98</c:v>
                </c:pt>
                <c:pt idx="542">
                  <c:v>1.2</c:v>
                </c:pt>
                <c:pt idx="543">
                  <c:v>1.8</c:v>
                </c:pt>
                <c:pt idx="544">
                  <c:v>1.4</c:v>
                </c:pt>
                <c:pt idx="545">
                  <c:v>1.3</c:v>
                </c:pt>
                <c:pt idx="546">
                  <c:v>1.2</c:v>
                </c:pt>
                <c:pt idx="547">
                  <c:v>1.6</c:v>
                </c:pt>
                <c:pt idx="548">
                  <c:v>0.98</c:v>
                </c:pt>
                <c:pt idx="549">
                  <c:v>1.5</c:v>
                </c:pt>
                <c:pt idx="550">
                  <c:v>1.1000000000000001</c:v>
                </c:pt>
                <c:pt idx="551">
                  <c:v>0.74</c:v>
                </c:pt>
                <c:pt idx="552">
                  <c:v>1.1000000000000001</c:v>
                </c:pt>
                <c:pt idx="553">
                  <c:v>1</c:v>
                </c:pt>
                <c:pt idx="554">
                  <c:v>1.7</c:v>
                </c:pt>
                <c:pt idx="555">
                  <c:v>1.7</c:v>
                </c:pt>
                <c:pt idx="556">
                  <c:v>1.2</c:v>
                </c:pt>
                <c:pt idx="557">
                  <c:v>2.2000000000000002</c:v>
                </c:pt>
                <c:pt idx="558">
                  <c:v>1.4</c:v>
                </c:pt>
                <c:pt idx="559">
                  <c:v>1.3</c:v>
                </c:pt>
                <c:pt idx="560">
                  <c:v>1.4</c:v>
                </c:pt>
                <c:pt idx="561">
                  <c:v>1.5</c:v>
                </c:pt>
                <c:pt idx="562">
                  <c:v>1.5</c:v>
                </c:pt>
                <c:pt idx="563">
                  <c:v>0.77</c:v>
                </c:pt>
                <c:pt idx="564">
                  <c:v>1</c:v>
                </c:pt>
                <c:pt idx="565">
                  <c:v>1.2</c:v>
                </c:pt>
                <c:pt idx="566">
                  <c:v>1.8</c:v>
                </c:pt>
                <c:pt idx="567">
                  <c:v>1.1000000000000001</c:v>
                </c:pt>
                <c:pt idx="568">
                  <c:v>1.4</c:v>
                </c:pt>
                <c:pt idx="569">
                  <c:v>0</c:v>
                </c:pt>
                <c:pt idx="570">
                  <c:v>1.6</c:v>
                </c:pt>
                <c:pt idx="571">
                  <c:v>0.8</c:v>
                </c:pt>
                <c:pt idx="572">
                  <c:v>1.5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0.95</c:v>
                </c:pt>
                <c:pt idx="578">
                  <c:v>0.83</c:v>
                </c:pt>
                <c:pt idx="579">
                  <c:v>0.8</c:v>
                </c:pt>
                <c:pt idx="580">
                  <c:v>0.92</c:v>
                </c:pt>
                <c:pt idx="581">
                  <c:v>1.4</c:v>
                </c:pt>
                <c:pt idx="582">
                  <c:v>0.92</c:v>
                </c:pt>
                <c:pt idx="583">
                  <c:v>2.2000000000000002</c:v>
                </c:pt>
                <c:pt idx="584">
                  <c:v>1.1000000000000001</c:v>
                </c:pt>
                <c:pt idx="585">
                  <c:v>1.4</c:v>
                </c:pt>
                <c:pt idx="586">
                  <c:v>1.4</c:v>
                </c:pt>
                <c:pt idx="587">
                  <c:v>1.4</c:v>
                </c:pt>
                <c:pt idx="588">
                  <c:v>1.6</c:v>
                </c:pt>
                <c:pt idx="589">
                  <c:v>0.9</c:v>
                </c:pt>
                <c:pt idx="590">
                  <c:v>2.1</c:v>
                </c:pt>
                <c:pt idx="591">
                  <c:v>1.3</c:v>
                </c:pt>
                <c:pt idx="592">
                  <c:v>1.8</c:v>
                </c:pt>
                <c:pt idx="593">
                  <c:v>1.8</c:v>
                </c:pt>
                <c:pt idx="594">
                  <c:v>1.1000000000000001</c:v>
                </c:pt>
                <c:pt idx="595">
                  <c:v>1.2</c:v>
                </c:pt>
                <c:pt idx="596">
                  <c:v>1.5</c:v>
                </c:pt>
                <c:pt idx="597">
                  <c:v>1.3</c:v>
                </c:pt>
                <c:pt idx="598">
                  <c:v>1.2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1.3</c:v>
                </c:pt>
                <c:pt idx="607">
                  <c:v>1.8</c:v>
                </c:pt>
                <c:pt idx="608">
                  <c:v>0</c:v>
                </c:pt>
                <c:pt idx="609">
                  <c:v>0</c:v>
                </c:pt>
                <c:pt idx="610">
                  <c:v>1.6</c:v>
                </c:pt>
                <c:pt idx="611">
                  <c:v>1.4</c:v>
                </c:pt>
                <c:pt idx="612">
                  <c:v>1.4</c:v>
                </c:pt>
                <c:pt idx="613">
                  <c:v>1.5</c:v>
                </c:pt>
                <c:pt idx="614">
                  <c:v>1.7</c:v>
                </c:pt>
                <c:pt idx="615">
                  <c:v>1.5</c:v>
                </c:pt>
                <c:pt idx="616">
                  <c:v>1.6</c:v>
                </c:pt>
                <c:pt idx="617">
                  <c:v>1.8</c:v>
                </c:pt>
                <c:pt idx="618">
                  <c:v>1.6</c:v>
                </c:pt>
                <c:pt idx="619">
                  <c:v>2.2999999999999998</c:v>
                </c:pt>
                <c:pt idx="620">
                  <c:v>1.3</c:v>
                </c:pt>
                <c:pt idx="621">
                  <c:v>0</c:v>
                </c:pt>
                <c:pt idx="622">
                  <c:v>1.3</c:v>
                </c:pt>
                <c:pt idx="623">
                  <c:v>0.98</c:v>
                </c:pt>
                <c:pt idx="624">
                  <c:v>0.95</c:v>
                </c:pt>
                <c:pt idx="625">
                  <c:v>0.57999999999999996</c:v>
                </c:pt>
                <c:pt idx="626">
                  <c:v>1.4</c:v>
                </c:pt>
                <c:pt idx="627">
                  <c:v>1.9</c:v>
                </c:pt>
                <c:pt idx="628">
                  <c:v>1.1000000000000001</c:v>
                </c:pt>
                <c:pt idx="629">
                  <c:v>2.1</c:v>
                </c:pt>
                <c:pt idx="630">
                  <c:v>3.6</c:v>
                </c:pt>
                <c:pt idx="631">
                  <c:v>1.1000000000000001</c:v>
                </c:pt>
                <c:pt idx="632">
                  <c:v>1.4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1.3</c:v>
                </c:pt>
                <c:pt idx="638">
                  <c:v>0.92</c:v>
                </c:pt>
                <c:pt idx="639">
                  <c:v>1.1000000000000001</c:v>
                </c:pt>
                <c:pt idx="640">
                  <c:v>0.86</c:v>
                </c:pt>
                <c:pt idx="641">
                  <c:v>0.55000000000000004</c:v>
                </c:pt>
                <c:pt idx="642">
                  <c:v>0.71</c:v>
                </c:pt>
                <c:pt idx="643">
                  <c:v>0</c:v>
                </c:pt>
                <c:pt idx="644">
                  <c:v>0.83</c:v>
                </c:pt>
                <c:pt idx="645">
                  <c:v>1.1000000000000001</c:v>
                </c:pt>
                <c:pt idx="646">
                  <c:v>1.2</c:v>
                </c:pt>
                <c:pt idx="647">
                  <c:v>1.5</c:v>
                </c:pt>
                <c:pt idx="648">
                  <c:v>1.1000000000000001</c:v>
                </c:pt>
                <c:pt idx="649">
                  <c:v>0.4</c:v>
                </c:pt>
                <c:pt idx="650">
                  <c:v>0.95</c:v>
                </c:pt>
                <c:pt idx="651">
                  <c:v>1</c:v>
                </c:pt>
                <c:pt idx="652">
                  <c:v>1.5</c:v>
                </c:pt>
                <c:pt idx="653">
                  <c:v>0.83</c:v>
                </c:pt>
                <c:pt idx="654">
                  <c:v>1.3</c:v>
                </c:pt>
                <c:pt idx="655">
                  <c:v>1.5</c:v>
                </c:pt>
                <c:pt idx="656">
                  <c:v>0.92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1.5</c:v>
                </c:pt>
                <c:pt idx="661">
                  <c:v>1.5</c:v>
                </c:pt>
                <c:pt idx="662">
                  <c:v>1.6</c:v>
                </c:pt>
                <c:pt idx="663">
                  <c:v>1.69</c:v>
                </c:pt>
                <c:pt idx="664">
                  <c:v>1.4</c:v>
                </c:pt>
                <c:pt idx="665">
                  <c:v>1.6</c:v>
                </c:pt>
                <c:pt idx="666">
                  <c:v>1.5</c:v>
                </c:pt>
                <c:pt idx="667">
                  <c:v>1.3</c:v>
                </c:pt>
                <c:pt idx="668">
                  <c:v>1.7</c:v>
                </c:pt>
                <c:pt idx="669">
                  <c:v>1.2</c:v>
                </c:pt>
                <c:pt idx="670">
                  <c:v>1.3</c:v>
                </c:pt>
                <c:pt idx="671">
                  <c:v>0.98</c:v>
                </c:pt>
                <c:pt idx="672">
                  <c:v>1.3</c:v>
                </c:pt>
                <c:pt idx="673">
                  <c:v>1.1000000000000001</c:v>
                </c:pt>
                <c:pt idx="674">
                  <c:v>1.1000000000000001</c:v>
                </c:pt>
                <c:pt idx="675">
                  <c:v>1.6</c:v>
                </c:pt>
                <c:pt idx="676">
                  <c:v>1.3</c:v>
                </c:pt>
                <c:pt idx="677">
                  <c:v>1.4</c:v>
                </c:pt>
                <c:pt idx="678">
                  <c:v>1.5</c:v>
                </c:pt>
                <c:pt idx="679">
                  <c:v>1</c:v>
                </c:pt>
                <c:pt idx="680">
                  <c:v>1.3</c:v>
                </c:pt>
                <c:pt idx="681">
                  <c:v>1.7</c:v>
                </c:pt>
                <c:pt idx="682">
                  <c:v>1.3</c:v>
                </c:pt>
                <c:pt idx="683">
                  <c:v>0.8</c:v>
                </c:pt>
                <c:pt idx="684">
                  <c:v>1</c:v>
                </c:pt>
                <c:pt idx="685">
                  <c:v>1.1000000000000001</c:v>
                </c:pt>
                <c:pt idx="686">
                  <c:v>0.92</c:v>
                </c:pt>
                <c:pt idx="687">
                  <c:v>1.2</c:v>
                </c:pt>
                <c:pt idx="688">
                  <c:v>1</c:v>
                </c:pt>
                <c:pt idx="689">
                  <c:v>1.1000000000000001</c:v>
                </c:pt>
                <c:pt idx="690">
                  <c:v>0.95</c:v>
                </c:pt>
                <c:pt idx="691">
                  <c:v>0.8</c:v>
                </c:pt>
                <c:pt idx="692">
                  <c:v>1</c:v>
                </c:pt>
                <c:pt idx="693">
                  <c:v>1.2</c:v>
                </c:pt>
                <c:pt idx="694">
                  <c:v>0.95</c:v>
                </c:pt>
                <c:pt idx="695">
                  <c:v>0.77</c:v>
                </c:pt>
                <c:pt idx="696">
                  <c:v>1.2</c:v>
                </c:pt>
                <c:pt idx="697">
                  <c:v>0.83</c:v>
                </c:pt>
                <c:pt idx="698">
                  <c:v>0.77</c:v>
                </c:pt>
                <c:pt idx="699">
                  <c:v>0.92</c:v>
                </c:pt>
                <c:pt idx="700">
                  <c:v>0.92</c:v>
                </c:pt>
                <c:pt idx="701">
                  <c:v>0.61</c:v>
                </c:pt>
                <c:pt idx="70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18-4ECD-82F2-C71B94D90D28}"/>
            </c:ext>
          </c:extLst>
        </c:ser>
        <c:ser>
          <c:idx val="6"/>
          <c:order val="6"/>
          <c:tx>
            <c:strRef>
              <c:f>'Fosfatos tabla'!$M$7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tabla'!$M$8:$M$727</c15:sqref>
                  </c15:fullRef>
                </c:ext>
              </c:extLst>
              <c:f>('Fosfatos tabla'!$M$8:$M$13,'Fosfatos tabla'!$M$22:$M$727)</c:f>
              <c:numCache>
                <c:formatCode>0.00</c:formatCode>
                <c:ptCount val="70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18-4ECD-82F2-C71B94D90D28}"/>
            </c:ext>
          </c:extLst>
        </c:ser>
        <c:ser>
          <c:idx val="7"/>
          <c:order val="7"/>
          <c:tx>
            <c:strRef>
              <c:f>'Fosfatos tabla'!$N$7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tabla'!$N$8:$N$727</c15:sqref>
                  </c15:fullRef>
                </c:ext>
              </c:extLst>
              <c:f>('Fosfatos tabla'!$N$8:$N$13,'Fosfatos tabla'!$N$22:$N$727)</c:f>
              <c:numCache>
                <c:formatCode>0.000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0.496</c:v>
                </c:pt>
                <c:pt idx="49">
                  <c:v>1.2549999999999999</c:v>
                </c:pt>
                <c:pt idx="50">
                  <c:v>0.19900000000000001</c:v>
                </c:pt>
                <c:pt idx="51">
                  <c:v>0</c:v>
                </c:pt>
                <c:pt idx="52">
                  <c:v>0</c:v>
                </c:pt>
                <c:pt idx="53">
                  <c:v>0.379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0.10299999999999999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9.2999999999999999E-2</c:v>
                </c:pt>
                <c:pt idx="81">
                  <c:v>8.5000000000000006E-2</c:v>
                </c:pt>
                <c:pt idx="82">
                  <c:v>0</c:v>
                </c:pt>
                <c:pt idx="83">
                  <c:v>0.1</c:v>
                </c:pt>
                <c:pt idx="84">
                  <c:v>0.92900000000000005</c:v>
                </c:pt>
                <c:pt idx="85">
                  <c:v>0.14299999999999999</c:v>
                </c:pt>
                <c:pt idx="86">
                  <c:v>0.114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0.14699999999999999</c:v>
                </c:pt>
                <c:pt idx="169">
                  <c:v>0</c:v>
                </c:pt>
                <c:pt idx="170">
                  <c:v>0.497</c:v>
                </c:pt>
                <c:pt idx="171">
                  <c:v>0</c:v>
                </c:pt>
                <c:pt idx="172">
                  <c:v>0.66900000000000004</c:v>
                </c:pt>
                <c:pt idx="173">
                  <c:v>0</c:v>
                </c:pt>
                <c:pt idx="174">
                  <c:v>0</c:v>
                </c:pt>
                <c:pt idx="175">
                  <c:v>0.17100000000000001</c:v>
                </c:pt>
                <c:pt idx="176">
                  <c:v>0.14699999999999999</c:v>
                </c:pt>
                <c:pt idx="177">
                  <c:v>0</c:v>
                </c:pt>
                <c:pt idx="178">
                  <c:v>0.154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0.19600000000000001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0.03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0.14000000000000001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0.10199999999999999</c:v>
                </c:pt>
                <c:pt idx="234">
                  <c:v>9.2999999999999999E-2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0.251</c:v>
                </c:pt>
                <c:pt idx="249">
                  <c:v>0</c:v>
                </c:pt>
                <c:pt idx="250">
                  <c:v>0.16</c:v>
                </c:pt>
                <c:pt idx="251">
                  <c:v>0</c:v>
                </c:pt>
                <c:pt idx="252">
                  <c:v>0.115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0.14499999999999999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8.8999999999999996E-2</c:v>
                </c:pt>
                <c:pt idx="326">
                  <c:v>0.03</c:v>
                </c:pt>
                <c:pt idx="327">
                  <c:v>0.104</c:v>
                </c:pt>
                <c:pt idx="328">
                  <c:v>9.4E-2</c:v>
                </c:pt>
                <c:pt idx="329">
                  <c:v>9.9000000000000005E-2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6.0999999999999999E-2</c:v>
                </c:pt>
                <c:pt idx="341">
                  <c:v>7.6999999999999999E-2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8-4ECD-82F2-C71B94D90D28}"/>
            </c:ext>
          </c:extLst>
        </c:ser>
        <c:ser>
          <c:idx val="8"/>
          <c:order val="8"/>
          <c:tx>
            <c:strRef>
              <c:f>'Fosfatos tabla'!$O$7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tabla'!$O$8:$O$727</c15:sqref>
                  </c15:fullRef>
                </c:ext>
              </c:extLst>
              <c:f>('Fosfatos tabla'!$O$8:$O$13,'Fosfatos tabla'!$O$22:$O$727)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0.78</c:v>
                </c:pt>
                <c:pt idx="31">
                  <c:v>0.28000000000000003</c:v>
                </c:pt>
                <c:pt idx="32">
                  <c:v>0.22800000000000001</c:v>
                </c:pt>
                <c:pt idx="33">
                  <c:v>0.19400000000000001</c:v>
                </c:pt>
                <c:pt idx="34">
                  <c:v>0.17100000000000001</c:v>
                </c:pt>
                <c:pt idx="35">
                  <c:v>0.40500000000000003</c:v>
                </c:pt>
                <c:pt idx="36">
                  <c:v>0.17399999999999999</c:v>
                </c:pt>
                <c:pt idx="37">
                  <c:v>0.18099999999999999</c:v>
                </c:pt>
                <c:pt idx="38">
                  <c:v>0.15</c:v>
                </c:pt>
                <c:pt idx="39">
                  <c:v>0.18099999999999999</c:v>
                </c:pt>
                <c:pt idx="40">
                  <c:v>0.17899999999999999</c:v>
                </c:pt>
                <c:pt idx="41">
                  <c:v>0.114</c:v>
                </c:pt>
                <c:pt idx="42">
                  <c:v>0.114</c:v>
                </c:pt>
                <c:pt idx="43">
                  <c:v>9.6000000000000002E-2</c:v>
                </c:pt>
                <c:pt idx="44">
                  <c:v>0.13900000000000001</c:v>
                </c:pt>
                <c:pt idx="45">
                  <c:v>0.17</c:v>
                </c:pt>
                <c:pt idx="46">
                  <c:v>0.252</c:v>
                </c:pt>
                <c:pt idx="47">
                  <c:v>0.76100000000000001</c:v>
                </c:pt>
                <c:pt idx="48">
                  <c:v>0.42699999999999999</c:v>
                </c:pt>
                <c:pt idx="49">
                  <c:v>0.27600000000000002</c:v>
                </c:pt>
                <c:pt idx="50">
                  <c:v>0.308</c:v>
                </c:pt>
                <c:pt idx="51">
                  <c:v>0.26900000000000002</c:v>
                </c:pt>
                <c:pt idx="52">
                  <c:v>0.14299999999999999</c:v>
                </c:pt>
                <c:pt idx="53">
                  <c:v>0.40100000000000002</c:v>
                </c:pt>
                <c:pt idx="54">
                  <c:v>0.152</c:v>
                </c:pt>
                <c:pt idx="55">
                  <c:v>0.112</c:v>
                </c:pt>
                <c:pt idx="56">
                  <c:v>0.17599999999999999</c:v>
                </c:pt>
                <c:pt idx="57">
                  <c:v>0.03</c:v>
                </c:pt>
                <c:pt idx="58">
                  <c:v>0.12</c:v>
                </c:pt>
                <c:pt idx="59">
                  <c:v>7.6999999999999999E-2</c:v>
                </c:pt>
                <c:pt idx="60">
                  <c:v>8.1000000000000003E-2</c:v>
                </c:pt>
                <c:pt idx="61">
                  <c:v>6.9000000000000006E-2</c:v>
                </c:pt>
                <c:pt idx="62">
                  <c:v>8.3000000000000004E-2</c:v>
                </c:pt>
                <c:pt idx="63">
                  <c:v>0.03</c:v>
                </c:pt>
                <c:pt idx="64">
                  <c:v>7.5999999999999998E-2</c:v>
                </c:pt>
                <c:pt idx="65">
                  <c:v>6.0999999999999999E-2</c:v>
                </c:pt>
                <c:pt idx="66">
                  <c:v>0.03</c:v>
                </c:pt>
                <c:pt idx="67">
                  <c:v>6.3E-2</c:v>
                </c:pt>
                <c:pt idx="68">
                  <c:v>6.6000000000000003E-2</c:v>
                </c:pt>
                <c:pt idx="69">
                  <c:v>7.0999999999999994E-2</c:v>
                </c:pt>
                <c:pt idx="70">
                  <c:v>0.03</c:v>
                </c:pt>
                <c:pt idx="71">
                  <c:v>8.7999999999999995E-2</c:v>
                </c:pt>
                <c:pt idx="72">
                  <c:v>9.4E-2</c:v>
                </c:pt>
                <c:pt idx="73">
                  <c:v>0.157</c:v>
                </c:pt>
                <c:pt idx="74">
                  <c:v>0.13600000000000001</c:v>
                </c:pt>
                <c:pt idx="75">
                  <c:v>9.4E-2</c:v>
                </c:pt>
                <c:pt idx="76">
                  <c:v>0.12</c:v>
                </c:pt>
                <c:pt idx="77">
                  <c:v>0.13</c:v>
                </c:pt>
                <c:pt idx="78">
                  <c:v>0.13200000000000001</c:v>
                </c:pt>
                <c:pt idx="79">
                  <c:v>0.246</c:v>
                </c:pt>
                <c:pt idx="80">
                  <c:v>0.108</c:v>
                </c:pt>
                <c:pt idx="81">
                  <c:v>9.5000000000000001E-2</c:v>
                </c:pt>
                <c:pt idx="82">
                  <c:v>0.128</c:v>
                </c:pt>
                <c:pt idx="83">
                  <c:v>0.16600000000000001</c:v>
                </c:pt>
                <c:pt idx="84">
                  <c:v>0.122</c:v>
                </c:pt>
                <c:pt idx="85">
                  <c:v>0.108</c:v>
                </c:pt>
                <c:pt idx="86">
                  <c:v>0.13</c:v>
                </c:pt>
                <c:pt idx="87">
                  <c:v>0.217</c:v>
                </c:pt>
                <c:pt idx="88">
                  <c:v>0.157</c:v>
                </c:pt>
                <c:pt idx="89">
                  <c:v>0.214</c:v>
                </c:pt>
                <c:pt idx="90">
                  <c:v>0.13600000000000001</c:v>
                </c:pt>
                <c:pt idx="91">
                  <c:v>0.14399999999999999</c:v>
                </c:pt>
                <c:pt idx="92">
                  <c:v>0.33300000000000002</c:v>
                </c:pt>
                <c:pt idx="93">
                  <c:v>0.20100000000000001</c:v>
                </c:pt>
                <c:pt idx="94">
                  <c:v>0.20399999999999999</c:v>
                </c:pt>
                <c:pt idx="95">
                  <c:v>0.109</c:v>
                </c:pt>
                <c:pt idx="96">
                  <c:v>0.11799999999999999</c:v>
                </c:pt>
                <c:pt idx="97">
                  <c:v>0.11799999999999999</c:v>
                </c:pt>
                <c:pt idx="98">
                  <c:v>0.40400000000000003</c:v>
                </c:pt>
                <c:pt idx="99">
                  <c:v>8.6999999999999994E-2</c:v>
                </c:pt>
                <c:pt idx="100">
                  <c:v>0.25600000000000001</c:v>
                </c:pt>
                <c:pt idx="101">
                  <c:v>0.17799999999999999</c:v>
                </c:pt>
                <c:pt idx="102">
                  <c:v>9.4E-2</c:v>
                </c:pt>
                <c:pt idx="103">
                  <c:v>0.16800000000000001</c:v>
                </c:pt>
                <c:pt idx="104">
                  <c:v>0.124</c:v>
                </c:pt>
                <c:pt idx="105">
                  <c:v>0.18099999999999999</c:v>
                </c:pt>
                <c:pt idx="106">
                  <c:v>0.154</c:v>
                </c:pt>
                <c:pt idx="107">
                  <c:v>0.28899999999999998</c:v>
                </c:pt>
                <c:pt idx="108">
                  <c:v>0.14699999999999999</c:v>
                </c:pt>
                <c:pt idx="109">
                  <c:v>0.157</c:v>
                </c:pt>
                <c:pt idx="110">
                  <c:v>0.14000000000000001</c:v>
                </c:pt>
                <c:pt idx="111">
                  <c:v>0.16200000000000001</c:v>
                </c:pt>
                <c:pt idx="112">
                  <c:v>0.151</c:v>
                </c:pt>
                <c:pt idx="113">
                  <c:v>0.13200000000000001</c:v>
                </c:pt>
                <c:pt idx="114">
                  <c:v>0.14499999999999999</c:v>
                </c:pt>
                <c:pt idx="115">
                  <c:v>0.17199999999999999</c:v>
                </c:pt>
                <c:pt idx="116">
                  <c:v>0.109</c:v>
                </c:pt>
                <c:pt idx="117">
                  <c:v>6.4000000000000001E-2</c:v>
                </c:pt>
                <c:pt idx="118">
                  <c:v>9.1999999999999998E-2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0.92500000000000004</c:v>
                </c:pt>
                <c:pt idx="162">
                  <c:v>0.41699999999999998</c:v>
                </c:pt>
                <c:pt idx="163">
                  <c:v>0.30399999999999999</c:v>
                </c:pt>
                <c:pt idx="164">
                  <c:v>0.26400000000000001</c:v>
                </c:pt>
                <c:pt idx="165">
                  <c:v>0</c:v>
                </c:pt>
                <c:pt idx="166">
                  <c:v>0.24099999999999999</c:v>
                </c:pt>
                <c:pt idx="167">
                  <c:v>0</c:v>
                </c:pt>
                <c:pt idx="168">
                  <c:v>0.185</c:v>
                </c:pt>
                <c:pt idx="169">
                  <c:v>0</c:v>
                </c:pt>
                <c:pt idx="170">
                  <c:v>0.497</c:v>
                </c:pt>
                <c:pt idx="171">
                  <c:v>0</c:v>
                </c:pt>
                <c:pt idx="172">
                  <c:v>0.151</c:v>
                </c:pt>
                <c:pt idx="173">
                  <c:v>0</c:v>
                </c:pt>
                <c:pt idx="174">
                  <c:v>0.14499999999999999</c:v>
                </c:pt>
                <c:pt idx="175">
                  <c:v>0</c:v>
                </c:pt>
                <c:pt idx="176">
                  <c:v>0.16200000000000001</c:v>
                </c:pt>
                <c:pt idx="177">
                  <c:v>0</c:v>
                </c:pt>
                <c:pt idx="178">
                  <c:v>0.16800000000000001</c:v>
                </c:pt>
                <c:pt idx="179">
                  <c:v>0</c:v>
                </c:pt>
                <c:pt idx="180">
                  <c:v>0.13600000000000001</c:v>
                </c:pt>
                <c:pt idx="181">
                  <c:v>0</c:v>
                </c:pt>
                <c:pt idx="182">
                  <c:v>0.23</c:v>
                </c:pt>
                <c:pt idx="183">
                  <c:v>0</c:v>
                </c:pt>
                <c:pt idx="184">
                  <c:v>0.14799999999999999</c:v>
                </c:pt>
                <c:pt idx="185">
                  <c:v>0</c:v>
                </c:pt>
                <c:pt idx="186">
                  <c:v>0.111</c:v>
                </c:pt>
                <c:pt idx="187">
                  <c:v>0</c:v>
                </c:pt>
                <c:pt idx="188">
                  <c:v>8.5999999999999993E-2</c:v>
                </c:pt>
                <c:pt idx="189">
                  <c:v>0</c:v>
                </c:pt>
                <c:pt idx="190">
                  <c:v>0.13300000000000001</c:v>
                </c:pt>
                <c:pt idx="191">
                  <c:v>0</c:v>
                </c:pt>
                <c:pt idx="192">
                  <c:v>0.109</c:v>
                </c:pt>
                <c:pt idx="193">
                  <c:v>0</c:v>
                </c:pt>
                <c:pt idx="194">
                  <c:v>0.13</c:v>
                </c:pt>
                <c:pt idx="195">
                  <c:v>0</c:v>
                </c:pt>
                <c:pt idx="196">
                  <c:v>0.115</c:v>
                </c:pt>
                <c:pt idx="197">
                  <c:v>0</c:v>
                </c:pt>
                <c:pt idx="198">
                  <c:v>0.03</c:v>
                </c:pt>
                <c:pt idx="199">
                  <c:v>0</c:v>
                </c:pt>
                <c:pt idx="200">
                  <c:v>8.6999999999999994E-2</c:v>
                </c:pt>
                <c:pt idx="201">
                  <c:v>0</c:v>
                </c:pt>
                <c:pt idx="202">
                  <c:v>0.125</c:v>
                </c:pt>
                <c:pt idx="203">
                  <c:v>9.0999999999999998E-2</c:v>
                </c:pt>
                <c:pt idx="204">
                  <c:v>9.8000000000000004E-2</c:v>
                </c:pt>
                <c:pt idx="205">
                  <c:v>8.1000000000000003E-2</c:v>
                </c:pt>
                <c:pt idx="206">
                  <c:v>6.4000000000000001E-2</c:v>
                </c:pt>
                <c:pt idx="207">
                  <c:v>0.111</c:v>
                </c:pt>
                <c:pt idx="208">
                  <c:v>0.03</c:v>
                </c:pt>
                <c:pt idx="209">
                  <c:v>0.03</c:v>
                </c:pt>
                <c:pt idx="210">
                  <c:v>0.10199999999999999</c:v>
                </c:pt>
                <c:pt idx="211">
                  <c:v>0.03</c:v>
                </c:pt>
                <c:pt idx="212">
                  <c:v>0.03</c:v>
                </c:pt>
                <c:pt idx="213">
                  <c:v>7.5999999999999998E-2</c:v>
                </c:pt>
                <c:pt idx="214">
                  <c:v>0.109</c:v>
                </c:pt>
                <c:pt idx="215">
                  <c:v>0.10100000000000001</c:v>
                </c:pt>
                <c:pt idx="216">
                  <c:v>0.111</c:v>
                </c:pt>
                <c:pt idx="217">
                  <c:v>0.104</c:v>
                </c:pt>
                <c:pt idx="218">
                  <c:v>0.112</c:v>
                </c:pt>
                <c:pt idx="219">
                  <c:v>0.10299999999999999</c:v>
                </c:pt>
                <c:pt idx="220">
                  <c:v>9.9000000000000005E-2</c:v>
                </c:pt>
                <c:pt idx="221">
                  <c:v>0.10100000000000001</c:v>
                </c:pt>
                <c:pt idx="222">
                  <c:v>0.1</c:v>
                </c:pt>
                <c:pt idx="223">
                  <c:v>0.109</c:v>
                </c:pt>
                <c:pt idx="224">
                  <c:v>0.14099999999999999</c:v>
                </c:pt>
                <c:pt idx="225">
                  <c:v>0.10299999999999999</c:v>
                </c:pt>
                <c:pt idx="226">
                  <c:v>0.128</c:v>
                </c:pt>
                <c:pt idx="227">
                  <c:v>9.4E-2</c:v>
                </c:pt>
                <c:pt idx="228">
                  <c:v>0.104</c:v>
                </c:pt>
                <c:pt idx="229">
                  <c:v>0.122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0.60599999999999998</c:v>
                </c:pt>
                <c:pt idx="244">
                  <c:v>0.623</c:v>
                </c:pt>
                <c:pt idx="245">
                  <c:v>0.624</c:v>
                </c:pt>
                <c:pt idx="246">
                  <c:v>0.57799999999999996</c:v>
                </c:pt>
                <c:pt idx="247">
                  <c:v>0.23400000000000001</c:v>
                </c:pt>
                <c:pt idx="248">
                  <c:v>0.29599999999999999</c:v>
                </c:pt>
                <c:pt idx="249">
                  <c:v>0.19700000000000001</c:v>
                </c:pt>
                <c:pt idx="250">
                  <c:v>0.192</c:v>
                </c:pt>
                <c:pt idx="251">
                  <c:v>0.16500000000000001</c:v>
                </c:pt>
                <c:pt idx="252">
                  <c:v>0.14299999999999999</c:v>
                </c:pt>
                <c:pt idx="253">
                  <c:v>0</c:v>
                </c:pt>
                <c:pt idx="254">
                  <c:v>0.114</c:v>
                </c:pt>
                <c:pt idx="255">
                  <c:v>0.114</c:v>
                </c:pt>
                <c:pt idx="256">
                  <c:v>0.14099999999999999</c:v>
                </c:pt>
                <c:pt idx="257">
                  <c:v>0.112</c:v>
                </c:pt>
                <c:pt idx="258">
                  <c:v>0.11799999999999999</c:v>
                </c:pt>
                <c:pt idx="259">
                  <c:v>0.13300000000000001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0.252</c:v>
                </c:pt>
                <c:pt idx="287">
                  <c:v>0.14499999999999999</c:v>
                </c:pt>
                <c:pt idx="288">
                  <c:v>0.11799999999999999</c:v>
                </c:pt>
                <c:pt idx="289">
                  <c:v>0.154</c:v>
                </c:pt>
                <c:pt idx="290">
                  <c:v>0.122</c:v>
                </c:pt>
                <c:pt idx="291">
                  <c:v>0.11799999999999999</c:v>
                </c:pt>
                <c:pt idx="292">
                  <c:v>0.129</c:v>
                </c:pt>
                <c:pt idx="293">
                  <c:v>0.124</c:v>
                </c:pt>
                <c:pt idx="294">
                  <c:v>0.106</c:v>
                </c:pt>
                <c:pt idx="295">
                  <c:v>0.10100000000000001</c:v>
                </c:pt>
                <c:pt idx="296">
                  <c:v>0.11899999999999999</c:v>
                </c:pt>
                <c:pt idx="297">
                  <c:v>0.109</c:v>
                </c:pt>
                <c:pt idx="298">
                  <c:v>0.11899999999999999</c:v>
                </c:pt>
                <c:pt idx="299">
                  <c:v>0.11700000000000001</c:v>
                </c:pt>
                <c:pt idx="300">
                  <c:v>0.111</c:v>
                </c:pt>
                <c:pt idx="301">
                  <c:v>0.11</c:v>
                </c:pt>
                <c:pt idx="302">
                  <c:v>0.111</c:v>
                </c:pt>
                <c:pt idx="303">
                  <c:v>0.11700000000000001</c:v>
                </c:pt>
                <c:pt idx="304">
                  <c:v>0.17100000000000001</c:v>
                </c:pt>
                <c:pt idx="305">
                  <c:v>0.11700000000000001</c:v>
                </c:pt>
                <c:pt idx="306">
                  <c:v>0.115</c:v>
                </c:pt>
                <c:pt idx="307">
                  <c:v>0.111</c:v>
                </c:pt>
                <c:pt idx="308">
                  <c:v>0.12</c:v>
                </c:pt>
                <c:pt idx="309">
                  <c:v>0.115</c:v>
                </c:pt>
                <c:pt idx="310">
                  <c:v>0.11600000000000001</c:v>
                </c:pt>
                <c:pt idx="311">
                  <c:v>0.30199999999999999</c:v>
                </c:pt>
                <c:pt idx="312">
                  <c:v>0.10100000000000001</c:v>
                </c:pt>
                <c:pt idx="313">
                  <c:v>0.115</c:v>
                </c:pt>
                <c:pt idx="314">
                  <c:v>9.0999999999999998E-2</c:v>
                </c:pt>
                <c:pt idx="315">
                  <c:v>0.104</c:v>
                </c:pt>
                <c:pt idx="316">
                  <c:v>0.129</c:v>
                </c:pt>
                <c:pt idx="317">
                  <c:v>9.7000000000000003E-2</c:v>
                </c:pt>
                <c:pt idx="318">
                  <c:v>7.9000000000000001E-2</c:v>
                </c:pt>
                <c:pt idx="319">
                  <c:v>8.3000000000000004E-2</c:v>
                </c:pt>
                <c:pt idx="320">
                  <c:v>9.5000000000000001E-2</c:v>
                </c:pt>
                <c:pt idx="321">
                  <c:v>0.11</c:v>
                </c:pt>
                <c:pt idx="322">
                  <c:v>0.107</c:v>
                </c:pt>
                <c:pt idx="323">
                  <c:v>0.10299999999999999</c:v>
                </c:pt>
                <c:pt idx="324">
                  <c:v>9.0999999999999998E-2</c:v>
                </c:pt>
                <c:pt idx="325">
                  <c:v>0.105</c:v>
                </c:pt>
                <c:pt idx="326">
                  <c:v>0.03</c:v>
                </c:pt>
                <c:pt idx="327">
                  <c:v>0.12</c:v>
                </c:pt>
                <c:pt idx="328">
                  <c:v>0.107</c:v>
                </c:pt>
                <c:pt idx="329">
                  <c:v>0.108</c:v>
                </c:pt>
                <c:pt idx="330">
                  <c:v>9.1999999999999998E-2</c:v>
                </c:pt>
                <c:pt idx="331">
                  <c:v>8.8999999999999996E-2</c:v>
                </c:pt>
                <c:pt idx="332">
                  <c:v>0.10100000000000001</c:v>
                </c:pt>
                <c:pt idx="333">
                  <c:v>0.1</c:v>
                </c:pt>
                <c:pt idx="334">
                  <c:v>0.109</c:v>
                </c:pt>
                <c:pt idx="335">
                  <c:v>0.114</c:v>
                </c:pt>
                <c:pt idx="336">
                  <c:v>0.11899999999999999</c:v>
                </c:pt>
                <c:pt idx="337">
                  <c:v>0.13700000000000001</c:v>
                </c:pt>
                <c:pt idx="338">
                  <c:v>0.14899999999999999</c:v>
                </c:pt>
                <c:pt idx="339">
                  <c:v>9.9000000000000005E-2</c:v>
                </c:pt>
                <c:pt idx="340">
                  <c:v>0.105</c:v>
                </c:pt>
                <c:pt idx="341">
                  <c:v>0.111</c:v>
                </c:pt>
                <c:pt idx="342">
                  <c:v>0.108</c:v>
                </c:pt>
                <c:pt idx="343">
                  <c:v>0.11799999999999999</c:v>
                </c:pt>
                <c:pt idx="344">
                  <c:v>0.128</c:v>
                </c:pt>
                <c:pt idx="345">
                  <c:v>0.105</c:v>
                </c:pt>
                <c:pt idx="346">
                  <c:v>9.0999999999999998E-2</c:v>
                </c:pt>
                <c:pt idx="347">
                  <c:v>8.5000000000000006E-2</c:v>
                </c:pt>
                <c:pt idx="348">
                  <c:v>0.03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1.4</c:v>
                </c:pt>
                <c:pt idx="658">
                  <c:v>0.98</c:v>
                </c:pt>
                <c:pt idx="659">
                  <c:v>0.74</c:v>
                </c:pt>
                <c:pt idx="660">
                  <c:v>0.57999999999999996</c:v>
                </c:pt>
                <c:pt idx="661">
                  <c:v>0.43</c:v>
                </c:pt>
                <c:pt idx="662">
                  <c:v>0.43</c:v>
                </c:pt>
                <c:pt idx="663">
                  <c:v>0.4</c:v>
                </c:pt>
                <c:pt idx="664">
                  <c:v>0.34</c:v>
                </c:pt>
                <c:pt idx="665">
                  <c:v>0.31</c:v>
                </c:pt>
                <c:pt idx="666">
                  <c:v>0.34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18-4ECD-82F2-C71B94D90D28}"/>
            </c:ext>
          </c:extLst>
        </c:ser>
        <c:ser>
          <c:idx val="9"/>
          <c:order val="9"/>
          <c:tx>
            <c:strRef>
              <c:f>'Fosfatos tabla'!$P$7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tabla'!$P$8:$P$727</c15:sqref>
                  </c15:fullRef>
                </c:ext>
              </c:extLst>
              <c:f>('Fosfatos tabla'!$P$8:$P$13,'Fosfatos tabla'!$P$22:$P$727)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0.99099999999999999</c:v>
                </c:pt>
                <c:pt idx="31">
                  <c:v>1.4999999999999999E-2</c:v>
                </c:pt>
                <c:pt idx="32">
                  <c:v>0.33800000000000002</c:v>
                </c:pt>
                <c:pt idx="33">
                  <c:v>0.32600000000000001</c:v>
                </c:pt>
                <c:pt idx="34">
                  <c:v>0.25700000000000001</c:v>
                </c:pt>
                <c:pt idx="35">
                  <c:v>0.23100000000000001</c:v>
                </c:pt>
                <c:pt idx="36">
                  <c:v>0.187</c:v>
                </c:pt>
                <c:pt idx="37">
                  <c:v>0.20399999999999999</c:v>
                </c:pt>
                <c:pt idx="38">
                  <c:v>0.17199999999999999</c:v>
                </c:pt>
                <c:pt idx="39">
                  <c:v>0.22900000000000001</c:v>
                </c:pt>
                <c:pt idx="40">
                  <c:v>0.247</c:v>
                </c:pt>
                <c:pt idx="41">
                  <c:v>0.151</c:v>
                </c:pt>
                <c:pt idx="42">
                  <c:v>0.11600000000000001</c:v>
                </c:pt>
                <c:pt idx="43">
                  <c:v>7.5999999999999998E-2</c:v>
                </c:pt>
                <c:pt idx="44">
                  <c:v>0.03</c:v>
                </c:pt>
                <c:pt idx="45">
                  <c:v>0.17</c:v>
                </c:pt>
                <c:pt idx="46">
                  <c:v>0.155</c:v>
                </c:pt>
                <c:pt idx="47">
                  <c:v>0.37</c:v>
                </c:pt>
                <c:pt idx="48">
                  <c:v>0.28599999999999998</c:v>
                </c:pt>
                <c:pt idx="49">
                  <c:v>0.74</c:v>
                </c:pt>
                <c:pt idx="50">
                  <c:v>0.25600000000000001</c:v>
                </c:pt>
                <c:pt idx="51">
                  <c:v>0.03</c:v>
                </c:pt>
                <c:pt idx="52">
                  <c:v>0.156</c:v>
                </c:pt>
                <c:pt idx="53">
                  <c:v>0.14799999999999999</c:v>
                </c:pt>
                <c:pt idx="54">
                  <c:v>0.14299999999999999</c:v>
                </c:pt>
                <c:pt idx="55">
                  <c:v>0.125</c:v>
                </c:pt>
                <c:pt idx="56">
                  <c:v>0.108</c:v>
                </c:pt>
                <c:pt idx="57">
                  <c:v>0.13800000000000001</c:v>
                </c:pt>
                <c:pt idx="58">
                  <c:v>0.22500000000000001</c:v>
                </c:pt>
                <c:pt idx="59">
                  <c:v>0.46100000000000002</c:v>
                </c:pt>
                <c:pt idx="60">
                  <c:v>0.24099999999999999</c:v>
                </c:pt>
                <c:pt idx="61">
                  <c:v>0.155</c:v>
                </c:pt>
                <c:pt idx="62">
                  <c:v>0.19</c:v>
                </c:pt>
                <c:pt idx="63">
                  <c:v>0.29499999999999998</c:v>
                </c:pt>
                <c:pt idx="64">
                  <c:v>0.121</c:v>
                </c:pt>
                <c:pt idx="65">
                  <c:v>0.41199999999999998</c:v>
                </c:pt>
                <c:pt idx="66">
                  <c:v>0.38100000000000001</c:v>
                </c:pt>
                <c:pt idx="67">
                  <c:v>0.318</c:v>
                </c:pt>
                <c:pt idx="68">
                  <c:v>6.7000000000000004E-2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0.109</c:v>
                </c:pt>
                <c:pt idx="204">
                  <c:v>0.127</c:v>
                </c:pt>
                <c:pt idx="205">
                  <c:v>9.1999999999999998E-2</c:v>
                </c:pt>
                <c:pt idx="206">
                  <c:v>9.1999999999999998E-2</c:v>
                </c:pt>
                <c:pt idx="207">
                  <c:v>0.128</c:v>
                </c:pt>
                <c:pt idx="208">
                  <c:v>0.03</c:v>
                </c:pt>
                <c:pt idx="209">
                  <c:v>0.03</c:v>
                </c:pt>
                <c:pt idx="210">
                  <c:v>0.11899999999999999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6.5000000000000002E-2</c:v>
                </c:pt>
                <c:pt idx="216">
                  <c:v>7.2999999999999995E-2</c:v>
                </c:pt>
                <c:pt idx="217">
                  <c:v>7.4999999999999997E-2</c:v>
                </c:pt>
                <c:pt idx="218">
                  <c:v>6.5000000000000002E-2</c:v>
                </c:pt>
                <c:pt idx="219">
                  <c:v>7.2999999999999995E-2</c:v>
                </c:pt>
                <c:pt idx="220">
                  <c:v>6.4000000000000001E-2</c:v>
                </c:pt>
                <c:pt idx="221">
                  <c:v>7.8E-2</c:v>
                </c:pt>
                <c:pt idx="222">
                  <c:v>9.2999999999999999E-2</c:v>
                </c:pt>
                <c:pt idx="223">
                  <c:v>7.2999999999999995E-2</c:v>
                </c:pt>
                <c:pt idx="224">
                  <c:v>9.8000000000000004E-2</c:v>
                </c:pt>
                <c:pt idx="225">
                  <c:v>7.3999999999999996E-2</c:v>
                </c:pt>
                <c:pt idx="226">
                  <c:v>8.5000000000000006E-2</c:v>
                </c:pt>
                <c:pt idx="227">
                  <c:v>7.2999999999999995E-2</c:v>
                </c:pt>
                <c:pt idx="228">
                  <c:v>7.0999999999999994E-2</c:v>
                </c:pt>
                <c:pt idx="229">
                  <c:v>8.4000000000000005E-2</c:v>
                </c:pt>
                <c:pt idx="230">
                  <c:v>0.10299999999999999</c:v>
                </c:pt>
                <c:pt idx="231">
                  <c:v>6.8000000000000005E-2</c:v>
                </c:pt>
                <c:pt idx="232">
                  <c:v>9.6000000000000002E-2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1.2130000000000001</c:v>
                </c:pt>
                <c:pt idx="244">
                  <c:v>0</c:v>
                </c:pt>
                <c:pt idx="245">
                  <c:v>0.67400000000000004</c:v>
                </c:pt>
                <c:pt idx="246">
                  <c:v>0.186</c:v>
                </c:pt>
                <c:pt idx="247">
                  <c:v>0</c:v>
                </c:pt>
                <c:pt idx="248">
                  <c:v>0.13300000000000001</c:v>
                </c:pt>
                <c:pt idx="249">
                  <c:v>0</c:v>
                </c:pt>
                <c:pt idx="250">
                  <c:v>0.126</c:v>
                </c:pt>
                <c:pt idx="251">
                  <c:v>0</c:v>
                </c:pt>
                <c:pt idx="252">
                  <c:v>0.11</c:v>
                </c:pt>
                <c:pt idx="253">
                  <c:v>0.11700000000000001</c:v>
                </c:pt>
                <c:pt idx="254">
                  <c:v>0.10299999999999999</c:v>
                </c:pt>
                <c:pt idx="255">
                  <c:v>9.9000000000000005E-2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">
                  <c:v>0</c:v>
                </c:pt>
                <c:pt idx="661" formatCode="0">
                  <c:v>0</c:v>
                </c:pt>
                <c:pt idx="662" formatCode="0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  <c:pt idx="692" formatCode="0">
                  <c:v>0</c:v>
                </c:pt>
                <c:pt idx="693" formatCode="0">
                  <c:v>0</c:v>
                </c:pt>
                <c:pt idx="694" formatCode="0">
                  <c:v>0</c:v>
                </c:pt>
                <c:pt idx="695" formatCode="0">
                  <c:v>0</c:v>
                </c:pt>
                <c:pt idx="696" formatCode="0">
                  <c:v>0</c:v>
                </c:pt>
                <c:pt idx="697" formatCode="0">
                  <c:v>0</c:v>
                </c:pt>
                <c:pt idx="698" formatCode="0">
                  <c:v>0</c:v>
                </c:pt>
                <c:pt idx="699" formatCode="0">
                  <c:v>0</c:v>
                </c:pt>
                <c:pt idx="700" formatCode="0">
                  <c:v>0</c:v>
                </c:pt>
                <c:pt idx="701" formatCode="0">
                  <c:v>0</c:v>
                </c:pt>
                <c:pt idx="70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18-4ECD-82F2-C71B94D90D28}"/>
            </c:ext>
          </c:extLst>
        </c:ser>
        <c:ser>
          <c:idx val="10"/>
          <c:order val="10"/>
          <c:tx>
            <c:strRef>
              <c:f>'Fosfatos tabla'!$Q$7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tabla'!$Q$8:$Q$727</c15:sqref>
                  </c15:fullRef>
                </c:ext>
              </c:extLst>
              <c:f>('Fosfatos tabla'!$Q$8:$Q$13,'Fosfatos tabla'!$Q$22:$Q$727)</c:f>
              <c:numCache>
                <c:formatCode>0.00</c:formatCode>
                <c:ptCount val="703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18-4ECD-82F2-C71B94D90D28}"/>
            </c:ext>
          </c:extLst>
        </c:ser>
        <c:ser>
          <c:idx val="11"/>
          <c:order val="11"/>
          <c:tx>
            <c:strRef>
              <c:f>'Fosfatos tabla'!$R$7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tabla'!$R$8:$R$727</c15:sqref>
                  </c15:fullRef>
                </c:ext>
              </c:extLst>
              <c:f>('Fosfatos tabla'!$R$8:$R$13,'Fosfatos tabla'!$R$22:$R$727)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0.56299999999999994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1.2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18-4ECD-82F2-C71B94D90D28}"/>
            </c:ext>
          </c:extLst>
        </c:ser>
        <c:ser>
          <c:idx val="12"/>
          <c:order val="12"/>
          <c:tx>
            <c:strRef>
              <c:f>'Fosfatos tabla'!$S$7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tabla'!$S$8:$S$727</c15:sqref>
                  </c15:fullRef>
                </c:ext>
              </c:extLst>
              <c:f>('Fosfatos tabla'!$S$8:$S$13,'Fosfatos tabla'!$S$22:$S$727)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3.7999999999999999E-2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6.4000000000000001E-2</c:v>
                </c:pt>
                <c:pt idx="40">
                  <c:v>0.115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0.03</c:v>
                </c:pt>
                <c:pt idx="46">
                  <c:v>0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6.0999999999999999E-2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0.03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18-4ECD-82F2-C71B94D90D28}"/>
            </c:ext>
          </c:extLst>
        </c:ser>
        <c:ser>
          <c:idx val="13"/>
          <c:order val="13"/>
          <c:tx>
            <c:strRef>
              <c:f>'Fosfatos tabla'!$T$7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tabla'!$T$8:$T$727</c15:sqref>
                  </c15:fullRef>
                </c:ext>
              </c:extLst>
              <c:f>('Fosfatos tabla'!$T$8:$T$13,'Fosfatos tabla'!$T$22:$T$727)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6.0999999999999999E-2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6.0999999999999999E-2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6.0999999999999999E-2</c:v>
                </c:pt>
                <c:pt idx="21">
                  <c:v>6.0999999999999999E-2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0.47799999999999998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7.1999999999999995E-2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9.5000000000000001E-2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0.106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6.0999999999999999E-2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0.124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0.14399999999999999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0.16200000000000001</c:v>
                </c:pt>
                <c:pt idx="87">
                  <c:v>7.0000000000000007E-2</c:v>
                </c:pt>
                <c:pt idx="88">
                  <c:v>6.8000000000000005E-2</c:v>
                </c:pt>
                <c:pt idx="89">
                  <c:v>6.5000000000000002E-2</c:v>
                </c:pt>
                <c:pt idx="90">
                  <c:v>0.03</c:v>
                </c:pt>
                <c:pt idx="91">
                  <c:v>0.03</c:v>
                </c:pt>
                <c:pt idx="92">
                  <c:v>0.03</c:v>
                </c:pt>
                <c:pt idx="93">
                  <c:v>8.5999999999999993E-2</c:v>
                </c:pt>
                <c:pt idx="94">
                  <c:v>7.0000000000000007E-2</c:v>
                </c:pt>
                <c:pt idx="95">
                  <c:v>0.03</c:v>
                </c:pt>
                <c:pt idx="96">
                  <c:v>0.309</c:v>
                </c:pt>
                <c:pt idx="97">
                  <c:v>0.03</c:v>
                </c:pt>
                <c:pt idx="98">
                  <c:v>7.0999999999999994E-2</c:v>
                </c:pt>
                <c:pt idx="99">
                  <c:v>0.03</c:v>
                </c:pt>
                <c:pt idx="100">
                  <c:v>6.4000000000000001E-2</c:v>
                </c:pt>
                <c:pt idx="101">
                  <c:v>0.03</c:v>
                </c:pt>
                <c:pt idx="102">
                  <c:v>0.03</c:v>
                </c:pt>
                <c:pt idx="103">
                  <c:v>6.2E-2</c:v>
                </c:pt>
                <c:pt idx="104">
                  <c:v>0.03</c:v>
                </c:pt>
                <c:pt idx="105">
                  <c:v>8.2000000000000003E-2</c:v>
                </c:pt>
                <c:pt idx="106">
                  <c:v>0.03</c:v>
                </c:pt>
                <c:pt idx="107">
                  <c:v>0.03</c:v>
                </c:pt>
                <c:pt idx="108">
                  <c:v>0.03</c:v>
                </c:pt>
                <c:pt idx="109">
                  <c:v>6.3E-2</c:v>
                </c:pt>
                <c:pt idx="110">
                  <c:v>0.03</c:v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6.2E-2</c:v>
                </c:pt>
                <c:pt idx="126">
                  <c:v>0.03</c:v>
                </c:pt>
                <c:pt idx="127">
                  <c:v>6.4000000000000001E-2</c:v>
                </c:pt>
                <c:pt idx="128">
                  <c:v>6.9000000000000006E-2</c:v>
                </c:pt>
                <c:pt idx="129">
                  <c:v>0.03</c:v>
                </c:pt>
                <c:pt idx="130">
                  <c:v>0.03</c:v>
                </c:pt>
                <c:pt idx="131">
                  <c:v>0.03</c:v>
                </c:pt>
                <c:pt idx="132">
                  <c:v>0.03</c:v>
                </c:pt>
                <c:pt idx="133">
                  <c:v>0.03</c:v>
                </c:pt>
                <c:pt idx="134">
                  <c:v>0.03</c:v>
                </c:pt>
                <c:pt idx="135">
                  <c:v>0.16400000000000001</c:v>
                </c:pt>
                <c:pt idx="136">
                  <c:v>0.14000000000000001</c:v>
                </c:pt>
                <c:pt idx="137">
                  <c:v>0.03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7.4999999999999997E-2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0.39800000000000002</c:v>
                </c:pt>
                <c:pt idx="162">
                  <c:v>0.03</c:v>
                </c:pt>
                <c:pt idx="163">
                  <c:v>0.03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6.9000000000000006E-2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0.32</c:v>
                </c:pt>
                <c:pt idx="208">
                  <c:v>0.03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0.08</c:v>
                </c:pt>
                <c:pt idx="240">
                  <c:v>0</c:v>
                </c:pt>
                <c:pt idx="241">
                  <c:v>0.03</c:v>
                </c:pt>
                <c:pt idx="242">
                  <c:v>0.26700000000000002</c:v>
                </c:pt>
                <c:pt idx="243">
                  <c:v>0.1</c:v>
                </c:pt>
                <c:pt idx="244">
                  <c:v>0.33400000000000002</c:v>
                </c:pt>
                <c:pt idx="245">
                  <c:v>0.03</c:v>
                </c:pt>
                <c:pt idx="246">
                  <c:v>0.03</c:v>
                </c:pt>
                <c:pt idx="247">
                  <c:v>0.03</c:v>
                </c:pt>
                <c:pt idx="248">
                  <c:v>0.03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0.03</c:v>
                </c:pt>
                <c:pt idx="265">
                  <c:v>0.03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0.03</c:v>
                </c:pt>
                <c:pt idx="279">
                  <c:v>0</c:v>
                </c:pt>
                <c:pt idx="280">
                  <c:v>0.03</c:v>
                </c:pt>
                <c:pt idx="281">
                  <c:v>0.03</c:v>
                </c:pt>
                <c:pt idx="282">
                  <c:v>0.03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0.1</c:v>
                </c:pt>
                <c:pt idx="439">
                  <c:v>0.1</c:v>
                </c:pt>
                <c:pt idx="440">
                  <c:v>0.52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</c:v>
                </c:pt>
                <c:pt idx="461">
                  <c:v>0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0.1</c:v>
                </c:pt>
                <c:pt idx="488">
                  <c:v>0.1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</c:v>
                </c:pt>
                <c:pt idx="498">
                  <c:v>0.1</c:v>
                </c:pt>
                <c:pt idx="499">
                  <c:v>0.1</c:v>
                </c:pt>
                <c:pt idx="500">
                  <c:v>0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0.1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18-4ECD-82F2-C71B94D90D28}"/>
            </c:ext>
          </c:extLst>
        </c:ser>
        <c:ser>
          <c:idx val="14"/>
          <c:order val="14"/>
          <c:tx>
            <c:strRef>
              <c:f>'Fosfatos tabla'!$U$7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tabla'!$U$8:$U$727</c15:sqref>
                  </c15:fullRef>
                </c:ext>
              </c:extLst>
              <c:f>('Fosfatos tabla'!$U$8:$U$13,'Fosfatos tabla'!$U$22:$U$727)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0.746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6.3E-2</c:v>
                </c:pt>
                <c:pt idx="56">
                  <c:v>0.03</c:v>
                </c:pt>
                <c:pt idx="57">
                  <c:v>0.03</c:v>
                </c:pt>
                <c:pt idx="58">
                  <c:v>0.90500000000000003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6.0999999999999999E-2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30.5</c:v>
                </c:pt>
                <c:pt idx="86">
                  <c:v>0.03</c:v>
                </c:pt>
                <c:pt idx="87">
                  <c:v>0.36699999999999999</c:v>
                </c:pt>
                <c:pt idx="88">
                  <c:v>0.10100000000000001</c:v>
                </c:pt>
                <c:pt idx="89">
                  <c:v>7.6999999999999999E-2</c:v>
                </c:pt>
                <c:pt idx="90">
                  <c:v>0.03</c:v>
                </c:pt>
                <c:pt idx="91">
                  <c:v>0.03</c:v>
                </c:pt>
                <c:pt idx="92">
                  <c:v>6.9000000000000006E-2</c:v>
                </c:pt>
                <c:pt idx="93">
                  <c:v>0.26100000000000001</c:v>
                </c:pt>
                <c:pt idx="94">
                  <c:v>0.252</c:v>
                </c:pt>
                <c:pt idx="95">
                  <c:v>0.03</c:v>
                </c:pt>
                <c:pt idx="96">
                  <c:v>9.6000000000000002E-2</c:v>
                </c:pt>
                <c:pt idx="97">
                  <c:v>0.03</c:v>
                </c:pt>
                <c:pt idx="98">
                  <c:v>0.03</c:v>
                </c:pt>
                <c:pt idx="99">
                  <c:v>0.03</c:v>
                </c:pt>
                <c:pt idx="100">
                  <c:v>0.03</c:v>
                </c:pt>
                <c:pt idx="101">
                  <c:v>0.03</c:v>
                </c:pt>
                <c:pt idx="102">
                  <c:v>0.03</c:v>
                </c:pt>
                <c:pt idx="103">
                  <c:v>6.0999999999999999E-2</c:v>
                </c:pt>
                <c:pt idx="104">
                  <c:v>1.4999999999999999E-2</c:v>
                </c:pt>
                <c:pt idx="105">
                  <c:v>7.5999999999999998E-2</c:v>
                </c:pt>
                <c:pt idx="106">
                  <c:v>7.2999999999999995E-2</c:v>
                </c:pt>
                <c:pt idx="107">
                  <c:v>7.3999999999999996E-2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3.5000000000000003E-2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6.4000000000000001E-2</c:v>
                </c:pt>
                <c:pt idx="128">
                  <c:v>6.0999999999999999E-2</c:v>
                </c:pt>
                <c:pt idx="129">
                  <c:v>0.03</c:v>
                </c:pt>
                <c:pt idx="130">
                  <c:v>0.03</c:v>
                </c:pt>
                <c:pt idx="131">
                  <c:v>0.03</c:v>
                </c:pt>
                <c:pt idx="132">
                  <c:v>0.03</c:v>
                </c:pt>
                <c:pt idx="133">
                  <c:v>0.03</c:v>
                </c:pt>
                <c:pt idx="134">
                  <c:v>0.26600000000000001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6.8000000000000005E-2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6.9000000000000006E-2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0.23699999999999999</c:v>
                </c:pt>
                <c:pt idx="162">
                  <c:v>0.03</c:v>
                </c:pt>
                <c:pt idx="163">
                  <c:v>0.03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0.32300000000000001</c:v>
                </c:pt>
                <c:pt idx="208">
                  <c:v>0.03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0.03</c:v>
                </c:pt>
                <c:pt idx="241">
                  <c:v>0</c:v>
                </c:pt>
                <c:pt idx="242">
                  <c:v>0</c:v>
                </c:pt>
                <c:pt idx="243">
                  <c:v>0.03</c:v>
                </c:pt>
                <c:pt idx="244">
                  <c:v>0.03</c:v>
                </c:pt>
                <c:pt idx="245">
                  <c:v>0.03</c:v>
                </c:pt>
                <c:pt idx="246">
                  <c:v>0.03</c:v>
                </c:pt>
                <c:pt idx="247">
                  <c:v>0.03</c:v>
                </c:pt>
                <c:pt idx="248">
                  <c:v>0.03</c:v>
                </c:pt>
                <c:pt idx="249">
                  <c:v>0</c:v>
                </c:pt>
                <c:pt idx="250">
                  <c:v>0</c:v>
                </c:pt>
                <c:pt idx="251">
                  <c:v>0.03</c:v>
                </c:pt>
                <c:pt idx="252">
                  <c:v>0.03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7.2999999999999995E-2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0.1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18-4ECD-82F2-C71B94D90D28}"/>
            </c:ext>
          </c:extLst>
        </c:ser>
        <c:ser>
          <c:idx val="15"/>
          <c:order val="15"/>
          <c:tx>
            <c:strRef>
              <c:f>'Fosfatos tabla'!$V$7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tabla'!$V$8:$V$727</c15:sqref>
                  </c15:fullRef>
                </c:ext>
              </c:extLst>
              <c:f>('Fosfatos tabla'!$V$8:$V$13,'Fosfatos tabla'!$V$22:$V$727)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0.93</c:v>
                </c:pt>
                <c:pt idx="30">
                  <c:v>8.4000000000000005E-2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6.5000000000000002E-2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6.9000000000000006E-2</c:v>
                </c:pt>
                <c:pt idx="45">
                  <c:v>0.126</c:v>
                </c:pt>
                <c:pt idx="46">
                  <c:v>0</c:v>
                </c:pt>
                <c:pt idx="47">
                  <c:v>0</c:v>
                </c:pt>
                <c:pt idx="48">
                  <c:v>0.38500000000000001</c:v>
                </c:pt>
                <c:pt idx="49">
                  <c:v>0.44600000000000001</c:v>
                </c:pt>
                <c:pt idx="50">
                  <c:v>0</c:v>
                </c:pt>
                <c:pt idx="51">
                  <c:v>0.03</c:v>
                </c:pt>
                <c:pt idx="52">
                  <c:v>0.08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6.0999999999999999E-2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0.03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18-4ECD-82F2-C71B94D90D28}"/>
            </c:ext>
          </c:extLst>
        </c:ser>
        <c:ser>
          <c:idx val="16"/>
          <c:order val="16"/>
          <c:tx>
            <c:strRef>
              <c:f>'Fosfatos tabla'!$W$7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tabla'!$W$8:$W$727</c15:sqref>
                  </c15:fullRef>
                </c:ext>
              </c:extLst>
              <c:f>('Fosfatos tabla'!$W$8:$W$13,'Fosfatos tabla'!$W$22:$W$727)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9.4E-2</c:v>
                </c:pt>
                <c:pt idx="33">
                  <c:v>0</c:v>
                </c:pt>
                <c:pt idx="34">
                  <c:v>0.106</c:v>
                </c:pt>
                <c:pt idx="35">
                  <c:v>0</c:v>
                </c:pt>
                <c:pt idx="36">
                  <c:v>0.33900000000000002</c:v>
                </c:pt>
                <c:pt idx="37">
                  <c:v>0.19600000000000001</c:v>
                </c:pt>
                <c:pt idx="38">
                  <c:v>0.17199999999999999</c:v>
                </c:pt>
                <c:pt idx="39">
                  <c:v>0.185</c:v>
                </c:pt>
                <c:pt idx="40">
                  <c:v>6.0999999999999999E-2</c:v>
                </c:pt>
                <c:pt idx="41">
                  <c:v>0</c:v>
                </c:pt>
                <c:pt idx="42">
                  <c:v>9.9000000000000005E-2</c:v>
                </c:pt>
                <c:pt idx="43">
                  <c:v>0.03</c:v>
                </c:pt>
                <c:pt idx="44">
                  <c:v>0</c:v>
                </c:pt>
                <c:pt idx="45">
                  <c:v>0.03</c:v>
                </c:pt>
                <c:pt idx="46">
                  <c:v>0.03</c:v>
                </c:pt>
                <c:pt idx="47">
                  <c:v>1.476</c:v>
                </c:pt>
                <c:pt idx="48">
                  <c:v>0.98899999999999999</c:v>
                </c:pt>
                <c:pt idx="49">
                  <c:v>0.4</c:v>
                </c:pt>
                <c:pt idx="50">
                  <c:v>0.34100000000000003</c:v>
                </c:pt>
                <c:pt idx="51">
                  <c:v>0.45900000000000002</c:v>
                </c:pt>
                <c:pt idx="52">
                  <c:v>0.214</c:v>
                </c:pt>
                <c:pt idx="53">
                  <c:v>0.20200000000000001</c:v>
                </c:pt>
                <c:pt idx="54">
                  <c:v>0</c:v>
                </c:pt>
                <c:pt idx="55">
                  <c:v>0</c:v>
                </c:pt>
                <c:pt idx="56">
                  <c:v>0.13600000000000001</c:v>
                </c:pt>
                <c:pt idx="57">
                  <c:v>0.13700000000000001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0.03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1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18-4ECD-82F2-C71B94D90D28}"/>
            </c:ext>
          </c:extLst>
        </c:ser>
        <c:ser>
          <c:idx val="17"/>
          <c:order val="17"/>
          <c:tx>
            <c:strRef>
              <c:f>'Fosfatos tabla'!$X$7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tabla'!$X$8:$X$727</c15:sqref>
                  </c15:fullRef>
                </c:ext>
              </c:extLst>
              <c:f>('Fosfatos tabla'!$X$8:$X$13,'Fosfatos tabla'!$X$22:$X$727)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0.51300000000000001</c:v>
                </c:pt>
                <c:pt idx="23">
                  <c:v>0.41099999999999998</c:v>
                </c:pt>
                <c:pt idx="24">
                  <c:v>0.47399999999999998</c:v>
                </c:pt>
                <c:pt idx="25">
                  <c:v>0.435</c:v>
                </c:pt>
                <c:pt idx="26">
                  <c:v>0.44400000000000001</c:v>
                </c:pt>
                <c:pt idx="27">
                  <c:v>0.375</c:v>
                </c:pt>
                <c:pt idx="28">
                  <c:v>0.49299999999999999</c:v>
                </c:pt>
                <c:pt idx="29">
                  <c:v>0.38200000000000001</c:v>
                </c:pt>
                <c:pt idx="30">
                  <c:v>0.67800000000000005</c:v>
                </c:pt>
                <c:pt idx="31">
                  <c:v>0.374</c:v>
                </c:pt>
                <c:pt idx="32">
                  <c:v>0.48699999999999999</c:v>
                </c:pt>
                <c:pt idx="33">
                  <c:v>0.38</c:v>
                </c:pt>
                <c:pt idx="34">
                  <c:v>0.39500000000000002</c:v>
                </c:pt>
                <c:pt idx="35">
                  <c:v>0.17699999999999999</c:v>
                </c:pt>
                <c:pt idx="36">
                  <c:v>0.55500000000000005</c:v>
                </c:pt>
                <c:pt idx="37">
                  <c:v>0.503</c:v>
                </c:pt>
                <c:pt idx="38">
                  <c:v>0.90700000000000003</c:v>
                </c:pt>
                <c:pt idx="39">
                  <c:v>0.94</c:v>
                </c:pt>
                <c:pt idx="40">
                  <c:v>0.56200000000000006</c:v>
                </c:pt>
                <c:pt idx="41">
                  <c:v>0.309</c:v>
                </c:pt>
                <c:pt idx="42">
                  <c:v>0.371</c:v>
                </c:pt>
                <c:pt idx="43">
                  <c:v>0.318</c:v>
                </c:pt>
                <c:pt idx="44">
                  <c:v>0.28399999999999997</c:v>
                </c:pt>
                <c:pt idx="45">
                  <c:v>0.33600000000000002</c:v>
                </c:pt>
                <c:pt idx="46">
                  <c:v>0.36199999999999999</c:v>
                </c:pt>
                <c:pt idx="47">
                  <c:v>1.222</c:v>
                </c:pt>
                <c:pt idx="48">
                  <c:v>1.016</c:v>
                </c:pt>
                <c:pt idx="49">
                  <c:v>0.59899999999999998</c:v>
                </c:pt>
                <c:pt idx="50">
                  <c:v>0.89700000000000002</c:v>
                </c:pt>
                <c:pt idx="51">
                  <c:v>1.159</c:v>
                </c:pt>
                <c:pt idx="52">
                  <c:v>0.59599999999999997</c:v>
                </c:pt>
                <c:pt idx="53">
                  <c:v>0.37</c:v>
                </c:pt>
                <c:pt idx="54">
                  <c:v>0.26</c:v>
                </c:pt>
                <c:pt idx="55">
                  <c:v>0.318</c:v>
                </c:pt>
                <c:pt idx="56">
                  <c:v>0.29299999999999998</c:v>
                </c:pt>
                <c:pt idx="57">
                  <c:v>0.3</c:v>
                </c:pt>
                <c:pt idx="58">
                  <c:v>0.21</c:v>
                </c:pt>
                <c:pt idx="59">
                  <c:v>0.224</c:v>
                </c:pt>
                <c:pt idx="60">
                  <c:v>0.26200000000000001</c:v>
                </c:pt>
                <c:pt idx="61">
                  <c:v>0.23799999999999999</c:v>
                </c:pt>
                <c:pt idx="62">
                  <c:v>0.218</c:v>
                </c:pt>
                <c:pt idx="63">
                  <c:v>0.24399999999999999</c:v>
                </c:pt>
                <c:pt idx="64">
                  <c:v>0.27</c:v>
                </c:pt>
                <c:pt idx="65">
                  <c:v>0.20100000000000001</c:v>
                </c:pt>
                <c:pt idx="66">
                  <c:v>0.20599999999999999</c:v>
                </c:pt>
                <c:pt idx="67">
                  <c:v>0.20300000000000001</c:v>
                </c:pt>
                <c:pt idx="68">
                  <c:v>0.14799999999999999</c:v>
                </c:pt>
                <c:pt idx="69">
                  <c:v>0.153</c:v>
                </c:pt>
                <c:pt idx="70">
                  <c:v>0.36299999999999999</c:v>
                </c:pt>
                <c:pt idx="71">
                  <c:v>0.187</c:v>
                </c:pt>
                <c:pt idx="72">
                  <c:v>0.25700000000000001</c:v>
                </c:pt>
                <c:pt idx="73">
                  <c:v>0.23599999999999999</c:v>
                </c:pt>
                <c:pt idx="74">
                  <c:v>0.314</c:v>
                </c:pt>
                <c:pt idx="75">
                  <c:v>0.36799999999999999</c:v>
                </c:pt>
                <c:pt idx="76">
                  <c:v>0.25900000000000001</c:v>
                </c:pt>
                <c:pt idx="77">
                  <c:v>0.21099999999999999</c:v>
                </c:pt>
                <c:pt idx="78">
                  <c:v>0.221</c:v>
                </c:pt>
                <c:pt idx="79">
                  <c:v>0.379</c:v>
                </c:pt>
                <c:pt idx="80">
                  <c:v>0.14799999999999999</c:v>
                </c:pt>
                <c:pt idx="81">
                  <c:v>0.17100000000000001</c:v>
                </c:pt>
                <c:pt idx="82">
                  <c:v>0.14599999999999999</c:v>
                </c:pt>
                <c:pt idx="83">
                  <c:v>0.191</c:v>
                </c:pt>
                <c:pt idx="84">
                  <c:v>0.30399999999999999</c:v>
                </c:pt>
                <c:pt idx="85">
                  <c:v>0.219</c:v>
                </c:pt>
                <c:pt idx="86">
                  <c:v>0.21099999999999999</c:v>
                </c:pt>
                <c:pt idx="87">
                  <c:v>0.314</c:v>
                </c:pt>
                <c:pt idx="88">
                  <c:v>0.434</c:v>
                </c:pt>
                <c:pt idx="89">
                  <c:v>0.42599999999999999</c:v>
                </c:pt>
                <c:pt idx="90">
                  <c:v>0.312</c:v>
                </c:pt>
                <c:pt idx="91">
                  <c:v>0.3</c:v>
                </c:pt>
                <c:pt idx="92">
                  <c:v>0.67900000000000005</c:v>
                </c:pt>
                <c:pt idx="93">
                  <c:v>0.26200000000000001</c:v>
                </c:pt>
                <c:pt idx="94">
                  <c:v>0.245</c:v>
                </c:pt>
                <c:pt idx="95">
                  <c:v>0.42299999999999999</c:v>
                </c:pt>
                <c:pt idx="96">
                  <c:v>0.52700000000000002</c:v>
                </c:pt>
                <c:pt idx="97">
                  <c:v>0.46899999999999997</c:v>
                </c:pt>
                <c:pt idx="98">
                  <c:v>0.435</c:v>
                </c:pt>
                <c:pt idx="99">
                  <c:v>0.36</c:v>
                </c:pt>
                <c:pt idx="100">
                  <c:v>0.38900000000000001</c:v>
                </c:pt>
                <c:pt idx="101">
                  <c:v>0.38200000000000001</c:v>
                </c:pt>
                <c:pt idx="102">
                  <c:v>0.29399999999999998</c:v>
                </c:pt>
                <c:pt idx="103">
                  <c:v>0.27400000000000002</c:v>
                </c:pt>
                <c:pt idx="104">
                  <c:v>0.246</c:v>
                </c:pt>
                <c:pt idx="105">
                  <c:v>0.317</c:v>
                </c:pt>
                <c:pt idx="106">
                  <c:v>0.23</c:v>
                </c:pt>
                <c:pt idx="107">
                  <c:v>0.31900000000000001</c:v>
                </c:pt>
                <c:pt idx="108">
                  <c:v>0.24399999999999999</c:v>
                </c:pt>
                <c:pt idx="109">
                  <c:v>0.26800000000000002</c:v>
                </c:pt>
                <c:pt idx="110">
                  <c:v>0.223</c:v>
                </c:pt>
                <c:pt idx="111">
                  <c:v>0.25</c:v>
                </c:pt>
                <c:pt idx="112">
                  <c:v>0.23400000000000001</c:v>
                </c:pt>
                <c:pt idx="113">
                  <c:v>0.20180000000000001</c:v>
                </c:pt>
                <c:pt idx="114">
                  <c:v>0.193</c:v>
                </c:pt>
                <c:pt idx="115">
                  <c:v>0.253</c:v>
                </c:pt>
                <c:pt idx="116">
                  <c:v>0.20599999999999999</c:v>
                </c:pt>
                <c:pt idx="117">
                  <c:v>0.108</c:v>
                </c:pt>
                <c:pt idx="118">
                  <c:v>0.193</c:v>
                </c:pt>
                <c:pt idx="119">
                  <c:v>0.21099999999999999</c:v>
                </c:pt>
                <c:pt idx="120">
                  <c:v>0.20200000000000001</c:v>
                </c:pt>
                <c:pt idx="121">
                  <c:v>0.17399999999999999</c:v>
                </c:pt>
                <c:pt idx="122">
                  <c:v>0.251</c:v>
                </c:pt>
                <c:pt idx="123">
                  <c:v>0.23499999999999999</c:v>
                </c:pt>
                <c:pt idx="124">
                  <c:v>0.23100000000000001</c:v>
                </c:pt>
                <c:pt idx="125">
                  <c:v>0.186</c:v>
                </c:pt>
                <c:pt idx="126">
                  <c:v>0.20399999999999999</c:v>
                </c:pt>
                <c:pt idx="127">
                  <c:v>0.191</c:v>
                </c:pt>
                <c:pt idx="128">
                  <c:v>0.20499999999999999</c:v>
                </c:pt>
                <c:pt idx="129">
                  <c:v>0.157</c:v>
                </c:pt>
                <c:pt idx="130">
                  <c:v>0.18099999999999999</c:v>
                </c:pt>
                <c:pt idx="131">
                  <c:v>0.183</c:v>
                </c:pt>
                <c:pt idx="132">
                  <c:v>7.0000000000000007E-2</c:v>
                </c:pt>
                <c:pt idx="133">
                  <c:v>0.223</c:v>
                </c:pt>
                <c:pt idx="134">
                  <c:v>0.34699999999999998</c:v>
                </c:pt>
                <c:pt idx="135">
                  <c:v>0.17599999999999999</c:v>
                </c:pt>
                <c:pt idx="136">
                  <c:v>0.23300000000000001</c:v>
                </c:pt>
                <c:pt idx="137">
                  <c:v>0.20100000000000001</c:v>
                </c:pt>
                <c:pt idx="138">
                  <c:v>0.17</c:v>
                </c:pt>
                <c:pt idx="139">
                  <c:v>0.17499999999999999</c:v>
                </c:pt>
                <c:pt idx="140">
                  <c:v>0.16600000000000001</c:v>
                </c:pt>
                <c:pt idx="141">
                  <c:v>0.216</c:v>
                </c:pt>
                <c:pt idx="142">
                  <c:v>0.16200000000000001</c:v>
                </c:pt>
                <c:pt idx="143">
                  <c:v>0.20699999999999999</c:v>
                </c:pt>
                <c:pt idx="144">
                  <c:v>0.22</c:v>
                </c:pt>
                <c:pt idx="145">
                  <c:v>0.216</c:v>
                </c:pt>
                <c:pt idx="146">
                  <c:v>0.14599999999999999</c:v>
                </c:pt>
                <c:pt idx="147">
                  <c:v>0.2</c:v>
                </c:pt>
                <c:pt idx="148">
                  <c:v>0.29899999999999999</c:v>
                </c:pt>
                <c:pt idx="149">
                  <c:v>0.309</c:v>
                </c:pt>
                <c:pt idx="150">
                  <c:v>0.28399999999999997</c:v>
                </c:pt>
                <c:pt idx="151">
                  <c:v>0.35899999999999999</c:v>
                </c:pt>
                <c:pt idx="152">
                  <c:v>0.25700000000000001</c:v>
                </c:pt>
                <c:pt idx="153">
                  <c:v>0.215</c:v>
                </c:pt>
                <c:pt idx="154">
                  <c:v>0.221</c:v>
                </c:pt>
                <c:pt idx="155">
                  <c:v>0.189</c:v>
                </c:pt>
                <c:pt idx="156">
                  <c:v>0.187</c:v>
                </c:pt>
                <c:pt idx="157">
                  <c:v>0.26200000000000001</c:v>
                </c:pt>
                <c:pt idx="158">
                  <c:v>0.379</c:v>
                </c:pt>
                <c:pt idx="159">
                  <c:v>0.32100000000000001</c:v>
                </c:pt>
                <c:pt idx="160">
                  <c:v>0.34499999999999997</c:v>
                </c:pt>
                <c:pt idx="161">
                  <c:v>0.76100000000000001</c:v>
                </c:pt>
                <c:pt idx="162">
                  <c:v>0.73399999999999999</c:v>
                </c:pt>
                <c:pt idx="163">
                  <c:v>0.64400000000000002</c:v>
                </c:pt>
                <c:pt idx="164">
                  <c:v>0.748</c:v>
                </c:pt>
                <c:pt idx="165">
                  <c:v>1.2170000000000001</c:v>
                </c:pt>
                <c:pt idx="166">
                  <c:v>0.85499999999999998</c:v>
                </c:pt>
                <c:pt idx="167">
                  <c:v>0.748</c:v>
                </c:pt>
                <c:pt idx="168">
                  <c:v>0.871</c:v>
                </c:pt>
                <c:pt idx="169">
                  <c:v>0.78800000000000003</c:v>
                </c:pt>
                <c:pt idx="170">
                  <c:v>0.67800000000000005</c:v>
                </c:pt>
                <c:pt idx="171">
                  <c:v>0.60899999999999999</c:v>
                </c:pt>
                <c:pt idx="172">
                  <c:v>0.58599999999999997</c:v>
                </c:pt>
                <c:pt idx="173">
                  <c:v>0.69299999999999995</c:v>
                </c:pt>
                <c:pt idx="174">
                  <c:v>0.626</c:v>
                </c:pt>
                <c:pt idx="175">
                  <c:v>0.61799999999999999</c:v>
                </c:pt>
                <c:pt idx="176">
                  <c:v>0.59699999999999998</c:v>
                </c:pt>
                <c:pt idx="177">
                  <c:v>0.56799999999999995</c:v>
                </c:pt>
                <c:pt idx="178">
                  <c:v>0.46600000000000003</c:v>
                </c:pt>
                <c:pt idx="179">
                  <c:v>0.47199999999999998</c:v>
                </c:pt>
                <c:pt idx="180">
                  <c:v>0.42</c:v>
                </c:pt>
                <c:pt idx="181">
                  <c:v>0.40600000000000003</c:v>
                </c:pt>
                <c:pt idx="182">
                  <c:v>0.46100000000000002</c:v>
                </c:pt>
                <c:pt idx="183">
                  <c:v>0.41299999999999998</c:v>
                </c:pt>
                <c:pt idx="184">
                  <c:v>0.40600000000000003</c:v>
                </c:pt>
                <c:pt idx="185">
                  <c:v>0.41199999999999998</c:v>
                </c:pt>
                <c:pt idx="186">
                  <c:v>0.43</c:v>
                </c:pt>
                <c:pt idx="187">
                  <c:v>0.33200000000000002</c:v>
                </c:pt>
                <c:pt idx="188">
                  <c:v>0.41099999999999998</c:v>
                </c:pt>
                <c:pt idx="189">
                  <c:v>0.39300000000000002</c:v>
                </c:pt>
                <c:pt idx="190">
                  <c:v>0.23</c:v>
                </c:pt>
                <c:pt idx="191">
                  <c:v>0.311</c:v>
                </c:pt>
                <c:pt idx="192">
                  <c:v>0.41</c:v>
                </c:pt>
                <c:pt idx="193">
                  <c:v>0.45600000000000002</c:v>
                </c:pt>
                <c:pt idx="194">
                  <c:v>0.33900000000000002</c:v>
                </c:pt>
                <c:pt idx="195">
                  <c:v>0.47</c:v>
                </c:pt>
                <c:pt idx="196">
                  <c:v>0.57999999999999996</c:v>
                </c:pt>
                <c:pt idx="197">
                  <c:v>0.35099999999999998</c:v>
                </c:pt>
                <c:pt idx="198">
                  <c:v>0.123</c:v>
                </c:pt>
                <c:pt idx="199">
                  <c:v>0.52900000000000003</c:v>
                </c:pt>
                <c:pt idx="200">
                  <c:v>0.58299999999999996</c:v>
                </c:pt>
                <c:pt idx="201">
                  <c:v>0.68799999999999994</c:v>
                </c:pt>
                <c:pt idx="202">
                  <c:v>0.35399999999999998</c:v>
                </c:pt>
                <c:pt idx="203">
                  <c:v>0.38900000000000001</c:v>
                </c:pt>
                <c:pt idx="204">
                  <c:v>0.435</c:v>
                </c:pt>
                <c:pt idx="205">
                  <c:v>0.03</c:v>
                </c:pt>
                <c:pt idx="206">
                  <c:v>0.03</c:v>
                </c:pt>
                <c:pt idx="207">
                  <c:v>0.435</c:v>
                </c:pt>
                <c:pt idx="208">
                  <c:v>0.03</c:v>
                </c:pt>
                <c:pt idx="209">
                  <c:v>0.123</c:v>
                </c:pt>
                <c:pt idx="210">
                  <c:v>0.17299999999999999</c:v>
                </c:pt>
                <c:pt idx="211">
                  <c:v>0.41899999999999998</c:v>
                </c:pt>
                <c:pt idx="212">
                  <c:v>0.71099999999999997</c:v>
                </c:pt>
                <c:pt idx="213">
                  <c:v>0.78500000000000003</c:v>
                </c:pt>
                <c:pt idx="214">
                  <c:v>0.56899999999999995</c:v>
                </c:pt>
                <c:pt idx="215">
                  <c:v>0.747</c:v>
                </c:pt>
                <c:pt idx="216">
                  <c:v>0.71399999999999997</c:v>
                </c:pt>
                <c:pt idx="217">
                  <c:v>0.17799999999999999</c:v>
                </c:pt>
                <c:pt idx="218">
                  <c:v>0.52400000000000002</c:v>
                </c:pt>
                <c:pt idx="219">
                  <c:v>0.19400000000000001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0.03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0.16300000000000001</c:v>
                </c:pt>
                <c:pt idx="234">
                  <c:v>0.129</c:v>
                </c:pt>
                <c:pt idx="235">
                  <c:v>0.03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0.34300000000000003</c:v>
                </c:pt>
                <c:pt idx="244">
                  <c:v>0.247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0.26200000000000001</c:v>
                </c:pt>
                <c:pt idx="249">
                  <c:v>8.5999999999999993E-2</c:v>
                </c:pt>
                <c:pt idx="250">
                  <c:v>0.154</c:v>
                </c:pt>
                <c:pt idx="251">
                  <c:v>8.2000000000000003E-2</c:v>
                </c:pt>
                <c:pt idx="252">
                  <c:v>0.156</c:v>
                </c:pt>
                <c:pt idx="253">
                  <c:v>0</c:v>
                </c:pt>
                <c:pt idx="254">
                  <c:v>0.114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1.7669999999999999</c:v>
                </c:pt>
                <c:pt idx="273">
                  <c:v>0</c:v>
                </c:pt>
                <c:pt idx="274">
                  <c:v>0</c:v>
                </c:pt>
                <c:pt idx="275">
                  <c:v>0.16400000000000001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7.2999999999999995E-2</c:v>
                </c:pt>
                <c:pt idx="292">
                  <c:v>0.20399999999999999</c:v>
                </c:pt>
                <c:pt idx="293">
                  <c:v>0.26700000000000002</c:v>
                </c:pt>
                <c:pt idx="294">
                  <c:v>0.13300000000000001</c:v>
                </c:pt>
                <c:pt idx="295">
                  <c:v>0</c:v>
                </c:pt>
                <c:pt idx="296">
                  <c:v>0.189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0.114</c:v>
                </c:pt>
                <c:pt idx="304">
                  <c:v>0.15</c:v>
                </c:pt>
                <c:pt idx="305">
                  <c:v>0</c:v>
                </c:pt>
                <c:pt idx="306">
                  <c:v>0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0.186</c:v>
                </c:pt>
                <c:pt idx="312">
                  <c:v>0.23699999999999999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0.14799999999999999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0.317</c:v>
                </c:pt>
                <c:pt idx="322">
                  <c:v>0.13500000000000001</c:v>
                </c:pt>
                <c:pt idx="323">
                  <c:v>0.13400000000000001</c:v>
                </c:pt>
                <c:pt idx="324">
                  <c:v>0</c:v>
                </c:pt>
                <c:pt idx="325">
                  <c:v>0.121</c:v>
                </c:pt>
                <c:pt idx="326">
                  <c:v>7.8E-2</c:v>
                </c:pt>
                <c:pt idx="327">
                  <c:v>0.13200000000000001</c:v>
                </c:pt>
                <c:pt idx="328">
                  <c:v>0.10199999999999999</c:v>
                </c:pt>
                <c:pt idx="329">
                  <c:v>8.5999999999999993E-2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0.21199999999999999</c:v>
                </c:pt>
                <c:pt idx="335">
                  <c:v>0.17499999999999999</c:v>
                </c:pt>
                <c:pt idx="336">
                  <c:v>0.158</c:v>
                </c:pt>
                <c:pt idx="337">
                  <c:v>0.20499999999999999</c:v>
                </c:pt>
                <c:pt idx="338">
                  <c:v>0.189</c:v>
                </c:pt>
                <c:pt idx="339">
                  <c:v>0.16900000000000001</c:v>
                </c:pt>
                <c:pt idx="340">
                  <c:v>7.3999999999999996E-2</c:v>
                </c:pt>
                <c:pt idx="341">
                  <c:v>8.7999999999999995E-2</c:v>
                </c:pt>
                <c:pt idx="342">
                  <c:v>6.6000000000000003E-2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0.156</c:v>
                </c:pt>
                <c:pt idx="348">
                  <c:v>0.10100000000000001</c:v>
                </c:pt>
                <c:pt idx="349">
                  <c:v>0.154</c:v>
                </c:pt>
                <c:pt idx="350">
                  <c:v>0.14699999999999999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0.114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0.37</c:v>
                </c:pt>
                <c:pt idx="359">
                  <c:v>0</c:v>
                </c:pt>
                <c:pt idx="360">
                  <c:v>0.61</c:v>
                </c:pt>
                <c:pt idx="361">
                  <c:v>0.37</c:v>
                </c:pt>
                <c:pt idx="362">
                  <c:v>0.25</c:v>
                </c:pt>
                <c:pt idx="363">
                  <c:v>0.25</c:v>
                </c:pt>
                <c:pt idx="364">
                  <c:v>0.31</c:v>
                </c:pt>
                <c:pt idx="365">
                  <c:v>0</c:v>
                </c:pt>
                <c:pt idx="366">
                  <c:v>0.34</c:v>
                </c:pt>
                <c:pt idx="367">
                  <c:v>0.1</c:v>
                </c:pt>
                <c:pt idx="368">
                  <c:v>0</c:v>
                </c:pt>
                <c:pt idx="369">
                  <c:v>0.1</c:v>
                </c:pt>
                <c:pt idx="370">
                  <c:v>0.31</c:v>
                </c:pt>
                <c:pt idx="371">
                  <c:v>0</c:v>
                </c:pt>
                <c:pt idx="372">
                  <c:v>0</c:v>
                </c:pt>
                <c:pt idx="373">
                  <c:v>0.28000000000000003</c:v>
                </c:pt>
                <c:pt idx="374">
                  <c:v>0</c:v>
                </c:pt>
                <c:pt idx="375">
                  <c:v>0.57999999999999996</c:v>
                </c:pt>
                <c:pt idx="376">
                  <c:v>0</c:v>
                </c:pt>
                <c:pt idx="377">
                  <c:v>0</c:v>
                </c:pt>
                <c:pt idx="378">
                  <c:v>0.28000000000000003</c:v>
                </c:pt>
                <c:pt idx="379">
                  <c:v>0.25</c:v>
                </c:pt>
                <c:pt idx="380">
                  <c:v>0.25</c:v>
                </c:pt>
                <c:pt idx="381">
                  <c:v>0.43</c:v>
                </c:pt>
                <c:pt idx="382">
                  <c:v>0.25</c:v>
                </c:pt>
                <c:pt idx="383">
                  <c:v>0.25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0.61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0.21</c:v>
                </c:pt>
                <c:pt idx="409">
                  <c:v>0.1</c:v>
                </c:pt>
                <c:pt idx="410">
                  <c:v>0.31</c:v>
                </c:pt>
                <c:pt idx="411">
                  <c:v>0.25</c:v>
                </c:pt>
                <c:pt idx="412">
                  <c:v>0.43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0.28000000000000003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1.6</c:v>
                </c:pt>
                <c:pt idx="439">
                  <c:v>0.37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0.37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</c:v>
                </c:pt>
                <c:pt idx="485">
                  <c:v>0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</c:v>
                </c:pt>
                <c:pt idx="490">
                  <c:v>0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0.28000000000000003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0.98</c:v>
                </c:pt>
                <c:pt idx="569">
                  <c:v>0.31</c:v>
                </c:pt>
                <c:pt idx="570">
                  <c:v>0.46</c:v>
                </c:pt>
                <c:pt idx="571">
                  <c:v>0.31</c:v>
                </c:pt>
                <c:pt idx="572">
                  <c:v>0.49</c:v>
                </c:pt>
                <c:pt idx="573">
                  <c:v>0</c:v>
                </c:pt>
                <c:pt idx="574">
                  <c:v>0.28000000000000003</c:v>
                </c:pt>
                <c:pt idx="575">
                  <c:v>0.43</c:v>
                </c:pt>
                <c:pt idx="576">
                  <c:v>0.37</c:v>
                </c:pt>
                <c:pt idx="577">
                  <c:v>0.1</c:v>
                </c:pt>
                <c:pt idx="578">
                  <c:v>0.1</c:v>
                </c:pt>
                <c:pt idx="579">
                  <c:v>0.31</c:v>
                </c:pt>
                <c:pt idx="580">
                  <c:v>0.1</c:v>
                </c:pt>
                <c:pt idx="581">
                  <c:v>0.34</c:v>
                </c:pt>
                <c:pt idx="582">
                  <c:v>0.34</c:v>
                </c:pt>
                <c:pt idx="583">
                  <c:v>0.28000000000000003</c:v>
                </c:pt>
                <c:pt idx="584">
                  <c:v>0.31</c:v>
                </c:pt>
                <c:pt idx="585">
                  <c:v>0.34</c:v>
                </c:pt>
                <c:pt idx="586">
                  <c:v>0.28000000000000003</c:v>
                </c:pt>
                <c:pt idx="587">
                  <c:v>0.1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0.25</c:v>
                </c:pt>
                <c:pt idx="656">
                  <c:v>0</c:v>
                </c:pt>
                <c:pt idx="657">
                  <c:v>1</c:v>
                </c:pt>
                <c:pt idx="658">
                  <c:v>0</c:v>
                </c:pt>
                <c:pt idx="659">
                  <c:v>0.37</c:v>
                </c:pt>
                <c:pt idx="660">
                  <c:v>0.37</c:v>
                </c:pt>
                <c:pt idx="661">
                  <c:v>0.34</c:v>
                </c:pt>
                <c:pt idx="662">
                  <c:v>0.43</c:v>
                </c:pt>
                <c:pt idx="663">
                  <c:v>0.37</c:v>
                </c:pt>
                <c:pt idx="664">
                  <c:v>0.46</c:v>
                </c:pt>
                <c:pt idx="665">
                  <c:v>0.52</c:v>
                </c:pt>
                <c:pt idx="666">
                  <c:v>0.52</c:v>
                </c:pt>
                <c:pt idx="667">
                  <c:v>0.37</c:v>
                </c:pt>
                <c:pt idx="668">
                  <c:v>0.46</c:v>
                </c:pt>
                <c:pt idx="669">
                  <c:v>0.61</c:v>
                </c:pt>
                <c:pt idx="670">
                  <c:v>0.43</c:v>
                </c:pt>
                <c:pt idx="671">
                  <c:v>0.71</c:v>
                </c:pt>
                <c:pt idx="672">
                  <c:v>0.57999999999999996</c:v>
                </c:pt>
                <c:pt idx="673">
                  <c:v>0.77</c:v>
                </c:pt>
                <c:pt idx="674">
                  <c:v>0.71</c:v>
                </c:pt>
                <c:pt idx="675">
                  <c:v>0</c:v>
                </c:pt>
                <c:pt idx="676">
                  <c:v>0.74</c:v>
                </c:pt>
                <c:pt idx="677">
                  <c:v>0.74</c:v>
                </c:pt>
                <c:pt idx="678">
                  <c:v>0.74</c:v>
                </c:pt>
                <c:pt idx="679">
                  <c:v>1.2</c:v>
                </c:pt>
                <c:pt idx="680">
                  <c:v>0.74</c:v>
                </c:pt>
                <c:pt idx="681">
                  <c:v>0.71</c:v>
                </c:pt>
                <c:pt idx="682">
                  <c:v>0.64</c:v>
                </c:pt>
                <c:pt idx="683">
                  <c:v>0.61</c:v>
                </c:pt>
                <c:pt idx="684">
                  <c:v>0.49</c:v>
                </c:pt>
                <c:pt idx="685">
                  <c:v>0.55000000000000004</c:v>
                </c:pt>
                <c:pt idx="686">
                  <c:v>0</c:v>
                </c:pt>
                <c:pt idx="687">
                  <c:v>0.57999999999999996</c:v>
                </c:pt>
                <c:pt idx="688">
                  <c:v>0.49</c:v>
                </c:pt>
                <c:pt idx="689">
                  <c:v>0.46</c:v>
                </c:pt>
                <c:pt idx="690">
                  <c:v>0.43</c:v>
                </c:pt>
                <c:pt idx="691">
                  <c:v>0</c:v>
                </c:pt>
                <c:pt idx="692">
                  <c:v>0</c:v>
                </c:pt>
                <c:pt idx="693">
                  <c:v>0.49</c:v>
                </c:pt>
                <c:pt idx="694">
                  <c:v>0.25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0.49</c:v>
                </c:pt>
                <c:pt idx="701">
                  <c:v>0.43</c:v>
                </c:pt>
                <c:pt idx="70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8-4ECD-82F2-C71B94D90D28}"/>
            </c:ext>
          </c:extLst>
        </c:ser>
        <c:ser>
          <c:idx val="18"/>
          <c:order val="18"/>
          <c:tx>
            <c:strRef>
              <c:f>'Fosfatos tabla'!$Y$7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tabla'!$B$8:$B$727</c15:sqref>
                  </c15:fullRef>
                </c:ext>
              </c:extLst>
              <c:f>('Fosfatos tabla'!$B$8:$B$13,'Fosfatos tabla'!$B$22:$B$727)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06/09/2021</c:v>
                </c:pt>
                <c:pt idx="7">
                  <c:v>07/09/2021</c:v>
                </c:pt>
                <c:pt idx="8">
                  <c:v>08/09/2021</c:v>
                </c:pt>
                <c:pt idx="9">
                  <c:v>09/09/2021</c:v>
                </c:pt>
                <c:pt idx="10">
                  <c:v>10/09/2021</c:v>
                </c:pt>
                <c:pt idx="11">
                  <c:v>11/09/2021</c:v>
                </c:pt>
                <c:pt idx="12">
                  <c:v>12/09/2021</c:v>
                </c:pt>
                <c:pt idx="13">
                  <c:v>13/09/2021</c:v>
                </c:pt>
                <c:pt idx="14">
                  <c:v>14/09/2021</c:v>
                </c:pt>
                <c:pt idx="15">
                  <c:v>15/09/2021</c:v>
                </c:pt>
                <c:pt idx="16">
                  <c:v>16/09/2021</c:v>
                </c:pt>
                <c:pt idx="17">
                  <c:v>17/09/2021</c:v>
                </c:pt>
                <c:pt idx="18">
                  <c:v>18/09/2021</c:v>
                </c:pt>
                <c:pt idx="19">
                  <c:v>19/09/2021</c:v>
                </c:pt>
                <c:pt idx="20">
                  <c:v>20/09/2021</c:v>
                </c:pt>
                <c:pt idx="21">
                  <c:v>23/09/2021</c:v>
                </c:pt>
                <c:pt idx="22">
                  <c:v>29-30/09/2021</c:v>
                </c:pt>
                <c:pt idx="23">
                  <c:v>07-08/10/2021</c:v>
                </c:pt>
                <c:pt idx="24">
                  <c:v>13-15/10/2021</c:v>
                </c:pt>
                <c:pt idx="25">
                  <c:v>20-22/10/2021</c:v>
                </c:pt>
                <c:pt idx="26">
                  <c:v>27-28/10/2021</c:v>
                </c:pt>
                <c:pt idx="27">
                  <c:v>04-05/11/2021</c:v>
                </c:pt>
                <c:pt idx="28">
                  <c:v>10-11/11/2021</c:v>
                </c:pt>
                <c:pt idx="29">
                  <c:v>17-18/11/2021</c:v>
                </c:pt>
                <c:pt idx="30">
                  <c:v>24-25/11/2021</c:v>
                </c:pt>
                <c:pt idx="31">
                  <c:v>01-02/12/2021</c:v>
                </c:pt>
                <c:pt idx="32">
                  <c:v>09-10/12/2021</c:v>
                </c:pt>
                <c:pt idx="33">
                  <c:v>15-17/12/2021</c:v>
                </c:pt>
                <c:pt idx="34">
                  <c:v>22-23/12/2021</c:v>
                </c:pt>
                <c:pt idx="35">
                  <c:v>29-30/12/2021</c:v>
                </c:pt>
                <c:pt idx="36">
                  <c:v>03-04/01/2022</c:v>
                </c:pt>
                <c:pt idx="37">
                  <c:v>12-13/01/2022</c:v>
                </c:pt>
                <c:pt idx="38">
                  <c:v>19-20/01/2022</c:v>
                </c:pt>
                <c:pt idx="39">
                  <c:v>24-25/01/2022</c:v>
                </c:pt>
                <c:pt idx="40">
                  <c:v>01-02/02/2022</c:v>
                </c:pt>
                <c:pt idx="41">
                  <c:v>09-10/02/2022</c:v>
                </c:pt>
                <c:pt idx="42">
                  <c:v>15-16/02/2022</c:v>
                </c:pt>
                <c:pt idx="43">
                  <c:v>23-24/02/2022</c:v>
                </c:pt>
                <c:pt idx="44">
                  <c:v>01-02/03/2022</c:v>
                </c:pt>
                <c:pt idx="45">
                  <c:v>09-10/03/2022</c:v>
                </c:pt>
                <c:pt idx="46">
                  <c:v>14-15/03/2022</c:v>
                </c:pt>
                <c:pt idx="47">
                  <c:v>22-24/03/2022</c:v>
                </c:pt>
                <c:pt idx="48">
                  <c:v>30-31/03/2022</c:v>
                </c:pt>
                <c:pt idx="49">
                  <c:v>04-06/04/2022</c:v>
                </c:pt>
                <c:pt idx="50">
                  <c:v>11/04/2022</c:v>
                </c:pt>
                <c:pt idx="51">
                  <c:v>21/04/2022</c:v>
                </c:pt>
                <c:pt idx="52">
                  <c:v>26-27/04/2022</c:v>
                </c:pt>
                <c:pt idx="53">
                  <c:v>05/05/2022</c:v>
                </c:pt>
                <c:pt idx="54">
                  <c:v>11-12/05/2022</c:v>
                </c:pt>
                <c:pt idx="55">
                  <c:v>18-19/05/2022</c:v>
                </c:pt>
                <c:pt idx="56">
                  <c:v>25-26/05/2022</c:v>
                </c:pt>
                <c:pt idx="57">
                  <c:v>02/06/2022</c:v>
                </c:pt>
                <c:pt idx="58">
                  <c:v>03/06/2022</c:v>
                </c:pt>
                <c:pt idx="59">
                  <c:v>04/06/2022</c:v>
                </c:pt>
                <c:pt idx="60">
                  <c:v>05/06/2022</c:v>
                </c:pt>
                <c:pt idx="61">
                  <c:v>06/06/2022</c:v>
                </c:pt>
                <c:pt idx="62">
                  <c:v>07/06/2022</c:v>
                </c:pt>
                <c:pt idx="63">
                  <c:v>08/06/2022</c:v>
                </c:pt>
                <c:pt idx="64">
                  <c:v>09/06/2022</c:v>
                </c:pt>
                <c:pt idx="65">
                  <c:v>10/06/2022</c:v>
                </c:pt>
                <c:pt idx="66">
                  <c:v>11/06/2022</c:v>
                </c:pt>
                <c:pt idx="67">
                  <c:v>12/06/2022</c:v>
                </c:pt>
                <c:pt idx="68">
                  <c:v>13/06/2022</c:v>
                </c:pt>
                <c:pt idx="69">
                  <c:v>14/06/2022</c:v>
                </c:pt>
                <c:pt idx="70">
                  <c:v>15/06/2022</c:v>
                </c:pt>
                <c:pt idx="71">
                  <c:v>16/06/2022</c:v>
                </c:pt>
                <c:pt idx="72">
                  <c:v>17/06/2022</c:v>
                </c:pt>
                <c:pt idx="73">
                  <c:v>18/06/2022</c:v>
                </c:pt>
                <c:pt idx="74">
                  <c:v>19/06/2022</c:v>
                </c:pt>
                <c:pt idx="75">
                  <c:v>20/06/2022</c:v>
                </c:pt>
                <c:pt idx="76">
                  <c:v>21/06/2022</c:v>
                </c:pt>
                <c:pt idx="77">
                  <c:v>22/06/2022</c:v>
                </c:pt>
                <c:pt idx="78">
                  <c:v>23/06/2022</c:v>
                </c:pt>
                <c:pt idx="79">
                  <c:v>24/06/2022</c:v>
                </c:pt>
                <c:pt idx="80">
                  <c:v>25/06/2022</c:v>
                </c:pt>
                <c:pt idx="81">
                  <c:v>26/06/2022</c:v>
                </c:pt>
                <c:pt idx="82">
                  <c:v>27/06/2022</c:v>
                </c:pt>
                <c:pt idx="83">
                  <c:v>28/06/2022</c:v>
                </c:pt>
                <c:pt idx="84">
                  <c:v>29/06/2022</c:v>
                </c:pt>
                <c:pt idx="85">
                  <c:v>30/06/2022</c:v>
                </c:pt>
                <c:pt idx="86">
                  <c:v>01/07/2022</c:v>
                </c:pt>
                <c:pt idx="87">
                  <c:v>02/07/2022</c:v>
                </c:pt>
                <c:pt idx="88">
                  <c:v>03/07/2022</c:v>
                </c:pt>
                <c:pt idx="89">
                  <c:v>04/07/2022</c:v>
                </c:pt>
                <c:pt idx="90">
                  <c:v>05/07/2022</c:v>
                </c:pt>
                <c:pt idx="91">
                  <c:v>06/07/2022</c:v>
                </c:pt>
                <c:pt idx="92">
                  <c:v>07/07/2022</c:v>
                </c:pt>
                <c:pt idx="93">
                  <c:v>08/07/2022</c:v>
                </c:pt>
                <c:pt idx="94">
                  <c:v>09/07/2022</c:v>
                </c:pt>
                <c:pt idx="95">
                  <c:v>10/07/2022</c:v>
                </c:pt>
                <c:pt idx="96">
                  <c:v>11/07/2022</c:v>
                </c:pt>
                <c:pt idx="97">
                  <c:v>12/07/2022</c:v>
                </c:pt>
                <c:pt idx="98">
                  <c:v>13/07/2022</c:v>
                </c:pt>
                <c:pt idx="99">
                  <c:v>14/07/2022</c:v>
                </c:pt>
                <c:pt idx="100">
                  <c:v>15/07/2022</c:v>
                </c:pt>
                <c:pt idx="101">
                  <c:v>16/07/2022</c:v>
                </c:pt>
                <c:pt idx="102">
                  <c:v>17/07/2022</c:v>
                </c:pt>
                <c:pt idx="103">
                  <c:v>18/07/2022</c:v>
                </c:pt>
                <c:pt idx="104">
                  <c:v>19/07/2022</c:v>
                </c:pt>
                <c:pt idx="105">
                  <c:v>20/07/2022</c:v>
                </c:pt>
                <c:pt idx="106">
                  <c:v>21/07/2022</c:v>
                </c:pt>
                <c:pt idx="107">
                  <c:v>22/07/2022</c:v>
                </c:pt>
                <c:pt idx="108">
                  <c:v>23/07/2022</c:v>
                </c:pt>
                <c:pt idx="109">
                  <c:v>24/07/2022</c:v>
                </c:pt>
                <c:pt idx="110">
                  <c:v>25/07/2022</c:v>
                </c:pt>
                <c:pt idx="111">
                  <c:v>26/07/2022</c:v>
                </c:pt>
                <c:pt idx="112">
                  <c:v>27/07/2022</c:v>
                </c:pt>
                <c:pt idx="113">
                  <c:v>28/07/2022</c:v>
                </c:pt>
                <c:pt idx="114">
                  <c:v>29/07/2022</c:v>
                </c:pt>
                <c:pt idx="115">
                  <c:v>30/07/2022</c:v>
                </c:pt>
                <c:pt idx="116">
                  <c:v>31/07/2022</c:v>
                </c:pt>
                <c:pt idx="117">
                  <c:v>01/08/2022</c:v>
                </c:pt>
                <c:pt idx="118">
                  <c:v>02/08/2022</c:v>
                </c:pt>
                <c:pt idx="119">
                  <c:v>03/08/2022</c:v>
                </c:pt>
                <c:pt idx="120">
                  <c:v>04/08/2022</c:v>
                </c:pt>
                <c:pt idx="121">
                  <c:v>05/08/2022</c:v>
                </c:pt>
                <c:pt idx="122">
                  <c:v>06/08/2022</c:v>
                </c:pt>
                <c:pt idx="123">
                  <c:v>07/08/2022</c:v>
                </c:pt>
                <c:pt idx="124">
                  <c:v>08/08/2022</c:v>
                </c:pt>
                <c:pt idx="125">
                  <c:v>09/08/2022</c:v>
                </c:pt>
                <c:pt idx="126">
                  <c:v>10/08/2022</c:v>
                </c:pt>
                <c:pt idx="127">
                  <c:v>11/08/2022</c:v>
                </c:pt>
                <c:pt idx="128">
                  <c:v>12/08/2022</c:v>
                </c:pt>
                <c:pt idx="129">
                  <c:v>13/08/2022</c:v>
                </c:pt>
                <c:pt idx="130">
                  <c:v>14/08/2022</c:v>
                </c:pt>
                <c:pt idx="131">
                  <c:v>15/08/2022</c:v>
                </c:pt>
                <c:pt idx="132">
                  <c:v>16/08/2022</c:v>
                </c:pt>
                <c:pt idx="133">
                  <c:v>17/08/2022</c:v>
                </c:pt>
                <c:pt idx="134">
                  <c:v>18/08/2022</c:v>
                </c:pt>
                <c:pt idx="135">
                  <c:v>19/08/2022</c:v>
                </c:pt>
                <c:pt idx="136">
                  <c:v>20/08/2022</c:v>
                </c:pt>
                <c:pt idx="137">
                  <c:v>21/08/2022</c:v>
                </c:pt>
                <c:pt idx="138">
                  <c:v>22/08/2022</c:v>
                </c:pt>
                <c:pt idx="139">
                  <c:v>23/08/2022</c:v>
                </c:pt>
                <c:pt idx="140">
                  <c:v>24/08/2022</c:v>
                </c:pt>
                <c:pt idx="141">
                  <c:v>25/08/2022</c:v>
                </c:pt>
                <c:pt idx="142">
                  <c:v>26/08/2022</c:v>
                </c:pt>
                <c:pt idx="143">
                  <c:v>27/08/2022</c:v>
                </c:pt>
                <c:pt idx="144">
                  <c:v>28/08/2022</c:v>
                </c:pt>
                <c:pt idx="145">
                  <c:v>29/08/2022</c:v>
                </c:pt>
                <c:pt idx="146">
                  <c:v>30/08/2022</c:v>
                </c:pt>
                <c:pt idx="147">
                  <c:v>31/08/2022</c:v>
                </c:pt>
                <c:pt idx="148">
                  <c:v>01/09/2022</c:v>
                </c:pt>
                <c:pt idx="149">
                  <c:v>02/09/2022</c:v>
                </c:pt>
                <c:pt idx="150">
                  <c:v>03/09/2022</c:v>
                </c:pt>
                <c:pt idx="151">
                  <c:v>04/09/2022</c:v>
                </c:pt>
                <c:pt idx="152">
                  <c:v>07/09/2022</c:v>
                </c:pt>
                <c:pt idx="153">
                  <c:v>08/09/2022</c:v>
                </c:pt>
                <c:pt idx="154">
                  <c:v>09/09/2022</c:v>
                </c:pt>
                <c:pt idx="155">
                  <c:v>14/09/2022</c:v>
                </c:pt>
                <c:pt idx="156">
                  <c:v>15/09/2022</c:v>
                </c:pt>
                <c:pt idx="157">
                  <c:v>16/09/2022</c:v>
                </c:pt>
                <c:pt idx="158">
                  <c:v>21/09/2022</c:v>
                </c:pt>
                <c:pt idx="159">
                  <c:v>22/09/2022</c:v>
                </c:pt>
                <c:pt idx="160">
                  <c:v>23/09/2022</c:v>
                </c:pt>
                <c:pt idx="161">
                  <c:v>26/09/2022</c:v>
                </c:pt>
                <c:pt idx="162">
                  <c:v>28/09/2022</c:v>
                </c:pt>
                <c:pt idx="163">
                  <c:v>30/09/2022</c:v>
                </c:pt>
                <c:pt idx="164">
                  <c:v>03/10/2022</c:v>
                </c:pt>
                <c:pt idx="165">
                  <c:v>06/10/2022</c:v>
                </c:pt>
                <c:pt idx="166">
                  <c:v>10/10/2022</c:v>
                </c:pt>
                <c:pt idx="167">
                  <c:v>13/10/2022</c:v>
                </c:pt>
                <c:pt idx="168">
                  <c:v>17/10/2022</c:v>
                </c:pt>
                <c:pt idx="169">
                  <c:v>21/10/2022</c:v>
                </c:pt>
                <c:pt idx="170">
                  <c:v>24/10/2022</c:v>
                </c:pt>
                <c:pt idx="171">
                  <c:v>27/10/2022</c:v>
                </c:pt>
                <c:pt idx="172">
                  <c:v>02/11/2022</c:v>
                </c:pt>
                <c:pt idx="173">
                  <c:v>04/11/2022</c:v>
                </c:pt>
                <c:pt idx="174">
                  <c:v>07/11/2022</c:v>
                </c:pt>
                <c:pt idx="175">
                  <c:v>10/11/2022</c:v>
                </c:pt>
                <c:pt idx="176">
                  <c:v>14/11/2022</c:v>
                </c:pt>
                <c:pt idx="177">
                  <c:v>17/11/2022</c:v>
                </c:pt>
                <c:pt idx="178">
                  <c:v>21/11/2022</c:v>
                </c:pt>
                <c:pt idx="179">
                  <c:v>24/11/2022</c:v>
                </c:pt>
                <c:pt idx="180">
                  <c:v>28/11/2022</c:v>
                </c:pt>
                <c:pt idx="181">
                  <c:v>01/12/2022</c:v>
                </c:pt>
                <c:pt idx="182">
                  <c:v>05/12/2022</c:v>
                </c:pt>
                <c:pt idx="183">
                  <c:v>07/12/2022</c:v>
                </c:pt>
                <c:pt idx="184">
                  <c:v>12/12/2022</c:v>
                </c:pt>
                <c:pt idx="185">
                  <c:v>15/12/2022</c:v>
                </c:pt>
                <c:pt idx="186">
                  <c:v>19/12/2022</c:v>
                </c:pt>
                <c:pt idx="187">
                  <c:v>22/12/2022</c:v>
                </c:pt>
                <c:pt idx="188">
                  <c:v>27/12/2022</c:v>
                </c:pt>
                <c:pt idx="189">
                  <c:v>29/12/2022</c:v>
                </c:pt>
                <c:pt idx="190">
                  <c:v>03/01/2023</c:v>
                </c:pt>
                <c:pt idx="191">
                  <c:v>04/01/2023</c:v>
                </c:pt>
                <c:pt idx="192">
                  <c:v>09/01/2023</c:v>
                </c:pt>
                <c:pt idx="193">
                  <c:v>12/01/2023</c:v>
                </c:pt>
                <c:pt idx="194">
                  <c:v>16/01/2023</c:v>
                </c:pt>
                <c:pt idx="195">
                  <c:v>19/01/2023</c:v>
                </c:pt>
                <c:pt idx="196">
                  <c:v>23/01/2023</c:v>
                </c:pt>
                <c:pt idx="197">
                  <c:v>26/01/2023</c:v>
                </c:pt>
                <c:pt idx="198">
                  <c:v>30/01/2023</c:v>
                </c:pt>
                <c:pt idx="199">
                  <c:v>02/02/2023</c:v>
                </c:pt>
                <c:pt idx="200">
                  <c:v>06/02/2023</c:v>
                </c:pt>
                <c:pt idx="201">
                  <c:v>09/02/2023</c:v>
                </c:pt>
                <c:pt idx="202">
                  <c:v>13/02/2023</c:v>
                </c:pt>
                <c:pt idx="203">
                  <c:v>15/02/2023</c:v>
                </c:pt>
                <c:pt idx="204">
                  <c:v>17/02/2023</c:v>
                </c:pt>
                <c:pt idx="205">
                  <c:v>20/02/2023</c:v>
                </c:pt>
                <c:pt idx="206">
                  <c:v>22/02/2023</c:v>
                </c:pt>
                <c:pt idx="207">
                  <c:v>24/02/2023</c:v>
                </c:pt>
                <c:pt idx="208">
                  <c:v>27/02/2023</c:v>
                </c:pt>
                <c:pt idx="209">
                  <c:v>01/03/2023</c:v>
                </c:pt>
                <c:pt idx="210">
                  <c:v>03/03/2023</c:v>
                </c:pt>
                <c:pt idx="211">
                  <c:v>06/03/2023</c:v>
                </c:pt>
                <c:pt idx="212">
                  <c:v>08/03/2023</c:v>
                </c:pt>
                <c:pt idx="213">
                  <c:v>10/03/2023</c:v>
                </c:pt>
                <c:pt idx="214">
                  <c:v>13/03/2023</c:v>
                </c:pt>
                <c:pt idx="215">
                  <c:v>15/03/2023</c:v>
                </c:pt>
                <c:pt idx="216">
                  <c:v>17/03/2023</c:v>
                </c:pt>
                <c:pt idx="217">
                  <c:v>20/03/2023</c:v>
                </c:pt>
                <c:pt idx="218">
                  <c:v>22/03/2023</c:v>
                </c:pt>
                <c:pt idx="219">
                  <c:v>24/03/2023</c:v>
                </c:pt>
                <c:pt idx="220">
                  <c:v>27/03/2023</c:v>
                </c:pt>
                <c:pt idx="221">
                  <c:v>29/03/2023</c:v>
                </c:pt>
                <c:pt idx="222">
                  <c:v>31/03/2023</c:v>
                </c:pt>
                <c:pt idx="223">
                  <c:v>03/04/2023</c:v>
                </c:pt>
                <c:pt idx="224">
                  <c:v>04/04/2023</c:v>
                </c:pt>
                <c:pt idx="225">
                  <c:v>12/04/2023</c:v>
                </c:pt>
                <c:pt idx="226">
                  <c:v>14/04/2023</c:v>
                </c:pt>
                <c:pt idx="227">
                  <c:v>17/04/2023</c:v>
                </c:pt>
                <c:pt idx="228">
                  <c:v>19/04/2023</c:v>
                </c:pt>
                <c:pt idx="229">
                  <c:v>21/04/2023</c:v>
                </c:pt>
                <c:pt idx="230">
                  <c:v>24/04/2023</c:v>
                </c:pt>
                <c:pt idx="231">
                  <c:v>26/04/2023</c:v>
                </c:pt>
                <c:pt idx="232">
                  <c:v>28/04/2023</c:v>
                </c:pt>
                <c:pt idx="233">
                  <c:v>02/05/2023</c:v>
                </c:pt>
                <c:pt idx="234">
                  <c:v>03/05/2023</c:v>
                </c:pt>
                <c:pt idx="235">
                  <c:v>05/05/2023</c:v>
                </c:pt>
                <c:pt idx="236">
                  <c:v>08/05/2023</c:v>
                </c:pt>
                <c:pt idx="237">
                  <c:v>10/05/2023</c:v>
                </c:pt>
                <c:pt idx="238">
                  <c:v>12/05/2023</c:v>
                </c:pt>
                <c:pt idx="239">
                  <c:v>15/05/2023</c:v>
                </c:pt>
                <c:pt idx="240">
                  <c:v>17/05/2023</c:v>
                </c:pt>
                <c:pt idx="241">
                  <c:v>19/05/2023</c:v>
                </c:pt>
                <c:pt idx="242">
                  <c:v>22/05/2023</c:v>
                </c:pt>
                <c:pt idx="243">
                  <c:v>24/05/2023</c:v>
                </c:pt>
                <c:pt idx="244">
                  <c:v>26/05/2023</c:v>
                </c:pt>
                <c:pt idx="245">
                  <c:v>29/05/2023</c:v>
                </c:pt>
                <c:pt idx="246">
                  <c:v>31/05/2023</c:v>
                </c:pt>
                <c:pt idx="247">
                  <c:v>02/06/2023</c:v>
                </c:pt>
                <c:pt idx="248">
                  <c:v>05/06/2023</c:v>
                </c:pt>
                <c:pt idx="249">
                  <c:v>07/06/2023</c:v>
                </c:pt>
                <c:pt idx="250">
                  <c:v>08/06/2023</c:v>
                </c:pt>
                <c:pt idx="251">
                  <c:v>12/06/2023</c:v>
                </c:pt>
                <c:pt idx="252">
                  <c:v>14/06/2023</c:v>
                </c:pt>
                <c:pt idx="253">
                  <c:v>16/06/2023</c:v>
                </c:pt>
                <c:pt idx="254">
                  <c:v>19/06/2023</c:v>
                </c:pt>
                <c:pt idx="255">
                  <c:v>21/06/2023</c:v>
                </c:pt>
                <c:pt idx="256">
                  <c:v>23/06/2023</c:v>
                </c:pt>
                <c:pt idx="257">
                  <c:v>26/06/2023</c:v>
                </c:pt>
                <c:pt idx="258">
                  <c:v>28/06/2023</c:v>
                </c:pt>
                <c:pt idx="259">
                  <c:v>30/06/2023</c:v>
                </c:pt>
                <c:pt idx="260">
                  <c:v>03/07/2023</c:v>
                </c:pt>
                <c:pt idx="261">
                  <c:v>05/07/2023</c:v>
                </c:pt>
                <c:pt idx="262">
                  <c:v>07/07/2023</c:v>
                </c:pt>
                <c:pt idx="263">
                  <c:v>10/07/2023</c:v>
                </c:pt>
                <c:pt idx="264">
                  <c:v>12/07/2023</c:v>
                </c:pt>
                <c:pt idx="265">
                  <c:v>14/07/2023</c:v>
                </c:pt>
                <c:pt idx="266">
                  <c:v>17/07/2023</c:v>
                </c:pt>
                <c:pt idx="267">
                  <c:v>19/07/2023</c:v>
                </c:pt>
                <c:pt idx="268">
                  <c:v>21/07/2023</c:v>
                </c:pt>
                <c:pt idx="269">
                  <c:v>24/07/2023</c:v>
                </c:pt>
                <c:pt idx="270">
                  <c:v>26/07/2023</c:v>
                </c:pt>
                <c:pt idx="271">
                  <c:v>28/07/2023</c:v>
                </c:pt>
                <c:pt idx="272">
                  <c:v>31/07/2023</c:v>
                </c:pt>
                <c:pt idx="273">
                  <c:v>02/08/2023</c:v>
                </c:pt>
                <c:pt idx="274">
                  <c:v>04/08/2023</c:v>
                </c:pt>
                <c:pt idx="275">
                  <c:v>07/08/2023</c:v>
                </c:pt>
                <c:pt idx="276">
                  <c:v>09/08/2023</c:v>
                </c:pt>
                <c:pt idx="277">
                  <c:v>11/08/2023</c:v>
                </c:pt>
                <c:pt idx="278">
                  <c:v>16/08/2023</c:v>
                </c:pt>
                <c:pt idx="279">
                  <c:v>18/08/2023</c:v>
                </c:pt>
                <c:pt idx="280">
                  <c:v>21/08/2023</c:v>
                </c:pt>
                <c:pt idx="281">
                  <c:v>23/08/2023</c:v>
                </c:pt>
                <c:pt idx="282">
                  <c:v>25/08/2023</c:v>
                </c:pt>
                <c:pt idx="283">
                  <c:v>28/08/2023</c:v>
                </c:pt>
                <c:pt idx="284">
                  <c:v>30/08/2023</c:v>
                </c:pt>
                <c:pt idx="285">
                  <c:v>01/09/2023</c:v>
                </c:pt>
                <c:pt idx="286">
                  <c:v>04/09/2023</c:v>
                </c:pt>
                <c:pt idx="287">
                  <c:v>06/09/2023</c:v>
                </c:pt>
                <c:pt idx="288">
                  <c:v>08/09/2023</c:v>
                </c:pt>
                <c:pt idx="289">
                  <c:v>13/09/2023</c:v>
                </c:pt>
                <c:pt idx="290">
                  <c:v>15/09/2023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tabla'!$Y$8:$Y$727</c15:sqref>
                  </c15:fullRef>
                </c:ext>
              </c:extLst>
              <c:f>('Fosfatos tabla'!$Y$8:$Y$13,'Fosfatos tabla'!$Y$22:$Y$727)</c:f>
              <c:numCache>
                <c:formatCode>General</c:formatCode>
                <c:ptCount val="7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0.29899999999999999</c:v>
                </c:pt>
                <c:pt idx="23">
                  <c:v>0.192</c:v>
                </c:pt>
                <c:pt idx="24">
                  <c:v>0.155</c:v>
                </c:pt>
                <c:pt idx="25">
                  <c:v>0</c:v>
                </c:pt>
                <c:pt idx="26">
                  <c:v>0.42099999999999999</c:v>
                </c:pt>
                <c:pt idx="27">
                  <c:v>0.38900000000000001</c:v>
                </c:pt>
                <c:pt idx="28">
                  <c:v>0.50600000000000001</c:v>
                </c:pt>
                <c:pt idx="29">
                  <c:v>0.34899999999999998</c:v>
                </c:pt>
                <c:pt idx="30">
                  <c:v>0.73799999999999999</c:v>
                </c:pt>
                <c:pt idx="31">
                  <c:v>0.40200000000000002</c:v>
                </c:pt>
                <c:pt idx="32">
                  <c:v>0.39700000000000002</c:v>
                </c:pt>
                <c:pt idx="33">
                  <c:v>0</c:v>
                </c:pt>
                <c:pt idx="34">
                  <c:v>0.28199999999999997</c:v>
                </c:pt>
                <c:pt idx="35">
                  <c:v>0.375</c:v>
                </c:pt>
                <c:pt idx="36">
                  <c:v>0.5</c:v>
                </c:pt>
                <c:pt idx="37">
                  <c:v>0.46700000000000003</c:v>
                </c:pt>
                <c:pt idx="38">
                  <c:v>0.86599999999999999</c:v>
                </c:pt>
                <c:pt idx="39">
                  <c:v>0.40699999999999997</c:v>
                </c:pt>
                <c:pt idx="40">
                  <c:v>0.57999999999999996</c:v>
                </c:pt>
                <c:pt idx="41">
                  <c:v>0.247</c:v>
                </c:pt>
                <c:pt idx="42">
                  <c:v>0.45800000000000002</c:v>
                </c:pt>
                <c:pt idx="43">
                  <c:v>0.20100000000000001</c:v>
                </c:pt>
                <c:pt idx="44">
                  <c:v>0</c:v>
                </c:pt>
                <c:pt idx="45">
                  <c:v>0.20799999999999999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0.33200000000000002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0.308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0.29499999999999998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0.28799999999999998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0.26700000000000002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0.438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0.33300000000000002</c:v>
                </c:pt>
                <c:pt idx="153">
                  <c:v>0.30399999999999999</c:v>
                </c:pt>
                <c:pt idx="154">
                  <c:v>0.29699999999999999</c:v>
                </c:pt>
                <c:pt idx="155">
                  <c:v>0.26100000000000001</c:v>
                </c:pt>
                <c:pt idx="156">
                  <c:v>0.26700000000000002</c:v>
                </c:pt>
                <c:pt idx="157">
                  <c:v>0.255</c:v>
                </c:pt>
                <c:pt idx="158">
                  <c:v>0.32700000000000001</c:v>
                </c:pt>
                <c:pt idx="159">
                  <c:v>0.33600000000000002</c:v>
                </c:pt>
                <c:pt idx="160">
                  <c:v>0.35599999999999998</c:v>
                </c:pt>
                <c:pt idx="161">
                  <c:v>1.5620000000000001</c:v>
                </c:pt>
                <c:pt idx="162">
                  <c:v>0.502</c:v>
                </c:pt>
                <c:pt idx="163">
                  <c:v>0.35699999999999998</c:v>
                </c:pt>
                <c:pt idx="164">
                  <c:v>0</c:v>
                </c:pt>
                <c:pt idx="165">
                  <c:v>0.82699999999999996</c:v>
                </c:pt>
                <c:pt idx="166">
                  <c:v>0.39200000000000002</c:v>
                </c:pt>
                <c:pt idx="167">
                  <c:v>0.38600000000000001</c:v>
                </c:pt>
                <c:pt idx="168">
                  <c:v>0</c:v>
                </c:pt>
                <c:pt idx="169">
                  <c:v>0.39100000000000001</c:v>
                </c:pt>
                <c:pt idx="170">
                  <c:v>0.36499999999999999</c:v>
                </c:pt>
                <c:pt idx="171">
                  <c:v>0.38100000000000001</c:v>
                </c:pt>
                <c:pt idx="172">
                  <c:v>0.42699999999999999</c:v>
                </c:pt>
                <c:pt idx="173">
                  <c:v>0.501</c:v>
                </c:pt>
                <c:pt idx="174">
                  <c:v>0.47299999999999998</c:v>
                </c:pt>
                <c:pt idx="175">
                  <c:v>0.50600000000000001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0.31</c:v>
                </c:pt>
                <c:pt idx="356">
                  <c:v>0</c:v>
                </c:pt>
                <c:pt idx="357">
                  <c:v>0.34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18-4ECD-82F2-C71B94D90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1496"/>
        <c:axId val="794571104"/>
        <c:extLst/>
      </c:lineChart>
      <c:catAx>
        <c:axId val="79457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1104"/>
        <c:crosses val="autoZero"/>
        <c:auto val="0"/>
        <c:lblAlgn val="ctr"/>
        <c:lblOffset val="10"/>
        <c:noMultiLvlLbl val="0"/>
      </c:catAx>
      <c:valAx>
        <c:axId val="7945711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 PO4/L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149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032606307598132"/>
          <c:y val="1.8860488592772058E-3"/>
          <c:w val="0.43967393692401868"/>
          <c:h val="0.22514249949525539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fosfatos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4777749340499526E-2"/>
          <c:y val="0.15935210983242479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FosfatosDiario!$C$7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FosfatosDiario!$C$8:$C$725</c15:sqref>
                  </c15:fullRef>
                </c:ext>
              </c:extLst>
              <c:f>(FosfatosDiario!$C$8:$C$10,FosfatosDiario!$C$12:$C$14,FosfatosDiario!$C$18:$C$305,FosfatosDiario!$C$310:$C$725)</c:f>
              <c:numCache>
                <c:formatCode>0.00</c:formatCode>
                <c:ptCount val="704"/>
                <c:pt idx="0" formatCode="0.0">
                  <c:v>24.9</c:v>
                </c:pt>
                <c:pt idx="1">
                  <c:v>17.7</c:v>
                </c:pt>
                <c:pt idx="2">
                  <c:v>14.6</c:v>
                </c:pt>
                <c:pt idx="3">
                  <c:v>4.07</c:v>
                </c:pt>
                <c:pt idx="4">
                  <c:v>3.18</c:v>
                </c:pt>
                <c:pt idx="5">
                  <c:v>0.79</c:v>
                </c:pt>
                <c:pt idx="6">
                  <c:v>0.624</c:v>
                </c:pt>
                <c:pt idx="7">
                  <c:v>1.3580000000000001</c:v>
                </c:pt>
                <c:pt idx="8">
                  <c:v>2.9039999999999999</c:v>
                </c:pt>
                <c:pt idx="9">
                  <c:v>1.5549999999999999</c:v>
                </c:pt>
                <c:pt idx="10">
                  <c:v>3.5110000000000001</c:v>
                </c:pt>
                <c:pt idx="11">
                  <c:v>2.6826724799999999</c:v>
                </c:pt>
                <c:pt idx="12">
                  <c:v>2.4943749120000001</c:v>
                </c:pt>
                <c:pt idx="13">
                  <c:v>1.6203006719999999</c:v>
                </c:pt>
                <c:pt idx="14">
                  <c:v>1.0146470400000001</c:v>
                </c:pt>
                <c:pt idx="15">
                  <c:v>0.62479468799999993</c:v>
                </c:pt>
                <c:pt idx="16">
                  <c:v>0.99124560000000006</c:v>
                </c:pt>
                <c:pt idx="17">
                  <c:v>0.74011968000000006</c:v>
                </c:pt>
                <c:pt idx="18">
                  <c:v>1.018</c:v>
                </c:pt>
                <c:pt idx="19">
                  <c:v>1.405</c:v>
                </c:pt>
                <c:pt idx="20">
                  <c:v>0.58499999999999996</c:v>
                </c:pt>
                <c:pt idx="21">
                  <c:v>0.90100000000000002</c:v>
                </c:pt>
                <c:pt idx="22">
                  <c:v>0.63400000000000001</c:v>
                </c:pt>
                <c:pt idx="23">
                  <c:v>0.76200000000000001</c:v>
                </c:pt>
                <c:pt idx="24">
                  <c:v>0.92500000000000004</c:v>
                </c:pt>
                <c:pt idx="25">
                  <c:v>3.3879999999999999</c:v>
                </c:pt>
                <c:pt idx="26">
                  <c:v>0.78300000000000003</c:v>
                </c:pt>
                <c:pt idx="27">
                  <c:v>0.31</c:v>
                </c:pt>
                <c:pt idx="28">
                  <c:v>0.70299999999999996</c:v>
                </c:pt>
                <c:pt idx="29">
                  <c:v>1.5529999999999999</c:v>
                </c:pt>
                <c:pt idx="30">
                  <c:v>4.84</c:v>
                </c:pt>
                <c:pt idx="31">
                  <c:v>3.226</c:v>
                </c:pt>
                <c:pt idx="32">
                  <c:v>6.6280000000000001</c:v>
                </c:pt>
                <c:pt idx="33">
                  <c:v>2.5539999999999998</c:v>
                </c:pt>
                <c:pt idx="34">
                  <c:v>16.146000000000001</c:v>
                </c:pt>
                <c:pt idx="35">
                  <c:v>6.5010000000000003</c:v>
                </c:pt>
                <c:pt idx="36">
                  <c:v>6.2880000000000003</c:v>
                </c:pt>
                <c:pt idx="37">
                  <c:v>1.161</c:v>
                </c:pt>
                <c:pt idx="38">
                  <c:v>6.31</c:v>
                </c:pt>
                <c:pt idx="39">
                  <c:v>3.7120000000000002</c:v>
                </c:pt>
                <c:pt idx="40">
                  <c:v>3.5310000000000001</c:v>
                </c:pt>
                <c:pt idx="41">
                  <c:v>2.1469999999999998</c:v>
                </c:pt>
                <c:pt idx="42">
                  <c:v>8.202</c:v>
                </c:pt>
                <c:pt idx="43">
                  <c:v>3.31</c:v>
                </c:pt>
                <c:pt idx="44">
                  <c:v>3.57</c:v>
                </c:pt>
                <c:pt idx="45">
                  <c:v>4.1719999999999997</c:v>
                </c:pt>
                <c:pt idx="46">
                  <c:v>2.7930000000000001</c:v>
                </c:pt>
                <c:pt idx="47">
                  <c:v>0.56200000000000006</c:v>
                </c:pt>
                <c:pt idx="48">
                  <c:v>2.2189999999999999</c:v>
                </c:pt>
                <c:pt idx="49">
                  <c:v>2.3740000000000001</c:v>
                </c:pt>
                <c:pt idx="50">
                  <c:v>1.544</c:v>
                </c:pt>
                <c:pt idx="51">
                  <c:v>139.22399999999999</c:v>
                </c:pt>
                <c:pt idx="52">
                  <c:v>76.83</c:v>
                </c:pt>
                <c:pt idx="53">
                  <c:v>71.209999999999994</c:v>
                </c:pt>
                <c:pt idx="54">
                  <c:v>54.238</c:v>
                </c:pt>
                <c:pt idx="55">
                  <c:v>103.541</c:v>
                </c:pt>
                <c:pt idx="56">
                  <c:v>45.420999999999999</c:v>
                </c:pt>
                <c:pt idx="57">
                  <c:v>89.561999999999998</c:v>
                </c:pt>
                <c:pt idx="58">
                  <c:v>54.771000000000001</c:v>
                </c:pt>
                <c:pt idx="59">
                  <c:v>25.773</c:v>
                </c:pt>
                <c:pt idx="60">
                  <c:v>19.201000000000001</c:v>
                </c:pt>
                <c:pt idx="61">
                  <c:v>9.7479999999999993</c:v>
                </c:pt>
                <c:pt idx="62">
                  <c:v>14.199</c:v>
                </c:pt>
                <c:pt idx="63">
                  <c:v>11.473000000000001</c:v>
                </c:pt>
                <c:pt idx="64">
                  <c:v>12.512</c:v>
                </c:pt>
                <c:pt idx="65">
                  <c:v>10.984</c:v>
                </c:pt>
                <c:pt idx="66">
                  <c:v>18.93</c:v>
                </c:pt>
                <c:pt idx="67">
                  <c:v>17.030999999999999</c:v>
                </c:pt>
                <c:pt idx="68">
                  <c:v>13.96</c:v>
                </c:pt>
                <c:pt idx="69">
                  <c:v>19.515000000000001</c:v>
                </c:pt>
                <c:pt idx="70">
                  <c:v>18.170000000000002</c:v>
                </c:pt>
                <c:pt idx="71">
                  <c:v>26.2</c:v>
                </c:pt>
                <c:pt idx="72">
                  <c:v>18.582999999999998</c:v>
                </c:pt>
                <c:pt idx="73">
                  <c:v>16.541</c:v>
                </c:pt>
                <c:pt idx="74">
                  <c:v>12.378</c:v>
                </c:pt>
                <c:pt idx="75">
                  <c:v>23.062000000000001</c:v>
                </c:pt>
                <c:pt idx="76">
                  <c:v>14.28</c:v>
                </c:pt>
                <c:pt idx="77">
                  <c:v>16.010999999999999</c:v>
                </c:pt>
                <c:pt idx="78">
                  <c:v>37.752000000000002</c:v>
                </c:pt>
                <c:pt idx="79">
                  <c:v>34.514000000000003</c:v>
                </c:pt>
                <c:pt idx="80">
                  <c:v>35.936</c:v>
                </c:pt>
                <c:pt idx="81">
                  <c:v>49.878</c:v>
                </c:pt>
                <c:pt idx="82">
                  <c:v>40.652999999999999</c:v>
                </c:pt>
                <c:pt idx="83">
                  <c:v>35.177</c:v>
                </c:pt>
                <c:pt idx="84">
                  <c:v>31.073</c:v>
                </c:pt>
                <c:pt idx="85">
                  <c:v>32.991999999999997</c:v>
                </c:pt>
                <c:pt idx="86">
                  <c:v>37.732999999999997</c:v>
                </c:pt>
                <c:pt idx="87">
                  <c:v>22.388999999999999</c:v>
                </c:pt>
                <c:pt idx="88">
                  <c:v>36.843000000000004</c:v>
                </c:pt>
                <c:pt idx="89">
                  <c:v>31.774999999999999</c:v>
                </c:pt>
                <c:pt idx="90">
                  <c:v>42.689</c:v>
                </c:pt>
                <c:pt idx="91">
                  <c:v>22.504000000000001</c:v>
                </c:pt>
                <c:pt idx="92">
                  <c:v>24.875</c:v>
                </c:pt>
                <c:pt idx="93">
                  <c:v>34.341999999999999</c:v>
                </c:pt>
                <c:pt idx="94">
                  <c:v>25.861999999999998</c:v>
                </c:pt>
                <c:pt idx="95">
                  <c:v>30.099</c:v>
                </c:pt>
                <c:pt idx="96">
                  <c:v>23.657</c:v>
                </c:pt>
                <c:pt idx="97">
                  <c:v>28.056000000000001</c:v>
                </c:pt>
                <c:pt idx="98">
                  <c:v>29.792999999999999</c:v>
                </c:pt>
                <c:pt idx="99">
                  <c:v>42.374000000000002</c:v>
                </c:pt>
                <c:pt idx="100">
                  <c:v>59.561999999999998</c:v>
                </c:pt>
                <c:pt idx="101">
                  <c:v>36.225000000000001</c:v>
                </c:pt>
                <c:pt idx="102">
                  <c:v>32.966999999999999</c:v>
                </c:pt>
                <c:pt idx="103">
                  <c:v>29.306999999999999</c:v>
                </c:pt>
                <c:pt idx="104">
                  <c:v>28.998999999999999</c:v>
                </c:pt>
                <c:pt idx="105">
                  <c:v>10.94</c:v>
                </c:pt>
                <c:pt idx="106">
                  <c:v>5.4379999999999997</c:v>
                </c:pt>
                <c:pt idx="107">
                  <c:v>6.9779999999999998</c:v>
                </c:pt>
                <c:pt idx="108">
                  <c:v>6.3620000000000001</c:v>
                </c:pt>
                <c:pt idx="109">
                  <c:v>9.2110000000000003</c:v>
                </c:pt>
                <c:pt idx="110">
                  <c:v>8.9369999999999994</c:v>
                </c:pt>
                <c:pt idx="111">
                  <c:v>6.4420000000000002</c:v>
                </c:pt>
                <c:pt idx="112">
                  <c:v>7.2370000000000001</c:v>
                </c:pt>
                <c:pt idx="113">
                  <c:v>6.5789999999999997</c:v>
                </c:pt>
                <c:pt idx="114">
                  <c:v>6.4029999999999996</c:v>
                </c:pt>
                <c:pt idx="115">
                  <c:v>6.0540000000000003</c:v>
                </c:pt>
                <c:pt idx="116">
                  <c:v>5.7690000000000001</c:v>
                </c:pt>
                <c:pt idx="117">
                  <c:v>6.6829999999999998</c:v>
                </c:pt>
                <c:pt idx="118">
                  <c:v>6.26</c:v>
                </c:pt>
                <c:pt idx="119">
                  <c:v>7.1630000000000003</c:v>
                </c:pt>
                <c:pt idx="120">
                  <c:v>4.5670000000000002</c:v>
                </c:pt>
                <c:pt idx="121">
                  <c:v>3.6509999999999998</c:v>
                </c:pt>
                <c:pt idx="122">
                  <c:v>4.9640000000000004</c:v>
                </c:pt>
                <c:pt idx="123">
                  <c:v>4.6050000000000004</c:v>
                </c:pt>
                <c:pt idx="124">
                  <c:v>4.3609999999999998</c:v>
                </c:pt>
                <c:pt idx="125">
                  <c:v>5.2939999999999996</c:v>
                </c:pt>
                <c:pt idx="126">
                  <c:v>4.7919999999999998</c:v>
                </c:pt>
                <c:pt idx="127">
                  <c:v>5.0979999999999999</c:v>
                </c:pt>
                <c:pt idx="128">
                  <c:v>4.9880000000000004</c:v>
                </c:pt>
                <c:pt idx="129">
                  <c:v>2.4550000000000001</c:v>
                </c:pt>
                <c:pt idx="130">
                  <c:v>5.15</c:v>
                </c:pt>
                <c:pt idx="131">
                  <c:v>4.6580000000000004</c:v>
                </c:pt>
                <c:pt idx="132">
                  <c:v>7.1769999999999996</c:v>
                </c:pt>
                <c:pt idx="133">
                  <c:v>4.4909999999999997</c:v>
                </c:pt>
                <c:pt idx="134">
                  <c:v>4.6379999999999999</c:v>
                </c:pt>
                <c:pt idx="135">
                  <c:v>5.7720000000000002</c:v>
                </c:pt>
                <c:pt idx="136">
                  <c:v>5.8150000000000004</c:v>
                </c:pt>
                <c:pt idx="137">
                  <c:v>3.661</c:v>
                </c:pt>
                <c:pt idx="138">
                  <c:v>6.5730000000000004</c:v>
                </c:pt>
                <c:pt idx="139">
                  <c:v>3.42</c:v>
                </c:pt>
                <c:pt idx="140">
                  <c:v>3.4940000000000002</c:v>
                </c:pt>
                <c:pt idx="141">
                  <c:v>3.37</c:v>
                </c:pt>
                <c:pt idx="142">
                  <c:v>2.3730000000000002</c:v>
                </c:pt>
                <c:pt idx="143">
                  <c:v>2.6659999999999999</c:v>
                </c:pt>
                <c:pt idx="144">
                  <c:v>3.1859999999999999</c:v>
                </c:pt>
                <c:pt idx="145">
                  <c:v>3.157</c:v>
                </c:pt>
                <c:pt idx="146">
                  <c:v>3.45</c:v>
                </c:pt>
                <c:pt idx="147">
                  <c:v>3.3879999999999999</c:v>
                </c:pt>
                <c:pt idx="148">
                  <c:v>2.9940000000000002</c:v>
                </c:pt>
                <c:pt idx="149">
                  <c:v>3.3010000000000002</c:v>
                </c:pt>
                <c:pt idx="150">
                  <c:v>3.3290000000000002</c:v>
                </c:pt>
                <c:pt idx="151">
                  <c:v>6.5629999999999997</c:v>
                </c:pt>
                <c:pt idx="152">
                  <c:v>8.1859999999999999</c:v>
                </c:pt>
                <c:pt idx="153">
                  <c:v>3.7789999999999999</c:v>
                </c:pt>
                <c:pt idx="154">
                  <c:v>3.7549999999999999</c:v>
                </c:pt>
                <c:pt idx="155">
                  <c:v>3.7959999999999998</c:v>
                </c:pt>
                <c:pt idx="156">
                  <c:v>3.5449999999999999</c:v>
                </c:pt>
                <c:pt idx="157">
                  <c:v>2.0630000000000002</c:v>
                </c:pt>
                <c:pt idx="158">
                  <c:v>2.3170000000000002</c:v>
                </c:pt>
                <c:pt idx="159">
                  <c:v>2.8330000000000002</c:v>
                </c:pt>
                <c:pt idx="160">
                  <c:v>2.323</c:v>
                </c:pt>
                <c:pt idx="161">
                  <c:v>3.0249999999999999</c:v>
                </c:pt>
                <c:pt idx="162">
                  <c:v>3.028</c:v>
                </c:pt>
                <c:pt idx="163">
                  <c:v>4.2569999999999997</c:v>
                </c:pt>
                <c:pt idx="164">
                  <c:v>4</c:v>
                </c:pt>
                <c:pt idx="165">
                  <c:v>434.62</c:v>
                </c:pt>
                <c:pt idx="166">
                  <c:v>16.37</c:v>
                </c:pt>
                <c:pt idx="167">
                  <c:v>10.805</c:v>
                </c:pt>
                <c:pt idx="168">
                  <c:v>11.468</c:v>
                </c:pt>
                <c:pt idx="169">
                  <c:v>14.394</c:v>
                </c:pt>
                <c:pt idx="170">
                  <c:v>14.593</c:v>
                </c:pt>
                <c:pt idx="171">
                  <c:v>18.422999999999998</c:v>
                </c:pt>
                <c:pt idx="172">
                  <c:v>16.350999999999999</c:v>
                </c:pt>
                <c:pt idx="173">
                  <c:v>20.178000000000001</c:v>
                </c:pt>
                <c:pt idx="174">
                  <c:v>15.612</c:v>
                </c:pt>
                <c:pt idx="175">
                  <c:v>16.975999999999999</c:v>
                </c:pt>
                <c:pt idx="176">
                  <c:v>18.108000000000001</c:v>
                </c:pt>
                <c:pt idx="177">
                  <c:v>16.489999999999998</c:v>
                </c:pt>
                <c:pt idx="178">
                  <c:v>14.897</c:v>
                </c:pt>
                <c:pt idx="179">
                  <c:v>34.402000000000001</c:v>
                </c:pt>
                <c:pt idx="180">
                  <c:v>12.965</c:v>
                </c:pt>
                <c:pt idx="181">
                  <c:v>23.004999999999999</c:v>
                </c:pt>
                <c:pt idx="182">
                  <c:v>17.594000000000001</c:v>
                </c:pt>
                <c:pt idx="183">
                  <c:v>17.256</c:v>
                </c:pt>
                <c:pt idx="184">
                  <c:v>15.497999999999999</c:v>
                </c:pt>
                <c:pt idx="185">
                  <c:v>20.812000000000001</c:v>
                </c:pt>
                <c:pt idx="186">
                  <c:v>13.629</c:v>
                </c:pt>
                <c:pt idx="187">
                  <c:v>8.2669999999999995</c:v>
                </c:pt>
                <c:pt idx="188">
                  <c:v>16.849</c:v>
                </c:pt>
                <c:pt idx="189">
                  <c:v>31.486999999999998</c:v>
                </c:pt>
                <c:pt idx="190">
                  <c:v>13.481</c:v>
                </c:pt>
                <c:pt idx="191">
                  <c:v>19.22</c:v>
                </c:pt>
                <c:pt idx="192">
                  <c:v>10.585000000000001</c:v>
                </c:pt>
                <c:pt idx="193">
                  <c:v>15.340999999999999</c:v>
                </c:pt>
                <c:pt idx="194">
                  <c:v>5.6289999999999996</c:v>
                </c:pt>
                <c:pt idx="195">
                  <c:v>8.6539999999999999</c:v>
                </c:pt>
                <c:pt idx="196">
                  <c:v>13.866</c:v>
                </c:pt>
                <c:pt idx="197">
                  <c:v>24.015000000000001</c:v>
                </c:pt>
                <c:pt idx="198">
                  <c:v>6.35</c:v>
                </c:pt>
                <c:pt idx="199">
                  <c:v>13.71</c:v>
                </c:pt>
                <c:pt idx="200">
                  <c:v>4.5049999999999999</c:v>
                </c:pt>
                <c:pt idx="201">
                  <c:v>12.349</c:v>
                </c:pt>
                <c:pt idx="202">
                  <c:v>12.413</c:v>
                </c:pt>
                <c:pt idx="203">
                  <c:v>5.548</c:v>
                </c:pt>
                <c:pt idx="204">
                  <c:v>3.7469999999999999</c:v>
                </c:pt>
                <c:pt idx="205">
                  <c:v>22.271000000000001</c:v>
                </c:pt>
                <c:pt idx="206">
                  <c:v>10.253</c:v>
                </c:pt>
                <c:pt idx="207">
                  <c:v>7.8490000000000002</c:v>
                </c:pt>
                <c:pt idx="208">
                  <c:v>3.395</c:v>
                </c:pt>
                <c:pt idx="209">
                  <c:v>10.295</c:v>
                </c:pt>
                <c:pt idx="210">
                  <c:v>8.1210000000000004</c:v>
                </c:pt>
                <c:pt idx="211">
                  <c:v>7.2160000000000002</c:v>
                </c:pt>
                <c:pt idx="212">
                  <c:v>4.109</c:v>
                </c:pt>
                <c:pt idx="213">
                  <c:v>7.9379999999999997</c:v>
                </c:pt>
                <c:pt idx="214">
                  <c:v>9.609</c:v>
                </c:pt>
                <c:pt idx="215">
                  <c:v>5.641</c:v>
                </c:pt>
                <c:pt idx="216">
                  <c:v>4.452</c:v>
                </c:pt>
                <c:pt idx="217">
                  <c:v>5.4960000000000004</c:v>
                </c:pt>
                <c:pt idx="218">
                  <c:v>1.9279999999999999</c:v>
                </c:pt>
                <c:pt idx="219">
                  <c:v>5.4160000000000004</c:v>
                </c:pt>
                <c:pt idx="220">
                  <c:v>6.2939999999999996</c:v>
                </c:pt>
                <c:pt idx="221">
                  <c:v>10.317</c:v>
                </c:pt>
                <c:pt idx="222">
                  <c:v>9.7530000000000001</c:v>
                </c:pt>
                <c:pt idx="223">
                  <c:v>4.8049999999999997</c:v>
                </c:pt>
                <c:pt idx="224">
                  <c:v>3.51</c:v>
                </c:pt>
                <c:pt idx="225">
                  <c:v>6.31</c:v>
                </c:pt>
                <c:pt idx="226">
                  <c:v>6.7779999999999996</c:v>
                </c:pt>
                <c:pt idx="227">
                  <c:v>6.6509999999999998</c:v>
                </c:pt>
                <c:pt idx="228">
                  <c:v>6.548</c:v>
                </c:pt>
                <c:pt idx="229">
                  <c:v>5.0570000000000004</c:v>
                </c:pt>
                <c:pt idx="230">
                  <c:v>3.121</c:v>
                </c:pt>
                <c:pt idx="231">
                  <c:v>1.62</c:v>
                </c:pt>
                <c:pt idx="232">
                  <c:v>1.208</c:v>
                </c:pt>
                <c:pt idx="233">
                  <c:v>2.0579999999999998</c:v>
                </c:pt>
                <c:pt idx="234">
                  <c:v>1.7170000000000001</c:v>
                </c:pt>
                <c:pt idx="235">
                  <c:v>1.337</c:v>
                </c:pt>
                <c:pt idx="236">
                  <c:v>1.2889999999999999</c:v>
                </c:pt>
                <c:pt idx="237">
                  <c:v>1.71</c:v>
                </c:pt>
                <c:pt idx="238">
                  <c:v>1.8580000000000001</c:v>
                </c:pt>
                <c:pt idx="239">
                  <c:v>1.29</c:v>
                </c:pt>
                <c:pt idx="240">
                  <c:v>1.3029999999999999</c:v>
                </c:pt>
                <c:pt idx="241">
                  <c:v>1.4239999999999999</c:v>
                </c:pt>
                <c:pt idx="242">
                  <c:v>1.173</c:v>
                </c:pt>
                <c:pt idx="243">
                  <c:v>3.8069999999999999</c:v>
                </c:pt>
                <c:pt idx="244">
                  <c:v>5.3760000000000003</c:v>
                </c:pt>
                <c:pt idx="245">
                  <c:v>3.3610000000000002</c:v>
                </c:pt>
                <c:pt idx="246">
                  <c:v>6.7839999999999998</c:v>
                </c:pt>
                <c:pt idx="247">
                  <c:v>65.53</c:v>
                </c:pt>
                <c:pt idx="248">
                  <c:v>12.654999999999999</c:v>
                </c:pt>
                <c:pt idx="249">
                  <c:v>2.5750000000000002</c:v>
                </c:pt>
                <c:pt idx="250">
                  <c:v>200.32400000000001</c:v>
                </c:pt>
                <c:pt idx="251">
                  <c:v>5.3239999999999998</c:v>
                </c:pt>
                <c:pt idx="252">
                  <c:v>4.8730000000000002</c:v>
                </c:pt>
                <c:pt idx="253">
                  <c:v>2.4449999999999998</c:v>
                </c:pt>
                <c:pt idx="254">
                  <c:v>3.9980000000000002</c:v>
                </c:pt>
                <c:pt idx="255">
                  <c:v>2.081</c:v>
                </c:pt>
                <c:pt idx="256">
                  <c:v>4.0529999999999999</c:v>
                </c:pt>
                <c:pt idx="257">
                  <c:v>7.2549999999999999</c:v>
                </c:pt>
                <c:pt idx="258">
                  <c:v>9.0990000000000002</c:v>
                </c:pt>
                <c:pt idx="259">
                  <c:v>6.09</c:v>
                </c:pt>
                <c:pt idx="260">
                  <c:v>5.782</c:v>
                </c:pt>
                <c:pt idx="261">
                  <c:v>7.9349999999999996</c:v>
                </c:pt>
                <c:pt idx="262">
                  <c:v>7.4260000000000002</c:v>
                </c:pt>
                <c:pt idx="263">
                  <c:v>10.705</c:v>
                </c:pt>
                <c:pt idx="264">
                  <c:v>13.326000000000001</c:v>
                </c:pt>
                <c:pt idx="265">
                  <c:v>7.8979999999999997</c:v>
                </c:pt>
                <c:pt idx="266">
                  <c:v>11.131</c:v>
                </c:pt>
                <c:pt idx="267">
                  <c:v>4.17</c:v>
                </c:pt>
                <c:pt idx="268">
                  <c:v>3.8460000000000001</c:v>
                </c:pt>
                <c:pt idx="269">
                  <c:v>6.5010000000000003</c:v>
                </c:pt>
                <c:pt idx="270">
                  <c:v>11.83</c:v>
                </c:pt>
                <c:pt idx="271">
                  <c:v>2.6869999999999998</c:v>
                </c:pt>
                <c:pt idx="272">
                  <c:v>7.1769999999999996</c:v>
                </c:pt>
                <c:pt idx="273">
                  <c:v>10.183</c:v>
                </c:pt>
                <c:pt idx="274">
                  <c:v>5.641</c:v>
                </c:pt>
                <c:pt idx="275">
                  <c:v>6.9889999999999999</c:v>
                </c:pt>
                <c:pt idx="276">
                  <c:v>7.0940000000000003</c:v>
                </c:pt>
                <c:pt idx="277">
                  <c:v>7.0860000000000003</c:v>
                </c:pt>
                <c:pt idx="278">
                  <c:v>6.03</c:v>
                </c:pt>
                <c:pt idx="279">
                  <c:v>6.18</c:v>
                </c:pt>
                <c:pt idx="280">
                  <c:v>1.7949999999999999</c:v>
                </c:pt>
                <c:pt idx="281">
                  <c:v>11.667</c:v>
                </c:pt>
                <c:pt idx="282">
                  <c:v>3.0270000000000001</c:v>
                </c:pt>
                <c:pt idx="283">
                  <c:v>7.016</c:v>
                </c:pt>
                <c:pt idx="284">
                  <c:v>4.4210000000000003</c:v>
                </c:pt>
                <c:pt idx="285">
                  <c:v>6.1130000000000004</c:v>
                </c:pt>
                <c:pt idx="286">
                  <c:v>5.306</c:v>
                </c:pt>
                <c:pt idx="287">
                  <c:v>2.794</c:v>
                </c:pt>
                <c:pt idx="288">
                  <c:v>4.4790000000000001</c:v>
                </c:pt>
                <c:pt idx="289">
                  <c:v>1.595</c:v>
                </c:pt>
                <c:pt idx="290">
                  <c:v>3.9129999999999998</c:v>
                </c:pt>
                <c:pt idx="291">
                  <c:v>3.3319999999999999</c:v>
                </c:pt>
                <c:pt idx="292">
                  <c:v>3.0419999999999998</c:v>
                </c:pt>
                <c:pt idx="293">
                  <c:v>1.395</c:v>
                </c:pt>
                <c:pt idx="294">
                  <c:v>2.4409999999999998</c:v>
                </c:pt>
                <c:pt idx="295">
                  <c:v>1.4590000000000001</c:v>
                </c:pt>
                <c:pt idx="296">
                  <c:v>6.2290000000000001</c:v>
                </c:pt>
                <c:pt idx="297">
                  <c:v>1.2549999999999999</c:v>
                </c:pt>
                <c:pt idx="298">
                  <c:v>3.77</c:v>
                </c:pt>
                <c:pt idx="299">
                  <c:v>1.6819999999999999</c:v>
                </c:pt>
                <c:pt idx="300">
                  <c:v>1.258</c:v>
                </c:pt>
                <c:pt idx="301">
                  <c:v>4.4409999999999998</c:v>
                </c:pt>
                <c:pt idx="302">
                  <c:v>6.2009999999999996</c:v>
                </c:pt>
                <c:pt idx="303">
                  <c:v>2.7069999999999999</c:v>
                </c:pt>
                <c:pt idx="304">
                  <c:v>3.9169999999999998</c:v>
                </c:pt>
                <c:pt idx="305">
                  <c:v>2.4769999999999999</c:v>
                </c:pt>
                <c:pt idx="306">
                  <c:v>2.3919999999999999</c:v>
                </c:pt>
                <c:pt idx="307">
                  <c:v>2.9319999999999999</c:v>
                </c:pt>
                <c:pt idx="308">
                  <c:v>7.3029999999999999</c:v>
                </c:pt>
                <c:pt idx="309">
                  <c:v>2.157</c:v>
                </c:pt>
                <c:pt idx="310">
                  <c:v>4.9109999999999996</c:v>
                </c:pt>
                <c:pt idx="311">
                  <c:v>5.1230000000000002</c:v>
                </c:pt>
                <c:pt idx="312">
                  <c:v>2.61</c:v>
                </c:pt>
                <c:pt idx="313">
                  <c:v>2.4990000000000001</c:v>
                </c:pt>
                <c:pt idx="314">
                  <c:v>0.71799999999999997</c:v>
                </c:pt>
                <c:pt idx="315">
                  <c:v>0.84499999999999997</c:v>
                </c:pt>
                <c:pt idx="316">
                  <c:v>2.8079999999999998</c:v>
                </c:pt>
                <c:pt idx="317">
                  <c:v>3.758</c:v>
                </c:pt>
                <c:pt idx="318">
                  <c:v>2.85</c:v>
                </c:pt>
                <c:pt idx="319">
                  <c:v>1.0349999999999999</c:v>
                </c:pt>
                <c:pt idx="320">
                  <c:v>1.8140000000000001</c:v>
                </c:pt>
                <c:pt idx="321">
                  <c:v>5.9109999999999996</c:v>
                </c:pt>
                <c:pt idx="322">
                  <c:v>3.8839999999999999</c:v>
                </c:pt>
                <c:pt idx="323">
                  <c:v>3.0950000000000002</c:v>
                </c:pt>
                <c:pt idx="324">
                  <c:v>5.8819999999999997</c:v>
                </c:pt>
                <c:pt idx="325">
                  <c:v>5.923</c:v>
                </c:pt>
                <c:pt idx="326">
                  <c:v>5.1210000000000004</c:v>
                </c:pt>
                <c:pt idx="327">
                  <c:v>1.6240000000000001</c:v>
                </c:pt>
                <c:pt idx="328">
                  <c:v>1.83</c:v>
                </c:pt>
                <c:pt idx="329">
                  <c:v>7.649</c:v>
                </c:pt>
                <c:pt idx="330">
                  <c:v>6.6680000000000001</c:v>
                </c:pt>
                <c:pt idx="331">
                  <c:v>4.7119999999999997</c:v>
                </c:pt>
                <c:pt idx="332">
                  <c:v>5.3380000000000001</c:v>
                </c:pt>
                <c:pt idx="333">
                  <c:v>5.819</c:v>
                </c:pt>
                <c:pt idx="334">
                  <c:v>5.7809999999999997</c:v>
                </c:pt>
                <c:pt idx="335">
                  <c:v>5.77</c:v>
                </c:pt>
                <c:pt idx="336">
                  <c:v>10.018000000000001</c:v>
                </c:pt>
                <c:pt idx="337">
                  <c:v>3.2690000000000001</c:v>
                </c:pt>
                <c:pt idx="338">
                  <c:v>5.1159999999999997</c:v>
                </c:pt>
                <c:pt idx="339">
                  <c:v>4.7930000000000001</c:v>
                </c:pt>
                <c:pt idx="340">
                  <c:v>3.9540000000000002</c:v>
                </c:pt>
                <c:pt idx="341">
                  <c:v>3.8919999999999999</c:v>
                </c:pt>
                <c:pt idx="342">
                  <c:v>3.532</c:v>
                </c:pt>
                <c:pt idx="343">
                  <c:v>3.8639999999999999</c:v>
                </c:pt>
                <c:pt idx="344">
                  <c:v>3.2149999999999999</c:v>
                </c:pt>
                <c:pt idx="345">
                  <c:v>4.05</c:v>
                </c:pt>
                <c:pt idx="346">
                  <c:v>0.70399999999999996</c:v>
                </c:pt>
                <c:pt idx="347">
                  <c:v>4.6470000000000002</c:v>
                </c:pt>
                <c:pt idx="348">
                  <c:v>4.5369999999999999</c:v>
                </c:pt>
                <c:pt idx="349">
                  <c:v>7.6959999999999997</c:v>
                </c:pt>
                <c:pt idx="350">
                  <c:v>6.7220000000000004</c:v>
                </c:pt>
                <c:pt idx="351">
                  <c:v>3.6579999999999999</c:v>
                </c:pt>
                <c:pt idx="352">
                  <c:v>4.2220000000000004</c:v>
                </c:pt>
                <c:pt idx="353">
                  <c:v>4.5590000000000002</c:v>
                </c:pt>
                <c:pt idx="354">
                  <c:v>9.8736537599999998</c:v>
                </c:pt>
                <c:pt idx="355">
                  <c:v>1.3266720000000001</c:v>
                </c:pt>
                <c:pt idx="356" formatCode="0">
                  <c:v>2</c:v>
                </c:pt>
                <c:pt idx="357" formatCode="0.0">
                  <c:v>3.5824896000000002</c:v>
                </c:pt>
                <c:pt idx="358" formatCode="0.0">
                  <c:v>3.2762880000000005</c:v>
                </c:pt>
                <c:pt idx="359" formatCode="0.0">
                  <c:v>12.388032000000001</c:v>
                </c:pt>
                <c:pt idx="360" formatCode="0.0">
                  <c:v>21.7728</c:v>
                </c:pt>
                <c:pt idx="361" formatCode="0.0">
                  <c:v>34.145280000000007</c:v>
                </c:pt>
                <c:pt idx="362" formatCode="0.0">
                  <c:v>14.784768</c:v>
                </c:pt>
                <c:pt idx="363" formatCode="0.0">
                  <c:v>14.231807999999999</c:v>
                </c:pt>
                <c:pt idx="364" formatCode="0.0">
                  <c:v>11.532672</c:v>
                </c:pt>
                <c:pt idx="365">
                  <c:v>7.8796800000000005</c:v>
                </c:pt>
                <c:pt idx="366" formatCode="0.0">
                  <c:v>14.860800000000001</c:v>
                </c:pt>
                <c:pt idx="367" formatCode="0.0">
                  <c:v>11.681280000000001</c:v>
                </c:pt>
                <c:pt idx="368" formatCode="0.0">
                  <c:v>11.873779200000001</c:v>
                </c:pt>
                <c:pt idx="369" formatCode="0.0">
                  <c:v>12.78396</c:v>
                </c:pt>
                <c:pt idx="370" formatCode="0.0">
                  <c:v>4.3994880000000007</c:v>
                </c:pt>
                <c:pt idx="371" formatCode="0.0">
                  <c:v>6.6045888000000001</c:v>
                </c:pt>
                <c:pt idx="372">
                  <c:v>5.25312</c:v>
                </c:pt>
                <c:pt idx="373">
                  <c:v>5.3015040000000004</c:v>
                </c:pt>
                <c:pt idx="374">
                  <c:v>8.2878681600000021</c:v>
                </c:pt>
                <c:pt idx="375">
                  <c:v>8.8626182399999998</c:v>
                </c:pt>
                <c:pt idx="376">
                  <c:v>2.2815561600000001</c:v>
                </c:pt>
                <c:pt idx="377">
                  <c:v>6.1439385600000005</c:v>
                </c:pt>
                <c:pt idx="378">
                  <c:v>1.5730848000000002</c:v>
                </c:pt>
                <c:pt idx="379">
                  <c:v>5.7618432000000004</c:v>
                </c:pt>
                <c:pt idx="380">
                  <c:v>12.249100800000001</c:v>
                </c:pt>
                <c:pt idx="381">
                  <c:v>23.374224000000002</c:v>
                </c:pt>
                <c:pt idx="382">
                  <c:v>13.913855999999999</c:v>
                </c:pt>
                <c:pt idx="383">
                  <c:v>8.4672000000000001</c:v>
                </c:pt>
                <c:pt idx="384">
                  <c:v>17.089920000000003</c:v>
                </c:pt>
                <c:pt idx="385">
                  <c:v>4.1347347263999987</c:v>
                </c:pt>
                <c:pt idx="386">
                  <c:v>7.7647680000000001</c:v>
                </c:pt>
                <c:pt idx="387">
                  <c:v>7.7517216000000007</c:v>
                </c:pt>
                <c:pt idx="388">
                  <c:v>8.56</c:v>
                </c:pt>
                <c:pt idx="389">
                  <c:v>9.4837823999999991</c:v>
                </c:pt>
                <c:pt idx="390">
                  <c:v>5.7151872000000008</c:v>
                </c:pt>
                <c:pt idx="391">
                  <c:v>7.4870784000000006</c:v>
                </c:pt>
                <c:pt idx="392">
                  <c:v>2.9922048000000001</c:v>
                </c:pt>
                <c:pt idx="393">
                  <c:v>1.550448</c:v>
                </c:pt>
                <c:pt idx="394">
                  <c:v>7.0545599999999995</c:v>
                </c:pt>
                <c:pt idx="395">
                  <c:v>5.9633279999999997</c:v>
                </c:pt>
                <c:pt idx="396">
                  <c:v>6.0604416000000008</c:v>
                </c:pt>
                <c:pt idx="397">
                  <c:v>4.1993856000000003</c:v>
                </c:pt>
                <c:pt idx="398">
                  <c:v>4.9987584000000007</c:v>
                </c:pt>
                <c:pt idx="399">
                  <c:v>7.4869056</c:v>
                </c:pt>
                <c:pt idx="400">
                  <c:v>4.2294527999999998</c:v>
                </c:pt>
                <c:pt idx="401">
                  <c:v>3.7825920000000002</c:v>
                </c:pt>
                <c:pt idx="402">
                  <c:v>2.6071200000000001</c:v>
                </c:pt>
                <c:pt idx="403">
                  <c:v>1.4781312000000002</c:v>
                </c:pt>
                <c:pt idx="404">
                  <c:v>2.3094720000000004</c:v>
                </c:pt>
                <c:pt idx="405">
                  <c:v>0.70825079999999996</c:v>
                </c:pt>
                <c:pt idx="406">
                  <c:v>4.1420159999999999</c:v>
                </c:pt>
                <c:pt idx="407">
                  <c:v>1.5901056</c:v>
                </c:pt>
                <c:pt idx="408">
                  <c:v>0.88387200000000021</c:v>
                </c:pt>
                <c:pt idx="409">
                  <c:v>1.3393728000000003</c:v>
                </c:pt>
                <c:pt idx="410">
                  <c:v>1.1119680000000001</c:v>
                </c:pt>
                <c:pt idx="411">
                  <c:v>1.1114496000000003</c:v>
                </c:pt>
                <c:pt idx="412">
                  <c:v>2.6510111999999997</c:v>
                </c:pt>
                <c:pt idx="413">
                  <c:v>2.4537599999999999</c:v>
                </c:pt>
                <c:pt idx="414">
                  <c:v>2.4748416000000004</c:v>
                </c:pt>
                <c:pt idx="415">
                  <c:v>3.0343680000000002</c:v>
                </c:pt>
                <c:pt idx="416">
                  <c:v>2.2014720000000003</c:v>
                </c:pt>
                <c:pt idx="417">
                  <c:v>1.4204160000000003</c:v>
                </c:pt>
                <c:pt idx="418">
                  <c:v>0.11491200000000001</c:v>
                </c:pt>
                <c:pt idx="419">
                  <c:v>0.10022400000000001</c:v>
                </c:pt>
                <c:pt idx="420">
                  <c:v>0.39571200000000001</c:v>
                </c:pt>
                <c:pt idx="421">
                  <c:v>0.82667520000000005</c:v>
                </c:pt>
                <c:pt idx="422">
                  <c:v>2.5608960000000001</c:v>
                </c:pt>
                <c:pt idx="423">
                  <c:v>1.6235424000000001</c:v>
                </c:pt>
                <c:pt idx="424">
                  <c:v>1.4012352000000003</c:v>
                </c:pt>
                <c:pt idx="425">
                  <c:v>3.2987520000000004</c:v>
                </c:pt>
                <c:pt idx="426">
                  <c:v>0.91108800000000001</c:v>
                </c:pt>
                <c:pt idx="427">
                  <c:v>2.0945088000000003</c:v>
                </c:pt>
                <c:pt idx="428">
                  <c:v>0.14065920000000001</c:v>
                </c:pt>
                <c:pt idx="429">
                  <c:v>0.68757120000000005</c:v>
                </c:pt>
                <c:pt idx="430">
                  <c:v>0.76688640000000008</c:v>
                </c:pt>
                <c:pt idx="431">
                  <c:v>0.87583680000000008</c:v>
                </c:pt>
                <c:pt idx="432">
                  <c:v>2.2693824</c:v>
                </c:pt>
                <c:pt idx="433">
                  <c:v>1.0773216000000001</c:v>
                </c:pt>
                <c:pt idx="434">
                  <c:v>2.8169856000000006</c:v>
                </c:pt>
                <c:pt idx="435">
                  <c:v>1.3586400000000001</c:v>
                </c:pt>
                <c:pt idx="436">
                  <c:v>1.5440544</c:v>
                </c:pt>
                <c:pt idx="437">
                  <c:v>2.5952831999999999</c:v>
                </c:pt>
                <c:pt idx="438">
                  <c:v>23.146560000000001</c:v>
                </c:pt>
                <c:pt idx="439">
                  <c:v>1.6761600000000003</c:v>
                </c:pt>
                <c:pt idx="440">
                  <c:v>13.340800000000002</c:v>
                </c:pt>
                <c:pt idx="441">
                  <c:v>7.800192</c:v>
                </c:pt>
                <c:pt idx="442">
                  <c:v>10.43712</c:v>
                </c:pt>
                <c:pt idx="443">
                  <c:v>3.3609600000000004</c:v>
                </c:pt>
                <c:pt idx="444">
                  <c:v>10.293696000000001</c:v>
                </c:pt>
                <c:pt idx="445">
                  <c:v>4.8971520000000002</c:v>
                </c:pt>
                <c:pt idx="446">
                  <c:v>9.898848000000001</c:v>
                </c:pt>
                <c:pt idx="447">
                  <c:v>7.988544000000001</c:v>
                </c:pt>
                <c:pt idx="448">
                  <c:v>9.6094080000000019</c:v>
                </c:pt>
                <c:pt idx="449">
                  <c:v>11.402208</c:v>
                </c:pt>
                <c:pt idx="450">
                  <c:v>2.7993600000000001</c:v>
                </c:pt>
                <c:pt idx="451">
                  <c:v>9.9792000000000005</c:v>
                </c:pt>
                <c:pt idx="452">
                  <c:v>2.7959040000000002</c:v>
                </c:pt>
                <c:pt idx="453">
                  <c:v>2.5175232000000003</c:v>
                </c:pt>
                <c:pt idx="454">
                  <c:v>1.7273088000000005</c:v>
                </c:pt>
                <c:pt idx="455">
                  <c:v>4.7926079999999995</c:v>
                </c:pt>
                <c:pt idx="456">
                  <c:v>4.0120704000000007</c:v>
                </c:pt>
                <c:pt idx="457">
                  <c:v>4.3355519999999999</c:v>
                </c:pt>
                <c:pt idx="458">
                  <c:v>1.4103936000000001</c:v>
                </c:pt>
                <c:pt idx="459">
                  <c:v>1.6362432000000005</c:v>
                </c:pt>
                <c:pt idx="460">
                  <c:v>6.3529919999999995</c:v>
                </c:pt>
                <c:pt idx="461">
                  <c:v>5.8154111999999998</c:v>
                </c:pt>
                <c:pt idx="462">
                  <c:v>4.487616</c:v>
                </c:pt>
                <c:pt idx="463">
                  <c:v>2.1081600000000003</c:v>
                </c:pt>
                <c:pt idx="464">
                  <c:v>6.3141119999999997</c:v>
                </c:pt>
                <c:pt idx="465">
                  <c:v>7.7414400000000008</c:v>
                </c:pt>
                <c:pt idx="466">
                  <c:v>4.3124832</c:v>
                </c:pt>
                <c:pt idx="467">
                  <c:v>5.3491967999999996</c:v>
                </c:pt>
                <c:pt idx="468">
                  <c:v>4.6780415999999994</c:v>
                </c:pt>
                <c:pt idx="469">
                  <c:v>3.4318080000000002</c:v>
                </c:pt>
                <c:pt idx="470">
                  <c:v>2.9134080000000004</c:v>
                </c:pt>
                <c:pt idx="471">
                  <c:v>0.84006720000000001</c:v>
                </c:pt>
                <c:pt idx="472">
                  <c:v>2.9376000000000002</c:v>
                </c:pt>
                <c:pt idx="473">
                  <c:v>2.9730239999999997</c:v>
                </c:pt>
                <c:pt idx="474">
                  <c:v>2.9462400000000004</c:v>
                </c:pt>
                <c:pt idx="475">
                  <c:v>1.3112064000000003</c:v>
                </c:pt>
                <c:pt idx="476">
                  <c:v>1.9766591999999998</c:v>
                </c:pt>
                <c:pt idx="477">
                  <c:v>2.1385728000000004</c:v>
                </c:pt>
                <c:pt idx="478">
                  <c:v>3.9744000000000002</c:v>
                </c:pt>
                <c:pt idx="479">
                  <c:v>3.9000960000000005</c:v>
                </c:pt>
                <c:pt idx="480">
                  <c:v>4.4793216000000005</c:v>
                </c:pt>
                <c:pt idx="481">
                  <c:v>4.4048448000000002</c:v>
                </c:pt>
                <c:pt idx="482">
                  <c:v>4.8803904000000005</c:v>
                </c:pt>
                <c:pt idx="483">
                  <c:v>5.3471232000000013</c:v>
                </c:pt>
                <c:pt idx="484">
                  <c:v>22.758624000000001</c:v>
                </c:pt>
                <c:pt idx="485">
                  <c:v>10.253952</c:v>
                </c:pt>
                <c:pt idx="486">
                  <c:v>88.672320000000013</c:v>
                </c:pt>
                <c:pt idx="487">
                  <c:v>12.710304000000001</c:v>
                </c:pt>
                <c:pt idx="488">
                  <c:v>14.28192</c:v>
                </c:pt>
                <c:pt idx="489">
                  <c:v>30.205439999999999</c:v>
                </c:pt>
                <c:pt idx="490">
                  <c:v>14.124672</c:v>
                </c:pt>
                <c:pt idx="491">
                  <c:v>26.611200000000004</c:v>
                </c:pt>
                <c:pt idx="492">
                  <c:v>18.350496</c:v>
                </c:pt>
                <c:pt idx="493">
                  <c:v>10.160640000000001</c:v>
                </c:pt>
                <c:pt idx="494">
                  <c:v>13.713408000000001</c:v>
                </c:pt>
                <c:pt idx="495">
                  <c:v>5.3464320000000001</c:v>
                </c:pt>
                <c:pt idx="496">
                  <c:v>4.2094080000000007</c:v>
                </c:pt>
                <c:pt idx="497">
                  <c:v>7.4027520000000004</c:v>
                </c:pt>
                <c:pt idx="498">
                  <c:v>6.6389760000000013</c:v>
                </c:pt>
                <c:pt idx="499">
                  <c:v>4.4461440000000003</c:v>
                </c:pt>
                <c:pt idx="500">
                  <c:v>8.5380479999999999</c:v>
                </c:pt>
                <c:pt idx="501">
                  <c:v>13.042944000000002</c:v>
                </c:pt>
                <c:pt idx="502">
                  <c:v>8.8542719999999999</c:v>
                </c:pt>
                <c:pt idx="503">
                  <c:v>9.6595200000000006</c:v>
                </c:pt>
                <c:pt idx="504">
                  <c:v>12.994560000000002</c:v>
                </c:pt>
                <c:pt idx="505">
                  <c:v>4.6068480000000003</c:v>
                </c:pt>
                <c:pt idx="506">
                  <c:v>11.056608000000002</c:v>
                </c:pt>
                <c:pt idx="507">
                  <c:v>13.487904</c:v>
                </c:pt>
                <c:pt idx="508">
                  <c:v>15.434496000000003</c:v>
                </c:pt>
                <c:pt idx="509">
                  <c:v>17.647199999999998</c:v>
                </c:pt>
                <c:pt idx="510">
                  <c:v>12.735360000000002</c:v>
                </c:pt>
                <c:pt idx="511">
                  <c:v>5.4172800000000008</c:v>
                </c:pt>
                <c:pt idx="512">
                  <c:v>7.1184959999999995</c:v>
                </c:pt>
                <c:pt idx="513">
                  <c:v>10.402559999999999</c:v>
                </c:pt>
                <c:pt idx="514">
                  <c:v>13.533696000000001</c:v>
                </c:pt>
                <c:pt idx="515">
                  <c:v>7.6032000000000011</c:v>
                </c:pt>
                <c:pt idx="516">
                  <c:v>3.3625151999999998</c:v>
                </c:pt>
                <c:pt idx="517">
                  <c:v>3.3663168000000003</c:v>
                </c:pt>
                <c:pt idx="518">
                  <c:v>8.0179200000000019</c:v>
                </c:pt>
                <c:pt idx="519">
                  <c:v>9.2473920000000014</c:v>
                </c:pt>
                <c:pt idx="520">
                  <c:v>8.914752</c:v>
                </c:pt>
                <c:pt idx="521">
                  <c:v>5.8406400000000005</c:v>
                </c:pt>
                <c:pt idx="522">
                  <c:v>10.541664000000001</c:v>
                </c:pt>
                <c:pt idx="523">
                  <c:v>8.8421760000000003</c:v>
                </c:pt>
                <c:pt idx="524">
                  <c:v>2.2715424000000004</c:v>
                </c:pt>
                <c:pt idx="525">
                  <c:v>3.977424000000001</c:v>
                </c:pt>
                <c:pt idx="526">
                  <c:v>5.9774976000000013</c:v>
                </c:pt>
                <c:pt idx="527">
                  <c:v>5.9624640000000007</c:v>
                </c:pt>
                <c:pt idx="528">
                  <c:v>4.3355519999999999</c:v>
                </c:pt>
                <c:pt idx="529">
                  <c:v>4.5010944000000004</c:v>
                </c:pt>
                <c:pt idx="530">
                  <c:v>4.5334080000000005</c:v>
                </c:pt>
                <c:pt idx="531">
                  <c:v>4.7855232000000001</c:v>
                </c:pt>
                <c:pt idx="532">
                  <c:v>5.4172800000000008</c:v>
                </c:pt>
                <c:pt idx="533">
                  <c:v>3.6305280000000004</c:v>
                </c:pt>
                <c:pt idx="534">
                  <c:v>3.3725375999999998</c:v>
                </c:pt>
                <c:pt idx="535">
                  <c:v>5.0362560000000007</c:v>
                </c:pt>
                <c:pt idx="536">
                  <c:v>4.3028928000000004</c:v>
                </c:pt>
                <c:pt idx="537">
                  <c:v>2.2819104000000001</c:v>
                </c:pt>
                <c:pt idx="538">
                  <c:v>8.6935680000000009</c:v>
                </c:pt>
                <c:pt idx="539">
                  <c:v>4.2204671999999999</c:v>
                </c:pt>
                <c:pt idx="540">
                  <c:v>5.1827904000000009</c:v>
                </c:pt>
                <c:pt idx="541">
                  <c:v>4.7909663999999994</c:v>
                </c:pt>
                <c:pt idx="542">
                  <c:v>0.724464</c:v>
                </c:pt>
                <c:pt idx="543">
                  <c:v>6.7184640000000009</c:v>
                </c:pt>
                <c:pt idx="544">
                  <c:v>2.4359616000000002</c:v>
                </c:pt>
                <c:pt idx="545">
                  <c:v>5.7447359999999996</c:v>
                </c:pt>
                <c:pt idx="546">
                  <c:v>2.1882527999999999</c:v>
                </c:pt>
                <c:pt idx="547">
                  <c:v>4.9443263999999996</c:v>
                </c:pt>
                <c:pt idx="548">
                  <c:v>0.34630848000000003</c:v>
                </c:pt>
                <c:pt idx="549">
                  <c:v>3.2272128000000002</c:v>
                </c:pt>
                <c:pt idx="550">
                  <c:v>2.4554880000000003</c:v>
                </c:pt>
                <c:pt idx="551">
                  <c:v>2.0284992000000002</c:v>
                </c:pt>
                <c:pt idx="552">
                  <c:v>1.8957024</c:v>
                </c:pt>
                <c:pt idx="553">
                  <c:v>2.0243519999999999</c:v>
                </c:pt>
                <c:pt idx="554">
                  <c:v>2.5510464000000002</c:v>
                </c:pt>
                <c:pt idx="555">
                  <c:v>3.6656928000000004</c:v>
                </c:pt>
                <c:pt idx="556">
                  <c:v>1.2303360000000003</c:v>
                </c:pt>
                <c:pt idx="557">
                  <c:v>3.1281984</c:v>
                </c:pt>
                <c:pt idx="558">
                  <c:v>1.1793600000000002</c:v>
                </c:pt>
                <c:pt idx="559">
                  <c:v>4.6682783999999993</c:v>
                </c:pt>
                <c:pt idx="560">
                  <c:v>6.5102400000000005</c:v>
                </c:pt>
                <c:pt idx="561">
                  <c:v>4.4482176000000004</c:v>
                </c:pt>
                <c:pt idx="562">
                  <c:v>5.1619109179392009</c:v>
                </c:pt>
                <c:pt idx="563">
                  <c:v>0.9229272192000002</c:v>
                </c:pt>
                <c:pt idx="564">
                  <c:v>1.8741887999999998</c:v>
                </c:pt>
                <c:pt idx="565">
                  <c:v>5.1596352000000003</c:v>
                </c:pt>
                <c:pt idx="566">
                  <c:v>0.6773760000000002</c:v>
                </c:pt>
                <c:pt idx="567">
                  <c:v>1.9596383999999998</c:v>
                </c:pt>
                <c:pt idx="568">
                  <c:v>12.28608</c:v>
                </c:pt>
                <c:pt idx="569">
                  <c:v>30.602880000000003</c:v>
                </c:pt>
                <c:pt idx="570">
                  <c:v>3.2081482403999995</c:v>
                </c:pt>
                <c:pt idx="571">
                  <c:v>0</c:v>
                </c:pt>
                <c:pt idx="572">
                  <c:v>6.1957439999999995</c:v>
                </c:pt>
                <c:pt idx="573">
                  <c:v>148.05504000000002</c:v>
                </c:pt>
                <c:pt idx="574">
                  <c:v>43.431552000000003</c:v>
                </c:pt>
                <c:pt idx="575">
                  <c:v>35.612352000000001</c:v>
                </c:pt>
                <c:pt idx="576">
                  <c:v>10.439712</c:v>
                </c:pt>
                <c:pt idx="577">
                  <c:v>9.8496000000000024</c:v>
                </c:pt>
                <c:pt idx="578">
                  <c:v>42.245280000000001</c:v>
                </c:pt>
                <c:pt idx="579">
                  <c:v>19.284480000000002</c:v>
                </c:pt>
                <c:pt idx="580">
                  <c:v>5.1641279999999998</c:v>
                </c:pt>
                <c:pt idx="581">
                  <c:v>8.8862400000000008</c:v>
                </c:pt>
                <c:pt idx="582">
                  <c:v>13.070592000000001</c:v>
                </c:pt>
                <c:pt idx="583">
                  <c:v>13.618368000000002</c:v>
                </c:pt>
                <c:pt idx="584">
                  <c:v>4.7692800000000002</c:v>
                </c:pt>
                <c:pt idx="585">
                  <c:v>5.3222400000000007</c:v>
                </c:pt>
                <c:pt idx="586">
                  <c:v>9.8409600000000008</c:v>
                </c:pt>
                <c:pt idx="587">
                  <c:v>4.8540384000000003</c:v>
                </c:pt>
                <c:pt idx="588">
                  <c:v>12.149568</c:v>
                </c:pt>
                <c:pt idx="589">
                  <c:v>1.2355200000000002</c:v>
                </c:pt>
                <c:pt idx="590">
                  <c:v>11.684736000000001</c:v>
                </c:pt>
                <c:pt idx="591">
                  <c:v>9.6543360000000007</c:v>
                </c:pt>
                <c:pt idx="592">
                  <c:v>19.47456</c:v>
                </c:pt>
                <c:pt idx="593">
                  <c:v>16.232832000000002</c:v>
                </c:pt>
                <c:pt idx="594">
                  <c:v>11.473920000000001</c:v>
                </c:pt>
                <c:pt idx="595">
                  <c:v>13.74624</c:v>
                </c:pt>
                <c:pt idx="596">
                  <c:v>27.993600000000001</c:v>
                </c:pt>
                <c:pt idx="597">
                  <c:v>11.110176000000001</c:v>
                </c:pt>
                <c:pt idx="598">
                  <c:v>12.579840000000001</c:v>
                </c:pt>
                <c:pt idx="599">
                  <c:v>3848.6448000000005</c:v>
                </c:pt>
                <c:pt idx="600">
                  <c:v>27.813888000000002</c:v>
                </c:pt>
                <c:pt idx="601">
                  <c:v>13.251168000000002</c:v>
                </c:pt>
                <c:pt idx="602">
                  <c:v>50.236416000000006</c:v>
                </c:pt>
                <c:pt idx="603">
                  <c:v>17.438976</c:v>
                </c:pt>
                <c:pt idx="604">
                  <c:v>172.31616</c:v>
                </c:pt>
                <c:pt idx="605">
                  <c:v>37.597824000000003</c:v>
                </c:pt>
                <c:pt idx="606">
                  <c:v>37.873440000000002</c:v>
                </c:pt>
                <c:pt idx="607">
                  <c:v>37.594368000000003</c:v>
                </c:pt>
                <c:pt idx="608">
                  <c:v>57.162240000000011</c:v>
                </c:pt>
                <c:pt idx="609">
                  <c:v>52.299648000000005</c:v>
                </c:pt>
                <c:pt idx="610">
                  <c:v>46.303488000000009</c:v>
                </c:pt>
                <c:pt idx="611">
                  <c:v>22.923648000000004</c:v>
                </c:pt>
                <c:pt idx="612">
                  <c:v>29.490048000000002</c:v>
                </c:pt>
                <c:pt idx="613">
                  <c:v>29.2896</c:v>
                </c:pt>
                <c:pt idx="614">
                  <c:v>29.092608000000002</c:v>
                </c:pt>
                <c:pt idx="615">
                  <c:v>21.802176000000003</c:v>
                </c:pt>
                <c:pt idx="616">
                  <c:v>26.221536000000004</c:v>
                </c:pt>
                <c:pt idx="617">
                  <c:v>33.004800000000003</c:v>
                </c:pt>
                <c:pt idx="618">
                  <c:v>30.615840000000002</c:v>
                </c:pt>
                <c:pt idx="619">
                  <c:v>39.191039999999994</c:v>
                </c:pt>
                <c:pt idx="620">
                  <c:v>27.107135999999997</c:v>
                </c:pt>
                <c:pt idx="621">
                  <c:v>54.794879999999999</c:v>
                </c:pt>
                <c:pt idx="622">
                  <c:v>21.470400000000001</c:v>
                </c:pt>
                <c:pt idx="623">
                  <c:v>19.226592</c:v>
                </c:pt>
                <c:pt idx="624">
                  <c:v>21.593087999999998</c:v>
                </c:pt>
                <c:pt idx="625">
                  <c:v>13.074048000000001</c:v>
                </c:pt>
                <c:pt idx="626">
                  <c:v>10.52352</c:v>
                </c:pt>
                <c:pt idx="627">
                  <c:v>9.0305280000000003</c:v>
                </c:pt>
                <c:pt idx="628">
                  <c:v>14.169600000000001</c:v>
                </c:pt>
                <c:pt idx="629">
                  <c:v>16.637184000000001</c:v>
                </c:pt>
                <c:pt idx="630">
                  <c:v>23.379840000000002</c:v>
                </c:pt>
                <c:pt idx="631">
                  <c:v>20.062080000000002</c:v>
                </c:pt>
                <c:pt idx="632">
                  <c:v>15.96672</c:v>
                </c:pt>
                <c:pt idx="633">
                  <c:v>47.658239999999999</c:v>
                </c:pt>
                <c:pt idx="634">
                  <c:v>21.176639999999999</c:v>
                </c:pt>
                <c:pt idx="635">
                  <c:v>45.359999999999992</c:v>
                </c:pt>
                <c:pt idx="636">
                  <c:v>36.806399999999996</c:v>
                </c:pt>
                <c:pt idx="637">
                  <c:v>18.873216000000003</c:v>
                </c:pt>
                <c:pt idx="638">
                  <c:v>18.234720000000003</c:v>
                </c:pt>
                <c:pt idx="639">
                  <c:v>14.915232</c:v>
                </c:pt>
                <c:pt idx="640">
                  <c:v>7.4995200000000004</c:v>
                </c:pt>
                <c:pt idx="641">
                  <c:v>11.52576</c:v>
                </c:pt>
                <c:pt idx="642">
                  <c:v>14.598144</c:v>
                </c:pt>
                <c:pt idx="643">
                  <c:v>14.703552000000002</c:v>
                </c:pt>
                <c:pt idx="644">
                  <c:v>10.948608000000002</c:v>
                </c:pt>
                <c:pt idx="645">
                  <c:v>23.06448</c:v>
                </c:pt>
                <c:pt idx="646">
                  <c:v>31.311360000000001</c:v>
                </c:pt>
                <c:pt idx="647">
                  <c:v>35.510400000000004</c:v>
                </c:pt>
                <c:pt idx="648">
                  <c:v>27.566784000000002</c:v>
                </c:pt>
                <c:pt idx="649">
                  <c:v>14.511744000000002</c:v>
                </c:pt>
                <c:pt idx="650">
                  <c:v>12.450240000000001</c:v>
                </c:pt>
                <c:pt idx="651">
                  <c:v>19.699200000000001</c:v>
                </c:pt>
                <c:pt idx="652">
                  <c:v>15.458687999999999</c:v>
                </c:pt>
                <c:pt idx="653">
                  <c:v>9.0754560000000009</c:v>
                </c:pt>
                <c:pt idx="654">
                  <c:v>10.713600000000001</c:v>
                </c:pt>
                <c:pt idx="655">
                  <c:v>17.363807999999999</c:v>
                </c:pt>
                <c:pt idx="656">
                  <c:v>10.444896</c:v>
                </c:pt>
                <c:pt idx="657">
                  <c:v>56.748384000000001</c:v>
                </c:pt>
                <c:pt idx="658">
                  <c:v>41.003712</c:v>
                </c:pt>
                <c:pt idx="659">
                  <c:v>53.350272000000004</c:v>
                </c:pt>
                <c:pt idx="660">
                  <c:v>28.831680000000002</c:v>
                </c:pt>
                <c:pt idx="661">
                  <c:v>28.971647999999998</c:v>
                </c:pt>
                <c:pt idx="662">
                  <c:v>31.929119999999998</c:v>
                </c:pt>
                <c:pt idx="663">
                  <c:v>27.418176000000003</c:v>
                </c:pt>
                <c:pt idx="664">
                  <c:v>26.529119999999999</c:v>
                </c:pt>
                <c:pt idx="665">
                  <c:v>30.481920000000002</c:v>
                </c:pt>
                <c:pt idx="666">
                  <c:v>25.816320000000001</c:v>
                </c:pt>
                <c:pt idx="667">
                  <c:v>16.995743999999998</c:v>
                </c:pt>
                <c:pt idx="668">
                  <c:v>30.551040000000004</c:v>
                </c:pt>
                <c:pt idx="669">
                  <c:v>18.722880000000004</c:v>
                </c:pt>
                <c:pt idx="670">
                  <c:v>22.187519999999999</c:v>
                </c:pt>
                <c:pt idx="671">
                  <c:v>22.8096</c:v>
                </c:pt>
                <c:pt idx="672">
                  <c:v>28.66752</c:v>
                </c:pt>
                <c:pt idx="673">
                  <c:v>27.743040000000004</c:v>
                </c:pt>
                <c:pt idx="674">
                  <c:v>18.712512</c:v>
                </c:pt>
                <c:pt idx="675">
                  <c:v>25.352799999999998</c:v>
                </c:pt>
                <c:pt idx="676">
                  <c:v>18.98208</c:v>
                </c:pt>
                <c:pt idx="677">
                  <c:v>15.513120000000001</c:v>
                </c:pt>
                <c:pt idx="678">
                  <c:v>15.984</c:v>
                </c:pt>
                <c:pt idx="679">
                  <c:v>13.970880000000003</c:v>
                </c:pt>
                <c:pt idx="680">
                  <c:v>15.681600000000001</c:v>
                </c:pt>
                <c:pt idx="681">
                  <c:v>17.772480000000002</c:v>
                </c:pt>
                <c:pt idx="682">
                  <c:v>11.83248</c:v>
                </c:pt>
                <c:pt idx="683">
                  <c:v>6.2000640000000002</c:v>
                </c:pt>
                <c:pt idx="684">
                  <c:v>10.613376000000001</c:v>
                </c:pt>
                <c:pt idx="685">
                  <c:v>7.483968</c:v>
                </c:pt>
                <c:pt idx="686">
                  <c:v>10.245312</c:v>
                </c:pt>
                <c:pt idx="687">
                  <c:v>10.31184</c:v>
                </c:pt>
                <c:pt idx="688">
                  <c:v>10.101888000000001</c:v>
                </c:pt>
                <c:pt idx="689">
                  <c:v>7.9626240000000008</c:v>
                </c:pt>
                <c:pt idx="690">
                  <c:v>13.334112000000001</c:v>
                </c:pt>
                <c:pt idx="691">
                  <c:v>8.0179200000000002</c:v>
                </c:pt>
                <c:pt idx="692">
                  <c:v>4.904064</c:v>
                </c:pt>
                <c:pt idx="693">
                  <c:v>15.059519999999999</c:v>
                </c:pt>
                <c:pt idx="694">
                  <c:v>10.31616</c:v>
                </c:pt>
                <c:pt idx="695">
                  <c:v>7.2576000000000009</c:v>
                </c:pt>
                <c:pt idx="696">
                  <c:v>14.865959999999999</c:v>
                </c:pt>
                <c:pt idx="697">
                  <c:v>10.357632000000001</c:v>
                </c:pt>
                <c:pt idx="698">
                  <c:v>10.499328000000002</c:v>
                </c:pt>
                <c:pt idx="699">
                  <c:v>11.230272000000001</c:v>
                </c:pt>
                <c:pt idx="700">
                  <c:v>2.0908799999999998</c:v>
                </c:pt>
                <c:pt idx="701">
                  <c:v>3.3067008000000002</c:v>
                </c:pt>
                <c:pt idx="702">
                  <c:v>5.9719680000000004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FosfatosDiario!$D$7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FosfatosDiario!$D$8:$D$725</c15:sqref>
                  </c15:fullRef>
                </c:ext>
              </c:extLst>
              <c:f>(FosfatosDiario!$D$8:$D$10,FosfatosDiario!$D$12:$D$14,FosfatosDiario!$D$18:$D$305,FosfatosDiario!$D$310:$D$725)</c:f>
              <c:numCache>
                <c:formatCode>0.00</c:formatCode>
                <c:ptCount val="704"/>
                <c:pt idx="34">
                  <c:v>2.863</c:v>
                </c:pt>
                <c:pt idx="35">
                  <c:v>0.64</c:v>
                </c:pt>
                <c:pt idx="36">
                  <c:v>0.49</c:v>
                </c:pt>
                <c:pt idx="37">
                  <c:v>0.33100000000000002</c:v>
                </c:pt>
                <c:pt idx="38">
                  <c:v>0.32900000000000001</c:v>
                </c:pt>
                <c:pt idx="39">
                  <c:v>0.96199999999999997</c:v>
                </c:pt>
                <c:pt idx="40">
                  <c:v>0.46400000000000002</c:v>
                </c:pt>
                <c:pt idx="41">
                  <c:v>0.45</c:v>
                </c:pt>
                <c:pt idx="42">
                  <c:v>0.32900000000000001</c:v>
                </c:pt>
                <c:pt idx="43">
                  <c:v>0.44500000000000001</c:v>
                </c:pt>
                <c:pt idx="44">
                  <c:v>0.40200000000000002</c:v>
                </c:pt>
                <c:pt idx="45">
                  <c:v>0.219</c:v>
                </c:pt>
                <c:pt idx="46">
                  <c:v>0.22</c:v>
                </c:pt>
                <c:pt idx="47">
                  <c:v>0.191</c:v>
                </c:pt>
                <c:pt idx="48">
                  <c:v>0.27300000000000002</c:v>
                </c:pt>
                <c:pt idx="49">
                  <c:v>0.53600000000000003</c:v>
                </c:pt>
                <c:pt idx="50">
                  <c:v>0.79600000000000004</c:v>
                </c:pt>
                <c:pt idx="51">
                  <c:v>13.657999999999999</c:v>
                </c:pt>
                <c:pt idx="52">
                  <c:v>6.3550000000000004</c:v>
                </c:pt>
                <c:pt idx="53">
                  <c:v>3.9750000000000001</c:v>
                </c:pt>
                <c:pt idx="54">
                  <c:v>4.5199999999999996</c:v>
                </c:pt>
                <c:pt idx="55">
                  <c:v>4.0490000000000004</c:v>
                </c:pt>
                <c:pt idx="56">
                  <c:v>1.2689999999999999</c:v>
                </c:pt>
                <c:pt idx="57">
                  <c:v>4.1929999999999996</c:v>
                </c:pt>
                <c:pt idx="58">
                  <c:v>1.1739999999999999</c:v>
                </c:pt>
                <c:pt idx="59">
                  <c:v>0.66</c:v>
                </c:pt>
                <c:pt idx="60">
                  <c:v>0.73</c:v>
                </c:pt>
                <c:pt idx="61">
                  <c:v>0.32700000000000001</c:v>
                </c:pt>
                <c:pt idx="62">
                  <c:v>0.248</c:v>
                </c:pt>
                <c:pt idx="63">
                  <c:v>0.13500000000000001</c:v>
                </c:pt>
                <c:pt idx="64">
                  <c:v>0.14499999999999999</c:v>
                </c:pt>
                <c:pt idx="65">
                  <c:v>0.113</c:v>
                </c:pt>
                <c:pt idx="66">
                  <c:v>0.30099999999999999</c:v>
                </c:pt>
                <c:pt idx="67">
                  <c:v>0.13</c:v>
                </c:pt>
                <c:pt idx="68">
                  <c:v>0.154</c:v>
                </c:pt>
                <c:pt idx="69">
                  <c:v>0.12</c:v>
                </c:pt>
                <c:pt idx="70">
                  <c:v>0.13800000000000001</c:v>
                </c:pt>
                <c:pt idx="71">
                  <c:v>0.13</c:v>
                </c:pt>
                <c:pt idx="72">
                  <c:v>0.188</c:v>
                </c:pt>
                <c:pt idx="73">
                  <c:v>0.13600000000000001</c:v>
                </c:pt>
                <c:pt idx="74">
                  <c:v>0.09</c:v>
                </c:pt>
                <c:pt idx="75">
                  <c:v>0.124</c:v>
                </c:pt>
                <c:pt idx="76">
                  <c:v>0.153</c:v>
                </c:pt>
                <c:pt idx="77">
                  <c:v>0.25</c:v>
                </c:pt>
                <c:pt idx="78">
                  <c:v>0.224</c:v>
                </c:pt>
                <c:pt idx="79">
                  <c:v>0.14499999999999999</c:v>
                </c:pt>
                <c:pt idx="80">
                  <c:v>0.17599999999999999</c:v>
                </c:pt>
                <c:pt idx="81">
                  <c:v>0.17399999999999999</c:v>
                </c:pt>
                <c:pt idx="82">
                  <c:v>0.17</c:v>
                </c:pt>
                <c:pt idx="83">
                  <c:v>0.16</c:v>
                </c:pt>
                <c:pt idx="84">
                  <c:v>9.8000000000000004E-2</c:v>
                </c:pt>
                <c:pt idx="85">
                  <c:v>8.7999999999999995E-2</c:v>
                </c:pt>
                <c:pt idx="86">
                  <c:v>0.158</c:v>
                </c:pt>
                <c:pt idx="87">
                  <c:v>0.112</c:v>
                </c:pt>
                <c:pt idx="88">
                  <c:v>8.7999999999999995E-2</c:v>
                </c:pt>
                <c:pt idx="89">
                  <c:v>9.4E-2</c:v>
                </c:pt>
                <c:pt idx="90">
                  <c:v>9.2999999999999999E-2</c:v>
                </c:pt>
                <c:pt idx="91">
                  <c:v>0.159</c:v>
                </c:pt>
                <c:pt idx="92">
                  <c:v>0.11899999999999999</c:v>
                </c:pt>
                <c:pt idx="93">
                  <c:v>0.16500000000000001</c:v>
                </c:pt>
                <c:pt idx="94">
                  <c:v>0.104</c:v>
                </c:pt>
                <c:pt idx="95">
                  <c:v>0.106</c:v>
                </c:pt>
                <c:pt idx="96">
                  <c:v>0.20599999999999999</c:v>
                </c:pt>
                <c:pt idx="97">
                  <c:v>0.13600000000000001</c:v>
                </c:pt>
                <c:pt idx="98">
                  <c:v>0.13200000000000001</c:v>
                </c:pt>
                <c:pt idx="99">
                  <c:v>6.6000000000000003E-2</c:v>
                </c:pt>
                <c:pt idx="100">
                  <c:v>8.6999999999999994E-2</c:v>
                </c:pt>
                <c:pt idx="101">
                  <c:v>6.5000000000000002E-2</c:v>
                </c:pt>
                <c:pt idx="102">
                  <c:v>0.245</c:v>
                </c:pt>
                <c:pt idx="103">
                  <c:v>3.6999999999999998E-2</c:v>
                </c:pt>
                <c:pt idx="104">
                  <c:v>0.11700000000000001</c:v>
                </c:pt>
                <c:pt idx="105">
                  <c:v>0.128</c:v>
                </c:pt>
                <c:pt idx="106">
                  <c:v>5.2999999999999999E-2</c:v>
                </c:pt>
                <c:pt idx="107">
                  <c:v>7.0000000000000007E-2</c:v>
                </c:pt>
                <c:pt idx="108">
                  <c:v>0.06</c:v>
                </c:pt>
                <c:pt idx="109">
                  <c:v>7.0000000000000007E-2</c:v>
                </c:pt>
                <c:pt idx="110">
                  <c:v>0.05</c:v>
                </c:pt>
                <c:pt idx="111">
                  <c:v>9.8000000000000004E-2</c:v>
                </c:pt>
                <c:pt idx="112">
                  <c:v>5.1999999999999998E-2</c:v>
                </c:pt>
                <c:pt idx="113">
                  <c:v>5.5E-2</c:v>
                </c:pt>
                <c:pt idx="114">
                  <c:v>4.9000000000000002E-2</c:v>
                </c:pt>
                <c:pt idx="115">
                  <c:v>6.0999999999999999E-2</c:v>
                </c:pt>
                <c:pt idx="116">
                  <c:v>0.05</c:v>
                </c:pt>
                <c:pt idx="117">
                  <c:v>6.0999999999999999E-2</c:v>
                </c:pt>
                <c:pt idx="118">
                  <c:v>8.3000000000000004E-2</c:v>
                </c:pt>
                <c:pt idx="119">
                  <c:v>0.08</c:v>
                </c:pt>
                <c:pt idx="120">
                  <c:v>4.9000000000000002E-2</c:v>
                </c:pt>
                <c:pt idx="121">
                  <c:v>2.1000000000000001E-2</c:v>
                </c:pt>
                <c:pt idx="122">
                  <c:v>2.5999999999999999E-2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65">
                  <c:v>144</c:v>
                </c:pt>
                <c:pt idx="166">
                  <c:v>4.5999999999999996</c:v>
                </c:pt>
                <c:pt idx="167">
                  <c:v>4.5949999999999998</c:v>
                </c:pt>
                <c:pt idx="168">
                  <c:v>1.026</c:v>
                </c:pt>
                <c:pt idx="170">
                  <c:v>2.843</c:v>
                </c:pt>
                <c:pt idx="172">
                  <c:v>1.3859999999999999</c:v>
                </c:pt>
                <c:pt idx="174">
                  <c:v>0.46700000000000003</c:v>
                </c:pt>
                <c:pt idx="176">
                  <c:v>0.59299999999999997</c:v>
                </c:pt>
                <c:pt idx="178">
                  <c:v>0.42099999999999999</c:v>
                </c:pt>
                <c:pt idx="180">
                  <c:v>0.52200000000000002</c:v>
                </c:pt>
                <c:pt idx="182">
                  <c:v>0.41699999999999998</c:v>
                </c:pt>
                <c:pt idx="184">
                  <c:v>0.32100000000000001</c:v>
                </c:pt>
                <c:pt idx="186">
                  <c:v>0.93300000000000005</c:v>
                </c:pt>
                <c:pt idx="188">
                  <c:v>0.51700000000000002</c:v>
                </c:pt>
                <c:pt idx="190">
                  <c:v>0.34300000000000003</c:v>
                </c:pt>
                <c:pt idx="192">
                  <c:v>0.61399999999999999</c:v>
                </c:pt>
                <c:pt idx="194">
                  <c:v>0.88200000000000001</c:v>
                </c:pt>
                <c:pt idx="196">
                  <c:v>0.60299999999999998</c:v>
                </c:pt>
                <c:pt idx="198">
                  <c:v>0.67600000000000005</c:v>
                </c:pt>
                <c:pt idx="200">
                  <c:v>0.55000000000000004</c:v>
                </c:pt>
                <c:pt idx="202">
                  <c:v>0.1</c:v>
                </c:pt>
                <c:pt idx="204">
                  <c:v>0.30399999999999999</c:v>
                </c:pt>
                <c:pt idx="206">
                  <c:v>0.47599999999999998</c:v>
                </c:pt>
                <c:pt idx="207">
                  <c:v>0.40799999999999997</c:v>
                </c:pt>
                <c:pt idx="208">
                  <c:v>0.45900000000000002</c:v>
                </c:pt>
                <c:pt idx="209">
                  <c:v>0.314</c:v>
                </c:pt>
                <c:pt idx="210">
                  <c:v>0.23799999999999999</c:v>
                </c:pt>
                <c:pt idx="211">
                  <c:v>0.441</c:v>
                </c:pt>
                <c:pt idx="212">
                  <c:v>0.114</c:v>
                </c:pt>
                <c:pt idx="213">
                  <c:v>0.11</c:v>
                </c:pt>
                <c:pt idx="214">
                  <c:v>0.39500000000000002</c:v>
                </c:pt>
                <c:pt idx="215">
                  <c:v>0.12</c:v>
                </c:pt>
                <c:pt idx="216">
                  <c:v>9.9000000000000005E-2</c:v>
                </c:pt>
                <c:pt idx="217">
                  <c:v>0.16800000000000001</c:v>
                </c:pt>
                <c:pt idx="218">
                  <c:v>7.9000000000000001E-2</c:v>
                </c:pt>
                <c:pt idx="219">
                  <c:v>7.2999999999999995E-2</c:v>
                </c:pt>
                <c:pt idx="220">
                  <c:v>6.5000000000000002E-2</c:v>
                </c:pt>
                <c:pt idx="221">
                  <c:v>0.14899999999999999</c:v>
                </c:pt>
                <c:pt idx="222">
                  <c:v>0.152</c:v>
                </c:pt>
                <c:pt idx="223">
                  <c:v>0.126</c:v>
                </c:pt>
                <c:pt idx="224">
                  <c:v>5.8000000000000003E-2</c:v>
                </c:pt>
                <c:pt idx="225">
                  <c:v>5.8000000000000003E-2</c:v>
                </c:pt>
                <c:pt idx="226">
                  <c:v>4.2000000000000003E-2</c:v>
                </c:pt>
                <c:pt idx="227">
                  <c:v>6.3E-2</c:v>
                </c:pt>
                <c:pt idx="228">
                  <c:v>4.1000000000000002E-2</c:v>
                </c:pt>
                <c:pt idx="229">
                  <c:v>4.8000000000000001E-2</c:v>
                </c:pt>
                <c:pt idx="230">
                  <c:v>4.9000000000000002E-2</c:v>
                </c:pt>
                <c:pt idx="231">
                  <c:v>1.0999999999999999E-2</c:v>
                </c:pt>
                <c:pt idx="232">
                  <c:v>1.9E-2</c:v>
                </c:pt>
                <c:pt idx="233">
                  <c:v>1.2999999999999999E-2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1.5449999999999999</c:v>
                </c:pt>
                <c:pt idx="248">
                  <c:v>1.554</c:v>
                </c:pt>
                <c:pt idx="249">
                  <c:v>1.9319999999999999</c:v>
                </c:pt>
                <c:pt idx="250">
                  <c:v>1.0920000000000001</c:v>
                </c:pt>
                <c:pt idx="251">
                  <c:v>0.43</c:v>
                </c:pt>
                <c:pt idx="252">
                  <c:v>0.42599999999999999</c:v>
                </c:pt>
                <c:pt idx="253">
                  <c:v>0.23200000000000001</c:v>
                </c:pt>
                <c:pt idx="254">
                  <c:v>0.28899999999999998</c:v>
                </c:pt>
                <c:pt idx="255">
                  <c:v>0.161</c:v>
                </c:pt>
                <c:pt idx="256">
                  <c:v>0.126</c:v>
                </c:pt>
                <c:pt idx="257">
                  <c:v>0</c:v>
                </c:pt>
                <c:pt idx="258">
                  <c:v>8.7999999999999995E-2</c:v>
                </c:pt>
                <c:pt idx="259">
                  <c:v>6.5000000000000002E-2</c:v>
                </c:pt>
                <c:pt idx="260">
                  <c:v>6.9000000000000006E-2</c:v>
                </c:pt>
                <c:pt idx="261">
                  <c:v>6.3E-2</c:v>
                </c:pt>
                <c:pt idx="262">
                  <c:v>5.7000000000000002E-2</c:v>
                </c:pt>
                <c:pt idx="263">
                  <c:v>5.7000000000000002E-2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0.222</c:v>
                </c:pt>
                <c:pt idx="291">
                  <c:v>1.4999999999999999E-2</c:v>
                </c:pt>
                <c:pt idx="292">
                  <c:v>1.6E-2</c:v>
                </c:pt>
                <c:pt idx="293">
                  <c:v>1.2E-2</c:v>
                </c:pt>
                <c:pt idx="294">
                  <c:v>8.9999999999999993E-3</c:v>
                </c:pt>
                <c:pt idx="295">
                  <c:v>4.2000000000000003E-2</c:v>
                </c:pt>
                <c:pt idx="296">
                  <c:v>4.2000000000000003E-2</c:v>
                </c:pt>
                <c:pt idx="297">
                  <c:v>1.7000000000000001E-2</c:v>
                </c:pt>
                <c:pt idx="298">
                  <c:v>0.05</c:v>
                </c:pt>
                <c:pt idx="299">
                  <c:v>4.4999999999999998E-2</c:v>
                </c:pt>
                <c:pt idx="300">
                  <c:v>0.04</c:v>
                </c:pt>
                <c:pt idx="301">
                  <c:v>3.9E-2</c:v>
                </c:pt>
                <c:pt idx="302">
                  <c:v>5.8999999999999997E-2</c:v>
                </c:pt>
                <c:pt idx="303">
                  <c:v>5.6000000000000001E-2</c:v>
                </c:pt>
                <c:pt idx="304">
                  <c:v>8.5000000000000006E-2</c:v>
                </c:pt>
                <c:pt idx="305">
                  <c:v>3.9E-2</c:v>
                </c:pt>
                <c:pt idx="306">
                  <c:v>3.3000000000000002E-2</c:v>
                </c:pt>
                <c:pt idx="307">
                  <c:v>2.5999999999999999E-2</c:v>
                </c:pt>
                <c:pt idx="308">
                  <c:v>2.5999999999999999E-2</c:v>
                </c:pt>
                <c:pt idx="309">
                  <c:v>1.7000000000000001E-2</c:v>
                </c:pt>
                <c:pt idx="310">
                  <c:v>1.6E-2</c:v>
                </c:pt>
                <c:pt idx="311">
                  <c:v>6.3E-2</c:v>
                </c:pt>
                <c:pt idx="312">
                  <c:v>2.7E-2</c:v>
                </c:pt>
                <c:pt idx="313">
                  <c:v>8.8999999999999996E-2</c:v>
                </c:pt>
                <c:pt idx="314">
                  <c:v>3.7999999999999999E-2</c:v>
                </c:pt>
                <c:pt idx="315">
                  <c:v>4.3999999999999997E-2</c:v>
                </c:pt>
                <c:pt idx="316">
                  <c:v>1.6E-2</c:v>
                </c:pt>
                <c:pt idx="317">
                  <c:v>6.0999999999999999E-2</c:v>
                </c:pt>
                <c:pt idx="318">
                  <c:v>5.2999999999999999E-2</c:v>
                </c:pt>
                <c:pt idx="319">
                  <c:v>2.1999999999999999E-2</c:v>
                </c:pt>
                <c:pt idx="320">
                  <c:v>2.9000000000000001E-2</c:v>
                </c:pt>
                <c:pt idx="321">
                  <c:v>5.8999999999999997E-2</c:v>
                </c:pt>
                <c:pt idx="322">
                  <c:v>0.05</c:v>
                </c:pt>
                <c:pt idx="323">
                  <c:v>3.0099999999999998E-2</c:v>
                </c:pt>
                <c:pt idx="324">
                  <c:v>0.03</c:v>
                </c:pt>
                <c:pt idx="325">
                  <c:v>4.1000000000000002E-2</c:v>
                </c:pt>
                <c:pt idx="326">
                  <c:v>1.2999999999999999E-2</c:v>
                </c:pt>
                <c:pt idx="327">
                  <c:v>7.3999999999999996E-2</c:v>
                </c:pt>
                <c:pt idx="328">
                  <c:v>7.1999999999999995E-2</c:v>
                </c:pt>
                <c:pt idx="329">
                  <c:v>6.7000000000000004E-2</c:v>
                </c:pt>
                <c:pt idx="330">
                  <c:v>7.9000000000000001E-2</c:v>
                </c:pt>
                <c:pt idx="331">
                  <c:v>7.8E-2</c:v>
                </c:pt>
                <c:pt idx="332">
                  <c:v>9.1999999999999998E-2</c:v>
                </c:pt>
                <c:pt idx="333">
                  <c:v>9.0999999999999998E-2</c:v>
                </c:pt>
                <c:pt idx="334">
                  <c:v>0.124</c:v>
                </c:pt>
                <c:pt idx="335">
                  <c:v>0.11600000000000001</c:v>
                </c:pt>
                <c:pt idx="336">
                  <c:v>0.09</c:v>
                </c:pt>
                <c:pt idx="337">
                  <c:v>0.113</c:v>
                </c:pt>
                <c:pt idx="338">
                  <c:v>0.13200000000000001</c:v>
                </c:pt>
                <c:pt idx="339">
                  <c:v>7.2999999999999995E-2</c:v>
                </c:pt>
                <c:pt idx="340">
                  <c:v>6.8000000000000005E-2</c:v>
                </c:pt>
                <c:pt idx="341">
                  <c:v>7.0999999999999994E-2</c:v>
                </c:pt>
                <c:pt idx="342">
                  <c:v>0.11799999999999999</c:v>
                </c:pt>
                <c:pt idx="343">
                  <c:v>0.10299999999999999</c:v>
                </c:pt>
                <c:pt idx="344">
                  <c:v>5.8000000000000003E-2</c:v>
                </c:pt>
                <c:pt idx="345">
                  <c:v>0.127</c:v>
                </c:pt>
                <c:pt idx="346">
                  <c:v>5.8000000000000003E-2</c:v>
                </c:pt>
                <c:pt idx="347">
                  <c:v>0.05</c:v>
                </c:pt>
                <c:pt idx="348">
                  <c:v>2.3E-2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79.88561279999999</c:v>
                </c:pt>
                <c:pt idx="658">
                  <c:v>0.92377151999999996</c:v>
                </c:pt>
                <c:pt idx="659">
                  <c:v>0.46481472000000001</c:v>
                </c:pt>
                <c:pt idx="660">
                  <c:v>0.24805439999999998</c:v>
                </c:pt>
                <c:pt idx="661">
                  <c:v>0.16086816000000001</c:v>
                </c:pt>
                <c:pt idx="662">
                  <c:v>0.17349984000000002</c:v>
                </c:pt>
                <c:pt idx="663">
                  <c:v>9.5731200000000016E-2</c:v>
                </c:pt>
                <c:pt idx="664" formatCode="0.000">
                  <c:v>4.1713920000000002E-2</c:v>
                </c:pt>
                <c:pt idx="665" formatCode="0.000">
                  <c:v>3.8033280000000003E-2</c:v>
                </c:pt>
                <c:pt idx="666" formatCode="0.000">
                  <c:v>3.0551040000000005E-2</c:v>
                </c:pt>
                <c:pt idx="667" formatCode="0.000">
                  <c:v>0</c:v>
                </c:pt>
                <c:pt idx="668" formatCode="0.000">
                  <c:v>0</c:v>
                </c:pt>
                <c:pt idx="669" formatCode="0.000">
                  <c:v>0</c:v>
                </c:pt>
                <c:pt idx="670" formatCode="0.000">
                  <c:v>0</c:v>
                </c:pt>
                <c:pt idx="671" formatCode="0.000">
                  <c:v>0</c:v>
                </c:pt>
                <c:pt idx="672" formatCode="0.000">
                  <c:v>0</c:v>
                </c:pt>
                <c:pt idx="673" formatCode="0.000">
                  <c:v>0</c:v>
                </c:pt>
                <c:pt idx="674" formatCode="0.000">
                  <c:v>0</c:v>
                </c:pt>
                <c:pt idx="675" formatCode="0.000">
                  <c:v>0</c:v>
                </c:pt>
                <c:pt idx="676" formatCode="0.000">
                  <c:v>0</c:v>
                </c:pt>
                <c:pt idx="677" formatCode="0.000">
                  <c:v>0</c:v>
                </c:pt>
                <c:pt idx="678" formatCode="0.000">
                  <c:v>0</c:v>
                </c:pt>
                <c:pt idx="679" formatCode="0.000">
                  <c:v>0</c:v>
                </c:pt>
                <c:pt idx="680" formatCode="0.000">
                  <c:v>0</c:v>
                </c:pt>
                <c:pt idx="681" formatCode="0.000">
                  <c:v>0</c:v>
                </c:pt>
                <c:pt idx="682" formatCode="0.000">
                  <c:v>0</c:v>
                </c:pt>
                <c:pt idx="683" formatCode="0.000">
                  <c:v>0</c:v>
                </c:pt>
                <c:pt idx="684" formatCode="0.000">
                  <c:v>0</c:v>
                </c:pt>
                <c:pt idx="685" formatCode="0.000">
                  <c:v>0</c:v>
                </c:pt>
                <c:pt idx="686" formatCode="0.000">
                  <c:v>0</c:v>
                </c:pt>
                <c:pt idx="687" formatCode="0.000">
                  <c:v>0</c:v>
                </c:pt>
                <c:pt idx="688" formatCode="0.000">
                  <c:v>0</c:v>
                </c:pt>
                <c:pt idx="689" formatCode="0.000">
                  <c:v>0</c:v>
                </c:pt>
                <c:pt idx="690" formatCode="0.000">
                  <c:v>0</c:v>
                </c:pt>
                <c:pt idx="691" formatCode="0.000">
                  <c:v>0</c:v>
                </c:pt>
                <c:pt idx="692" formatCode="0.000">
                  <c:v>0</c:v>
                </c:pt>
                <c:pt idx="693" formatCode="0.000">
                  <c:v>0</c:v>
                </c:pt>
                <c:pt idx="694" formatCode="0.000">
                  <c:v>0</c:v>
                </c:pt>
                <c:pt idx="695" formatCode="0.000">
                  <c:v>0</c:v>
                </c:pt>
                <c:pt idx="696" formatCode="0.000">
                  <c:v>0</c:v>
                </c:pt>
                <c:pt idx="697" formatCode="0.000">
                  <c:v>0</c:v>
                </c:pt>
                <c:pt idx="698" formatCode="0.000">
                  <c:v>0</c:v>
                </c:pt>
                <c:pt idx="699" formatCode="0.000">
                  <c:v>0</c:v>
                </c:pt>
                <c:pt idx="700" formatCode="0.000">
                  <c:v>0</c:v>
                </c:pt>
                <c:pt idx="701" formatCode="0.000">
                  <c:v>0</c:v>
                </c:pt>
                <c:pt idx="702" formatCode="0.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FosfatosDiario!$E$7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FosfatosDiario!$E$8:$E$725</c15:sqref>
                  </c15:fullRef>
                </c:ext>
              </c:extLst>
              <c:f>(FosfatosDiario!$E$8:$E$10,FosfatosDiario!$E$12:$E$14,FosfatosDiario!$E$18:$E$305,FosfatosDiario!$E$310:$E$725)</c:f>
              <c:numCache>
                <c:formatCode>0.00</c:formatCode>
                <c:ptCount val="704"/>
                <c:pt idx="34">
                  <c:v>8.7210000000000001</c:v>
                </c:pt>
                <c:pt idx="35">
                  <c:v>1.01</c:v>
                </c:pt>
                <c:pt idx="36">
                  <c:v>0.55000000000000004</c:v>
                </c:pt>
                <c:pt idx="37">
                  <c:v>0.27100000000000002</c:v>
                </c:pt>
                <c:pt idx="38">
                  <c:v>0.14899999999999999</c:v>
                </c:pt>
                <c:pt idx="39">
                  <c:v>0.105</c:v>
                </c:pt>
                <c:pt idx="40">
                  <c:v>0.12</c:v>
                </c:pt>
                <c:pt idx="41">
                  <c:v>0.05</c:v>
                </c:pt>
                <c:pt idx="42">
                  <c:v>3.5000000000000003E-2</c:v>
                </c:pt>
                <c:pt idx="43">
                  <c:v>9.5000000000000001E-2</c:v>
                </c:pt>
                <c:pt idx="44">
                  <c:v>8.7999999999999995E-2</c:v>
                </c:pt>
                <c:pt idx="45">
                  <c:v>6.0999999999999999E-2</c:v>
                </c:pt>
                <c:pt idx="46">
                  <c:v>1.6E-2</c:v>
                </c:pt>
                <c:pt idx="47">
                  <c:v>0.01</c:v>
                </c:pt>
                <c:pt idx="48">
                  <c:v>3.0000000000000001E-3</c:v>
                </c:pt>
                <c:pt idx="49">
                  <c:v>0.40500000000000003</c:v>
                </c:pt>
                <c:pt idx="50">
                  <c:v>0.248</c:v>
                </c:pt>
                <c:pt idx="51">
                  <c:v>6.8929999999999998</c:v>
                </c:pt>
                <c:pt idx="52">
                  <c:v>3.4129999999999998</c:v>
                </c:pt>
                <c:pt idx="53">
                  <c:v>34.405999999999999</c:v>
                </c:pt>
                <c:pt idx="54">
                  <c:v>2.8809999999999998</c:v>
                </c:pt>
                <c:pt idx="55">
                  <c:v>0.64300000000000002</c:v>
                </c:pt>
                <c:pt idx="56">
                  <c:v>1.2270000000000001</c:v>
                </c:pt>
                <c:pt idx="57">
                  <c:v>1.258</c:v>
                </c:pt>
                <c:pt idx="58">
                  <c:v>0.7</c:v>
                </c:pt>
                <c:pt idx="59">
                  <c:v>0.50600000000000001</c:v>
                </c:pt>
                <c:pt idx="60">
                  <c:v>0.52600000000000002</c:v>
                </c:pt>
                <c:pt idx="61">
                  <c:v>0.62</c:v>
                </c:pt>
                <c:pt idx="62">
                  <c:v>1.0620000000000001</c:v>
                </c:pt>
                <c:pt idx="63">
                  <c:v>2.4649999999999999</c:v>
                </c:pt>
                <c:pt idx="64">
                  <c:v>1.353</c:v>
                </c:pt>
                <c:pt idx="65">
                  <c:v>0.52</c:v>
                </c:pt>
                <c:pt idx="66">
                  <c:v>0.39900000000000002</c:v>
                </c:pt>
                <c:pt idx="67">
                  <c:v>0.153</c:v>
                </c:pt>
                <c:pt idx="68">
                  <c:v>6.8000000000000005E-2</c:v>
                </c:pt>
                <c:pt idx="69">
                  <c:v>0.12</c:v>
                </c:pt>
                <c:pt idx="70">
                  <c:v>0.21299999999999999</c:v>
                </c:pt>
                <c:pt idx="71">
                  <c:v>1.7000000000000001E-2</c:v>
                </c:pt>
                <c:pt idx="72">
                  <c:v>4.8000000000000001E-2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207">
                  <c:v>0.23</c:v>
                </c:pt>
                <c:pt idx="208">
                  <c:v>0.24199999999999999</c:v>
                </c:pt>
                <c:pt idx="209">
                  <c:v>0.16</c:v>
                </c:pt>
                <c:pt idx="210">
                  <c:v>0.111</c:v>
                </c:pt>
                <c:pt idx="211">
                  <c:v>0.249</c:v>
                </c:pt>
                <c:pt idx="212">
                  <c:v>8.2000000000000003E-2</c:v>
                </c:pt>
                <c:pt idx="213">
                  <c:v>2.3E-2</c:v>
                </c:pt>
                <c:pt idx="214">
                  <c:v>0.14399999999999999</c:v>
                </c:pt>
                <c:pt idx="215">
                  <c:v>1.2E-2</c:v>
                </c:pt>
                <c:pt idx="216">
                  <c:v>3.2000000000000001E-2</c:v>
                </c:pt>
                <c:pt idx="217">
                  <c:v>3.2000000000000001E-2</c:v>
                </c:pt>
                <c:pt idx="218">
                  <c:v>4.3999999999999997E-2</c:v>
                </c:pt>
                <c:pt idx="219">
                  <c:v>0.159</c:v>
                </c:pt>
                <c:pt idx="220">
                  <c:v>9.5000000000000001E-2</c:v>
                </c:pt>
                <c:pt idx="221">
                  <c:v>0.29199999999999998</c:v>
                </c:pt>
                <c:pt idx="222">
                  <c:v>0.39300000000000002</c:v>
                </c:pt>
                <c:pt idx="223">
                  <c:v>0.47799999999999998</c:v>
                </c:pt>
                <c:pt idx="224">
                  <c:v>0.20399999999999999</c:v>
                </c:pt>
                <c:pt idx="225">
                  <c:v>0.155</c:v>
                </c:pt>
                <c:pt idx="226">
                  <c:v>0.23499999999999999</c:v>
                </c:pt>
                <c:pt idx="227">
                  <c:v>0.16300000000000001</c:v>
                </c:pt>
                <c:pt idx="228">
                  <c:v>0.20399999999999999</c:v>
                </c:pt>
                <c:pt idx="229">
                  <c:v>9.4E-2</c:v>
                </c:pt>
                <c:pt idx="230">
                  <c:v>0.109</c:v>
                </c:pt>
                <c:pt idx="231">
                  <c:v>3.6999999999999998E-2</c:v>
                </c:pt>
                <c:pt idx="232">
                  <c:v>3.2000000000000001E-2</c:v>
                </c:pt>
                <c:pt idx="233">
                  <c:v>1.2999999999999999E-2</c:v>
                </c:pt>
                <c:pt idx="234">
                  <c:v>6.0999999999999999E-2</c:v>
                </c:pt>
                <c:pt idx="235">
                  <c:v>6.2E-2</c:v>
                </c:pt>
                <c:pt idx="236">
                  <c:v>7.1999999999999995E-2</c:v>
                </c:pt>
                <c:pt idx="237" formatCode="0.000">
                  <c:v>3.0000000000000001E-3</c:v>
                </c:pt>
                <c:pt idx="238">
                  <c:v>7.0000000000000001E-3</c:v>
                </c:pt>
                <c:pt idx="239">
                  <c:v>8.9999999999999993E-3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8.1579999999999995</c:v>
                </c:pt>
                <c:pt idx="248">
                  <c:v>0</c:v>
                </c:pt>
                <c:pt idx="249">
                  <c:v>4.5410000000000004</c:v>
                </c:pt>
                <c:pt idx="250">
                  <c:v>1.1060000000000001</c:v>
                </c:pt>
                <c:pt idx="251">
                  <c:v>0</c:v>
                </c:pt>
                <c:pt idx="252">
                  <c:v>1.857</c:v>
                </c:pt>
                <c:pt idx="253">
                  <c:v>0</c:v>
                </c:pt>
                <c:pt idx="254">
                  <c:v>3.0329999999999999</c:v>
                </c:pt>
                <c:pt idx="255">
                  <c:v>0</c:v>
                </c:pt>
                <c:pt idx="256">
                  <c:v>1.6539999999999999</c:v>
                </c:pt>
                <c:pt idx="257">
                  <c:v>1.524</c:v>
                </c:pt>
                <c:pt idx="258">
                  <c:v>0.68300000000000005</c:v>
                </c:pt>
                <c:pt idx="259">
                  <c:v>0.11899999999999999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5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  <c:pt idx="453" formatCode="0">
                  <c:v>0</c:v>
                </c:pt>
                <c:pt idx="454" formatCode="0">
                  <c:v>0</c:v>
                </c:pt>
                <c:pt idx="455" formatCode="0">
                  <c:v>0</c:v>
                </c:pt>
                <c:pt idx="456" formatCode="0">
                  <c:v>0</c:v>
                </c:pt>
                <c:pt idx="457" formatCode="0">
                  <c:v>0</c:v>
                </c:pt>
                <c:pt idx="458" formatCode="0">
                  <c:v>0</c:v>
                </c:pt>
                <c:pt idx="459" formatCode="0">
                  <c:v>0</c:v>
                </c:pt>
                <c:pt idx="460" formatCode="0">
                  <c:v>0</c:v>
                </c:pt>
                <c:pt idx="461" formatCode="0">
                  <c:v>0</c:v>
                </c:pt>
                <c:pt idx="462" formatCode="0">
                  <c:v>0</c:v>
                </c:pt>
                <c:pt idx="463" formatCode="0">
                  <c:v>0</c:v>
                </c:pt>
                <c:pt idx="464" formatCode="0">
                  <c:v>0</c:v>
                </c:pt>
                <c:pt idx="465" formatCode="0">
                  <c:v>0</c:v>
                </c:pt>
                <c:pt idx="466" formatCode="0">
                  <c:v>0</c:v>
                </c:pt>
                <c:pt idx="467" formatCode="0">
                  <c:v>0</c:v>
                </c:pt>
                <c:pt idx="468" formatCode="0">
                  <c:v>0</c:v>
                </c:pt>
                <c:pt idx="469" formatCode="0">
                  <c:v>0</c:v>
                </c:pt>
                <c:pt idx="470" formatCode="0">
                  <c:v>0</c:v>
                </c:pt>
                <c:pt idx="471" formatCode="0">
                  <c:v>0</c:v>
                </c:pt>
                <c:pt idx="472" formatCode="0">
                  <c:v>0</c:v>
                </c:pt>
                <c:pt idx="473" formatCode="0">
                  <c:v>0</c:v>
                </c:pt>
                <c:pt idx="474" formatCode="0">
                  <c:v>0</c:v>
                </c:pt>
                <c:pt idx="475" formatCode="0">
                  <c:v>0</c:v>
                </c:pt>
                <c:pt idx="476" formatCode="0">
                  <c:v>0</c:v>
                </c:pt>
                <c:pt idx="477" formatCode="0">
                  <c:v>0</c:v>
                </c:pt>
                <c:pt idx="478" formatCode="0">
                  <c:v>0</c:v>
                </c:pt>
                <c:pt idx="479" formatCode="0">
                  <c:v>0</c:v>
                </c:pt>
                <c:pt idx="480" formatCode="0">
                  <c:v>0</c:v>
                </c:pt>
                <c:pt idx="481" formatCode="0">
                  <c:v>0</c:v>
                </c:pt>
                <c:pt idx="482" formatCode="0">
                  <c:v>0</c:v>
                </c:pt>
                <c:pt idx="483" formatCode="0">
                  <c:v>0</c:v>
                </c:pt>
                <c:pt idx="484" formatCode="0">
                  <c:v>0</c:v>
                </c:pt>
                <c:pt idx="485" formatCode="0">
                  <c:v>0</c:v>
                </c:pt>
                <c:pt idx="486" formatCode="0">
                  <c:v>0</c:v>
                </c:pt>
                <c:pt idx="487" formatCode="0">
                  <c:v>0</c:v>
                </c:pt>
                <c:pt idx="488" formatCode="0">
                  <c:v>0</c:v>
                </c:pt>
                <c:pt idx="489" formatCode="0">
                  <c:v>0</c:v>
                </c:pt>
                <c:pt idx="490" formatCode="0">
                  <c:v>0</c:v>
                </c:pt>
                <c:pt idx="491" formatCode="0">
                  <c:v>0</c:v>
                </c:pt>
                <c:pt idx="492" formatCode="0">
                  <c:v>0</c:v>
                </c:pt>
                <c:pt idx="493" formatCode="0">
                  <c:v>0</c:v>
                </c:pt>
                <c:pt idx="494" formatCode="0">
                  <c:v>0</c:v>
                </c:pt>
                <c:pt idx="495" formatCode="0">
                  <c:v>0</c:v>
                </c:pt>
                <c:pt idx="496" formatCode="0">
                  <c:v>0</c:v>
                </c:pt>
                <c:pt idx="497" formatCode="0">
                  <c:v>0</c:v>
                </c:pt>
                <c:pt idx="498" formatCode="0">
                  <c:v>0</c:v>
                </c:pt>
                <c:pt idx="499" formatCode="0">
                  <c:v>0</c:v>
                </c:pt>
                <c:pt idx="500" formatCode="0">
                  <c:v>0</c:v>
                </c:pt>
                <c:pt idx="501" formatCode="0">
                  <c:v>0</c:v>
                </c:pt>
                <c:pt idx="502" formatCode="0">
                  <c:v>0</c:v>
                </c:pt>
                <c:pt idx="503" formatCode="0">
                  <c:v>0</c:v>
                </c:pt>
                <c:pt idx="504" formatCode="0">
                  <c:v>0</c:v>
                </c:pt>
                <c:pt idx="505" formatCode="0">
                  <c:v>0</c:v>
                </c:pt>
                <c:pt idx="506" formatCode="0">
                  <c:v>0</c:v>
                </c:pt>
                <c:pt idx="507" formatCode="0">
                  <c:v>0</c:v>
                </c:pt>
                <c:pt idx="508" formatCode="0">
                  <c:v>0</c:v>
                </c:pt>
                <c:pt idx="509" formatCode="0">
                  <c:v>0</c:v>
                </c:pt>
                <c:pt idx="510" formatCode="0">
                  <c:v>0</c:v>
                </c:pt>
                <c:pt idx="511" formatCode="0">
                  <c:v>0</c:v>
                </c:pt>
                <c:pt idx="512" formatCode="0">
                  <c:v>0</c:v>
                </c:pt>
                <c:pt idx="513" formatCode="0">
                  <c:v>0</c:v>
                </c:pt>
                <c:pt idx="514" formatCode="0">
                  <c:v>0</c:v>
                </c:pt>
                <c:pt idx="515" formatCode="0">
                  <c:v>0</c:v>
                </c:pt>
                <c:pt idx="516" formatCode="0">
                  <c:v>0</c:v>
                </c:pt>
                <c:pt idx="517" formatCode="0">
                  <c:v>0</c:v>
                </c:pt>
                <c:pt idx="518" formatCode="0">
                  <c:v>0</c:v>
                </c:pt>
                <c:pt idx="519" formatCode="0">
                  <c:v>0</c:v>
                </c:pt>
                <c:pt idx="520" formatCode="0">
                  <c:v>0</c:v>
                </c:pt>
                <c:pt idx="521" formatCode="0">
                  <c:v>0</c:v>
                </c:pt>
                <c:pt idx="522" formatCode="0">
                  <c:v>0</c:v>
                </c:pt>
                <c:pt idx="523" formatCode="0">
                  <c:v>0</c:v>
                </c:pt>
                <c:pt idx="524" formatCode="0">
                  <c:v>0</c:v>
                </c:pt>
                <c:pt idx="525" formatCode="0">
                  <c:v>0</c:v>
                </c:pt>
                <c:pt idx="526" formatCode="0">
                  <c:v>0</c:v>
                </c:pt>
                <c:pt idx="527" formatCode="0">
                  <c:v>0</c:v>
                </c:pt>
                <c:pt idx="528" formatCode="0">
                  <c:v>0</c:v>
                </c:pt>
                <c:pt idx="529" formatCode="0">
                  <c:v>0</c:v>
                </c:pt>
                <c:pt idx="530" formatCode="0">
                  <c:v>0</c:v>
                </c:pt>
                <c:pt idx="531" formatCode="0">
                  <c:v>0</c:v>
                </c:pt>
                <c:pt idx="532" formatCode="0">
                  <c:v>0</c:v>
                </c:pt>
                <c:pt idx="533" formatCode="0">
                  <c:v>0</c:v>
                </c:pt>
                <c:pt idx="534" formatCode="0">
                  <c:v>0</c:v>
                </c:pt>
                <c:pt idx="535" formatCode="0">
                  <c:v>0</c:v>
                </c:pt>
                <c:pt idx="536" formatCode="0">
                  <c:v>0</c:v>
                </c:pt>
                <c:pt idx="537" formatCode="0">
                  <c:v>0</c:v>
                </c:pt>
                <c:pt idx="538" formatCode="0">
                  <c:v>0</c:v>
                </c:pt>
                <c:pt idx="539" formatCode="0">
                  <c:v>0</c:v>
                </c:pt>
                <c:pt idx="540" formatCode="0">
                  <c:v>0</c:v>
                </c:pt>
                <c:pt idx="541" formatCode="0">
                  <c:v>0</c:v>
                </c:pt>
                <c:pt idx="542" formatCode="0">
                  <c:v>0</c:v>
                </c:pt>
                <c:pt idx="543" formatCode="0">
                  <c:v>0</c:v>
                </c:pt>
                <c:pt idx="544" formatCode="0">
                  <c:v>0</c:v>
                </c:pt>
                <c:pt idx="545" formatCode="0">
                  <c:v>0</c:v>
                </c:pt>
                <c:pt idx="546" formatCode="0">
                  <c:v>0</c:v>
                </c:pt>
                <c:pt idx="547" formatCode="0">
                  <c:v>0</c:v>
                </c:pt>
                <c:pt idx="548" formatCode="0">
                  <c:v>0</c:v>
                </c:pt>
                <c:pt idx="549" formatCode="0">
                  <c:v>0</c:v>
                </c:pt>
                <c:pt idx="550" formatCode="0">
                  <c:v>0</c:v>
                </c:pt>
                <c:pt idx="551" formatCode="0">
                  <c:v>0</c:v>
                </c:pt>
                <c:pt idx="552" formatCode="0">
                  <c:v>0</c:v>
                </c:pt>
                <c:pt idx="553" formatCode="0">
                  <c:v>0</c:v>
                </c:pt>
                <c:pt idx="554" formatCode="0">
                  <c:v>0</c:v>
                </c:pt>
                <c:pt idx="555" formatCode="0">
                  <c:v>0</c:v>
                </c:pt>
                <c:pt idx="556" formatCode="0">
                  <c:v>0</c:v>
                </c:pt>
                <c:pt idx="557" formatCode="0">
                  <c:v>0</c:v>
                </c:pt>
                <c:pt idx="558" formatCode="0">
                  <c:v>0</c:v>
                </c:pt>
                <c:pt idx="559" formatCode="0">
                  <c:v>0</c:v>
                </c:pt>
                <c:pt idx="560" formatCode="0">
                  <c:v>0</c:v>
                </c:pt>
                <c:pt idx="561" formatCode="0">
                  <c:v>0</c:v>
                </c:pt>
                <c:pt idx="562" formatCode="0">
                  <c:v>0</c:v>
                </c:pt>
                <c:pt idx="563" formatCode="0">
                  <c:v>0</c:v>
                </c:pt>
                <c:pt idx="564" formatCode="0">
                  <c:v>0</c:v>
                </c:pt>
                <c:pt idx="565" formatCode="0">
                  <c:v>0</c:v>
                </c:pt>
                <c:pt idx="566" formatCode="0">
                  <c:v>0</c:v>
                </c:pt>
                <c:pt idx="567" formatCode="0">
                  <c:v>0</c:v>
                </c:pt>
                <c:pt idx="568" formatCode="0">
                  <c:v>0</c:v>
                </c:pt>
                <c:pt idx="569" formatCode="0">
                  <c:v>0</c:v>
                </c:pt>
                <c:pt idx="570" formatCode="0">
                  <c:v>0</c:v>
                </c:pt>
                <c:pt idx="571" formatCode="0">
                  <c:v>0</c:v>
                </c:pt>
                <c:pt idx="572" formatCode="0">
                  <c:v>0</c:v>
                </c:pt>
                <c:pt idx="573" formatCode="0">
                  <c:v>0</c:v>
                </c:pt>
                <c:pt idx="574" formatCode="0">
                  <c:v>0</c:v>
                </c:pt>
                <c:pt idx="575" formatCode="0">
                  <c:v>0</c:v>
                </c:pt>
                <c:pt idx="576" formatCode="0">
                  <c:v>0</c:v>
                </c:pt>
                <c:pt idx="577" formatCode="0">
                  <c:v>0</c:v>
                </c:pt>
                <c:pt idx="578" formatCode="0">
                  <c:v>0</c:v>
                </c:pt>
                <c:pt idx="579" formatCode="0">
                  <c:v>0</c:v>
                </c:pt>
                <c:pt idx="580" formatCode="0">
                  <c:v>0</c:v>
                </c:pt>
                <c:pt idx="581" formatCode="0">
                  <c:v>0</c:v>
                </c:pt>
                <c:pt idx="582" formatCode="0">
                  <c:v>0</c:v>
                </c:pt>
                <c:pt idx="583" formatCode="0">
                  <c:v>0</c:v>
                </c:pt>
                <c:pt idx="584" formatCode="0">
                  <c:v>0</c:v>
                </c:pt>
                <c:pt idx="585" formatCode="0">
                  <c:v>0</c:v>
                </c:pt>
                <c:pt idx="586" formatCode="0">
                  <c:v>0</c:v>
                </c:pt>
                <c:pt idx="587" formatCode="0">
                  <c:v>0</c:v>
                </c:pt>
                <c:pt idx="588" formatCode="0">
                  <c:v>0</c:v>
                </c:pt>
                <c:pt idx="589" formatCode="0">
                  <c:v>0</c:v>
                </c:pt>
                <c:pt idx="590" formatCode="0">
                  <c:v>0</c:v>
                </c:pt>
                <c:pt idx="591" formatCode="0">
                  <c:v>0</c:v>
                </c:pt>
                <c:pt idx="592" formatCode="0">
                  <c:v>0</c:v>
                </c:pt>
                <c:pt idx="593" formatCode="0">
                  <c:v>0</c:v>
                </c:pt>
                <c:pt idx="594" formatCode="0">
                  <c:v>0</c:v>
                </c:pt>
                <c:pt idx="595" formatCode="0">
                  <c:v>0</c:v>
                </c:pt>
                <c:pt idx="596" formatCode="0">
                  <c:v>0</c:v>
                </c:pt>
                <c:pt idx="597" formatCode="0">
                  <c:v>0</c:v>
                </c:pt>
                <c:pt idx="598" formatCode="0">
                  <c:v>0</c:v>
                </c:pt>
                <c:pt idx="599" formatCode="0">
                  <c:v>0</c:v>
                </c:pt>
                <c:pt idx="600" formatCode="0">
                  <c:v>0</c:v>
                </c:pt>
                <c:pt idx="601" formatCode="0">
                  <c:v>0</c:v>
                </c:pt>
                <c:pt idx="602" formatCode="0">
                  <c:v>0</c:v>
                </c:pt>
                <c:pt idx="603" formatCode="0">
                  <c:v>0</c:v>
                </c:pt>
                <c:pt idx="604" formatCode="0">
                  <c:v>0</c:v>
                </c:pt>
                <c:pt idx="605" formatCode="0">
                  <c:v>0</c:v>
                </c:pt>
                <c:pt idx="606" formatCode="0">
                  <c:v>0</c:v>
                </c:pt>
                <c:pt idx="607" formatCode="0">
                  <c:v>0</c:v>
                </c:pt>
                <c:pt idx="608" formatCode="0">
                  <c:v>0</c:v>
                </c:pt>
                <c:pt idx="609" formatCode="0">
                  <c:v>0</c:v>
                </c:pt>
                <c:pt idx="610" formatCode="0">
                  <c:v>0</c:v>
                </c:pt>
                <c:pt idx="611" formatCode="0">
                  <c:v>0</c:v>
                </c:pt>
                <c:pt idx="612" formatCode="0">
                  <c:v>0</c:v>
                </c:pt>
                <c:pt idx="613" formatCode="0">
                  <c:v>0</c:v>
                </c:pt>
                <c:pt idx="614" formatCode="0">
                  <c:v>0</c:v>
                </c:pt>
                <c:pt idx="615" formatCode="0">
                  <c:v>0</c:v>
                </c:pt>
                <c:pt idx="616" formatCode="0">
                  <c:v>0</c:v>
                </c:pt>
                <c:pt idx="617" formatCode="0">
                  <c:v>0</c:v>
                </c:pt>
                <c:pt idx="618" formatCode="0">
                  <c:v>0</c:v>
                </c:pt>
                <c:pt idx="619" formatCode="0">
                  <c:v>0</c:v>
                </c:pt>
                <c:pt idx="620" formatCode="0">
                  <c:v>0</c:v>
                </c:pt>
                <c:pt idx="621" formatCode="0">
                  <c:v>0</c:v>
                </c:pt>
                <c:pt idx="622" formatCode="0">
                  <c:v>0</c:v>
                </c:pt>
                <c:pt idx="623" formatCode="0">
                  <c:v>0</c:v>
                </c:pt>
                <c:pt idx="624" formatCode="0">
                  <c:v>0</c:v>
                </c:pt>
                <c:pt idx="625" formatCode="0">
                  <c:v>0</c:v>
                </c:pt>
                <c:pt idx="626" formatCode="0">
                  <c:v>0</c:v>
                </c:pt>
                <c:pt idx="627" formatCode="0">
                  <c:v>0</c:v>
                </c:pt>
                <c:pt idx="628" formatCode="0">
                  <c:v>0</c:v>
                </c:pt>
                <c:pt idx="629" formatCode="0">
                  <c:v>0</c:v>
                </c:pt>
                <c:pt idx="630" formatCode="0">
                  <c:v>0</c:v>
                </c:pt>
                <c:pt idx="631" formatCode="0">
                  <c:v>0</c:v>
                </c:pt>
                <c:pt idx="632" formatCode="0">
                  <c:v>0</c:v>
                </c:pt>
                <c:pt idx="633" formatCode="0">
                  <c:v>0</c:v>
                </c:pt>
                <c:pt idx="634" formatCode="0">
                  <c:v>0</c:v>
                </c:pt>
                <c:pt idx="635" formatCode="0">
                  <c:v>0</c:v>
                </c:pt>
                <c:pt idx="636" formatCode="0">
                  <c:v>0</c:v>
                </c:pt>
                <c:pt idx="637" formatCode="0">
                  <c:v>0</c:v>
                </c:pt>
                <c:pt idx="638" formatCode="0">
                  <c:v>0</c:v>
                </c:pt>
                <c:pt idx="639" formatCode="0">
                  <c:v>0</c:v>
                </c:pt>
                <c:pt idx="640" formatCode="0">
                  <c:v>0</c:v>
                </c:pt>
                <c:pt idx="641" formatCode="0">
                  <c:v>0</c:v>
                </c:pt>
                <c:pt idx="642" formatCode="0">
                  <c:v>0</c:v>
                </c:pt>
                <c:pt idx="643" formatCode="0">
                  <c:v>0</c:v>
                </c:pt>
                <c:pt idx="644" formatCode="0">
                  <c:v>0</c:v>
                </c:pt>
                <c:pt idx="645" formatCode="0">
                  <c:v>0</c:v>
                </c:pt>
                <c:pt idx="646" formatCode="0">
                  <c:v>0</c:v>
                </c:pt>
                <c:pt idx="647" formatCode="0">
                  <c:v>0</c:v>
                </c:pt>
                <c:pt idx="648" formatCode="0">
                  <c:v>0</c:v>
                </c:pt>
                <c:pt idx="649" formatCode="0">
                  <c:v>0</c:v>
                </c:pt>
                <c:pt idx="650" formatCode="0">
                  <c:v>0</c:v>
                </c:pt>
                <c:pt idx="651" formatCode="0">
                  <c:v>0</c:v>
                </c:pt>
                <c:pt idx="652" formatCode="0">
                  <c:v>0</c:v>
                </c:pt>
                <c:pt idx="653" formatCode="0">
                  <c:v>0</c:v>
                </c:pt>
                <c:pt idx="654" formatCode="0">
                  <c:v>0</c:v>
                </c:pt>
                <c:pt idx="655" formatCode="0">
                  <c:v>0</c:v>
                </c:pt>
                <c:pt idx="656" formatCode="0">
                  <c:v>0</c:v>
                </c:pt>
                <c:pt idx="657" formatCode="0">
                  <c:v>0</c:v>
                </c:pt>
                <c:pt idx="658" formatCode="0">
                  <c:v>0</c:v>
                </c:pt>
                <c:pt idx="659" formatCode="0">
                  <c:v>0</c:v>
                </c:pt>
                <c:pt idx="660" formatCode="0">
                  <c:v>0</c:v>
                </c:pt>
                <c:pt idx="661" formatCode="0">
                  <c:v>0</c:v>
                </c:pt>
                <c:pt idx="662" formatCode="0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  <c:pt idx="692" formatCode="0">
                  <c:v>0</c:v>
                </c:pt>
                <c:pt idx="693" formatCode="0">
                  <c:v>0</c:v>
                </c:pt>
                <c:pt idx="694" formatCode="0">
                  <c:v>0</c:v>
                </c:pt>
                <c:pt idx="695" formatCode="0">
                  <c:v>0</c:v>
                </c:pt>
                <c:pt idx="696" formatCode="0">
                  <c:v>0</c:v>
                </c:pt>
                <c:pt idx="697" formatCode="0">
                  <c:v>0</c:v>
                </c:pt>
                <c:pt idx="698" formatCode="0">
                  <c:v>0</c:v>
                </c:pt>
                <c:pt idx="699" formatCode="0">
                  <c:v>0</c:v>
                </c:pt>
                <c:pt idx="700" formatCode="0">
                  <c:v>0</c:v>
                </c:pt>
                <c:pt idx="701" formatCode="0">
                  <c:v>0</c:v>
                </c:pt>
                <c:pt idx="70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FosfatosDiario!$H$7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FosfatosDiario!$H$8:$H$725</c15:sqref>
                  </c15:fullRef>
                </c:ext>
              </c:extLst>
              <c:f>(FosfatosDiario!$H$8:$H$10,FosfatosDiario!$H$12:$H$14,FosfatosDiario!$H$18:$H$305,FosfatosDiario!$H$310:$H$725)</c:f>
              <c:numCache>
                <c:formatCode>0</c:formatCode>
                <c:ptCount val="704"/>
                <c:pt idx="36" formatCode="0.000">
                  <c:v>3.5000000000000001E-3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 formatCode="0.000">
                  <c:v>4.0000000000000001E-3</c:v>
                </c:pt>
                <c:pt idx="44" formatCode="0.000">
                  <c:v>8.0000000000000004E-4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 formatCode="0.0000">
                  <c:v>6.9999999999999999E-4</c:v>
                </c:pt>
                <c:pt idx="50">
                  <c:v>0</c:v>
                </c:pt>
                <c:pt idx="51" formatCode="0.00">
                  <c:v>1.8200000000000001E-2</c:v>
                </c:pt>
                <c:pt idx="52" formatCode="0.00">
                  <c:v>1.8800000000000001E-2</c:v>
                </c:pt>
                <c:pt idx="53" formatCode="0.00">
                  <c:v>4.3499999999999997E-2</c:v>
                </c:pt>
                <c:pt idx="54" formatCode="0.00">
                  <c:v>2.1299999999999999E-2</c:v>
                </c:pt>
                <c:pt idx="55" formatCode="0.00">
                  <c:v>8.0000000000000002E-3</c:v>
                </c:pt>
                <c:pt idx="56" formatCode="0.00">
                  <c:v>1.2E-2</c:v>
                </c:pt>
                <c:pt idx="57" formatCode="0.000">
                  <c:v>1.6000000000000001E-3</c:v>
                </c:pt>
                <c:pt idx="58" formatCode="0.000">
                  <c:v>1.1599999999999999E-2</c:v>
                </c:pt>
                <c:pt idx="59" formatCode="0.000">
                  <c:v>2.0999999999999999E-3</c:v>
                </c:pt>
                <c:pt idx="60" formatCode="0.0000">
                  <c:v>8.9999999999999998E-4</c:v>
                </c:pt>
                <c:pt idx="61" formatCode="0.0000">
                  <c:v>1.2999999999999999E-2</c:v>
                </c:pt>
                <c:pt idx="66">
                  <c:v>0</c:v>
                </c:pt>
                <c:pt idx="75">
                  <c:v>0</c:v>
                </c:pt>
                <c:pt idx="81">
                  <c:v>0</c:v>
                </c:pt>
                <c:pt idx="90">
                  <c:v>0</c:v>
                </c:pt>
                <c:pt idx="96">
                  <c:v>0</c:v>
                </c:pt>
                <c:pt idx="102">
                  <c:v>0</c:v>
                </c:pt>
                <c:pt idx="107">
                  <c:v>0</c:v>
                </c:pt>
                <c:pt idx="123">
                  <c:v>0</c:v>
                </c:pt>
                <c:pt idx="130" formatCode="0.0000">
                  <c:v>0</c:v>
                </c:pt>
                <c:pt idx="137" formatCode="0.0000">
                  <c:v>0</c:v>
                </c:pt>
                <c:pt idx="144" formatCode="0.0000">
                  <c:v>0</c:v>
                </c:pt>
                <c:pt idx="151" formatCode="0.0000">
                  <c:v>0</c:v>
                </c:pt>
                <c:pt idx="207">
                  <c:v>0</c:v>
                </c:pt>
                <c:pt idx="210">
                  <c:v>0</c:v>
                </c:pt>
                <c:pt idx="212">
                  <c:v>0</c:v>
                </c:pt>
                <c:pt idx="215" formatCode="0.0000">
                  <c:v>0</c:v>
                </c:pt>
                <c:pt idx="218" formatCode="0.0000">
                  <c:v>0</c:v>
                </c:pt>
                <c:pt idx="221">
                  <c:v>0</c:v>
                </c:pt>
                <c:pt idx="224">
                  <c:v>0</c:v>
                </c:pt>
                <c:pt idx="227">
                  <c:v>0</c:v>
                </c:pt>
                <c:pt idx="229">
                  <c:v>0</c:v>
                </c:pt>
                <c:pt idx="231">
                  <c:v>0</c:v>
                </c:pt>
                <c:pt idx="234">
                  <c:v>0</c:v>
                </c:pt>
                <c:pt idx="237">
                  <c:v>0</c:v>
                </c:pt>
                <c:pt idx="240">
                  <c:v>0</c:v>
                </c:pt>
                <c:pt idx="243" formatCode="0.0000">
                  <c:v>0</c:v>
                </c:pt>
                <c:pt idx="246" formatCode="0.0000">
                  <c:v>0</c:v>
                </c:pt>
                <c:pt idx="249" formatCode="0.0000">
                  <c:v>0</c:v>
                </c:pt>
                <c:pt idx="252" formatCode="0.0000">
                  <c:v>0</c:v>
                </c:pt>
                <c:pt idx="255" formatCode="0.0000">
                  <c:v>0</c:v>
                </c:pt>
                <c:pt idx="258" formatCode="0.0000">
                  <c:v>0</c:v>
                </c:pt>
                <c:pt idx="261" formatCode="0.0000">
                  <c:v>0</c:v>
                </c:pt>
                <c:pt idx="264" formatCode="0.0000">
                  <c:v>0</c:v>
                </c:pt>
                <c:pt idx="267" formatCode="0.0000">
                  <c:v>0</c:v>
                </c:pt>
                <c:pt idx="270" formatCode="0.0000">
                  <c:v>0</c:v>
                </c:pt>
                <c:pt idx="273" formatCode="0.0000">
                  <c:v>0</c:v>
                </c:pt>
                <c:pt idx="276" formatCode="0.0000">
                  <c:v>0</c:v>
                </c:pt>
                <c:pt idx="279" formatCode="0.0000">
                  <c:v>0</c:v>
                </c:pt>
                <c:pt idx="282" formatCode="0.0000">
                  <c:v>0</c:v>
                </c:pt>
                <c:pt idx="284" formatCode="0.0000">
                  <c:v>0</c:v>
                </c:pt>
                <c:pt idx="287" formatCode="0.0000">
                  <c:v>0</c:v>
                </c:pt>
                <c:pt idx="290" formatCode="0.0000">
                  <c:v>0</c:v>
                </c:pt>
                <c:pt idx="291" formatCode="0.0000">
                  <c:v>0</c:v>
                </c:pt>
                <c:pt idx="294" formatCode="0.0000">
                  <c:v>0</c:v>
                </c:pt>
                <c:pt idx="297" formatCode="0.0000">
                  <c:v>0</c:v>
                </c:pt>
                <c:pt idx="300" formatCode="0.0000">
                  <c:v>0</c:v>
                </c:pt>
                <c:pt idx="302" formatCode="0.0000">
                  <c:v>0</c:v>
                </c:pt>
                <c:pt idx="305" formatCode="0.0000">
                  <c:v>0</c:v>
                </c:pt>
                <c:pt idx="307" formatCode="0.0000">
                  <c:v>0</c:v>
                </c:pt>
                <c:pt idx="310" formatCode="0.0000">
                  <c:v>0</c:v>
                </c:pt>
                <c:pt idx="313" formatCode="0.0000">
                  <c:v>0</c:v>
                </c:pt>
                <c:pt idx="316" formatCode="0.0000">
                  <c:v>0</c:v>
                </c:pt>
                <c:pt idx="319" formatCode="0.0000">
                  <c:v>0</c:v>
                </c:pt>
                <c:pt idx="321" formatCode="0.0000">
                  <c:v>0</c:v>
                </c:pt>
                <c:pt idx="324" formatCode="0.0000">
                  <c:v>0</c:v>
                </c:pt>
                <c:pt idx="327" formatCode="0.0000">
                  <c:v>0</c:v>
                </c:pt>
                <c:pt idx="330">
                  <c:v>0</c:v>
                </c:pt>
                <c:pt idx="331">
                  <c:v>0</c:v>
                </c:pt>
                <c:pt idx="332" formatCode="0.0000">
                  <c:v>0</c:v>
                </c:pt>
                <c:pt idx="333" formatCode="0.0000">
                  <c:v>0</c:v>
                </c:pt>
                <c:pt idx="334">
                  <c:v>0</c:v>
                </c:pt>
                <c:pt idx="335" formatCode="0.0000">
                  <c:v>0</c:v>
                </c:pt>
                <c:pt idx="336" formatCode="0.0000">
                  <c:v>0</c:v>
                </c:pt>
                <c:pt idx="337" formatCode="0.0000">
                  <c:v>0</c:v>
                </c:pt>
                <c:pt idx="338" formatCode="0.0000">
                  <c:v>0</c:v>
                </c:pt>
                <c:pt idx="339" formatCode="0.0000">
                  <c:v>0</c:v>
                </c:pt>
                <c:pt idx="340">
                  <c:v>0</c:v>
                </c:pt>
                <c:pt idx="341" formatCode="0.0000">
                  <c:v>0</c:v>
                </c:pt>
                <c:pt idx="342" formatCode="0.0000">
                  <c:v>0</c:v>
                </c:pt>
                <c:pt idx="343" formatCode="0.0000">
                  <c:v>0</c:v>
                </c:pt>
                <c:pt idx="344" formatCode="0.0000">
                  <c:v>0</c:v>
                </c:pt>
                <c:pt idx="345" formatCode="0.0000">
                  <c:v>0</c:v>
                </c:pt>
                <c:pt idx="346" formatCode="0.0000">
                  <c:v>0</c:v>
                </c:pt>
                <c:pt idx="347" formatCode="0.0000">
                  <c:v>0</c:v>
                </c:pt>
                <c:pt idx="348" formatCode="0.0000">
                  <c:v>0</c:v>
                </c:pt>
                <c:pt idx="349" formatCode="0.0000">
                  <c:v>0</c:v>
                </c:pt>
                <c:pt idx="350" formatCode="0.000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5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FosfatosDiario!$I$7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FosfatosDiario!$I$8:$I$725</c15:sqref>
                  </c15:fullRef>
                </c:ext>
              </c:extLst>
              <c:f>(FosfatosDiario!$I$8:$I$10,FosfatosDiario!$I$12:$I$14,FosfatosDiario!$I$18:$I$305,FosfatosDiario!$I$310:$I$725)</c:f>
              <c:numCache>
                <c:formatCode>0.00</c:formatCode>
                <c:ptCount val="704"/>
                <c:pt idx="10">
                  <c:v>0.02</c:v>
                </c:pt>
                <c:pt idx="17" formatCode="0.000">
                  <c:v>3.7419839999999994E-3</c:v>
                </c:pt>
                <c:pt idx="24">
                  <c:v>1.7999999999999999E-2</c:v>
                </c:pt>
                <c:pt idx="25">
                  <c:v>0</c:v>
                </c:pt>
                <c:pt idx="26">
                  <c:v>0</c:v>
                </c:pt>
                <c:pt idx="27" formatCode="0.0000">
                  <c:v>0</c:v>
                </c:pt>
                <c:pt idx="28" formatCode="0.0000">
                  <c:v>0</c:v>
                </c:pt>
                <c:pt idx="29" formatCode="0.0000">
                  <c:v>0</c:v>
                </c:pt>
                <c:pt idx="30" formatCode="0.00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0.13500000000000001</c:v>
                </c:pt>
                <c:pt idx="34">
                  <c:v>0</c:v>
                </c:pt>
                <c:pt idx="35">
                  <c:v>0.11899999999999999</c:v>
                </c:pt>
                <c:pt idx="36">
                  <c:v>8.8999999999999996E-2</c:v>
                </c:pt>
                <c:pt idx="37">
                  <c:v>7.6999999999999999E-2</c:v>
                </c:pt>
                <c:pt idx="38">
                  <c:v>7.2999999999999995E-2</c:v>
                </c:pt>
                <c:pt idx="39">
                  <c:v>7.2999999999999995E-2</c:v>
                </c:pt>
                <c:pt idx="40">
                  <c:v>3.4000000000000002E-2</c:v>
                </c:pt>
                <c:pt idx="41">
                  <c:v>0.02</c:v>
                </c:pt>
                <c:pt idx="42">
                  <c:v>0.04</c:v>
                </c:pt>
                <c:pt idx="43">
                  <c:v>3.6999999999999998E-2</c:v>
                </c:pt>
                <c:pt idx="44">
                  <c:v>4.5999999999999999E-2</c:v>
                </c:pt>
                <c:pt idx="45">
                  <c:v>4.2000000000000003E-2</c:v>
                </c:pt>
                <c:pt idx="46">
                  <c:v>2.7E-2</c:v>
                </c:pt>
                <c:pt idx="47">
                  <c:v>3.9E-2</c:v>
                </c:pt>
                <c:pt idx="48">
                  <c:v>7.6999999999999999E-2</c:v>
                </c:pt>
                <c:pt idx="49">
                  <c:v>4.1000000000000002E-2</c:v>
                </c:pt>
                <c:pt idx="50">
                  <c:v>0.223</c:v>
                </c:pt>
                <c:pt idx="51">
                  <c:v>8.3000000000000004E-2</c:v>
                </c:pt>
                <c:pt idx="52">
                  <c:v>0.158</c:v>
                </c:pt>
                <c:pt idx="53">
                  <c:v>0.95</c:v>
                </c:pt>
                <c:pt idx="54">
                  <c:v>0.59</c:v>
                </c:pt>
                <c:pt idx="55">
                  <c:v>0.17</c:v>
                </c:pt>
                <c:pt idx="56">
                  <c:v>0.161</c:v>
                </c:pt>
                <c:pt idx="57">
                  <c:v>0.374</c:v>
                </c:pt>
                <c:pt idx="58">
                  <c:v>0.186</c:v>
                </c:pt>
                <c:pt idx="59">
                  <c:v>0.14399999999999999</c:v>
                </c:pt>
                <c:pt idx="60">
                  <c:v>0.123</c:v>
                </c:pt>
                <c:pt idx="61">
                  <c:v>0.191</c:v>
                </c:pt>
                <c:pt idx="62">
                  <c:v>0.39100000000000001</c:v>
                </c:pt>
                <c:pt idx="63">
                  <c:v>0.48</c:v>
                </c:pt>
                <c:pt idx="64">
                  <c:v>0.40699999999999997</c:v>
                </c:pt>
                <c:pt idx="65">
                  <c:v>0.32800000000000001</c:v>
                </c:pt>
                <c:pt idx="66">
                  <c:v>0.23</c:v>
                </c:pt>
                <c:pt idx="67">
                  <c:v>9.8000000000000004E-2</c:v>
                </c:pt>
                <c:pt idx="68">
                  <c:v>9.5000000000000001E-2</c:v>
                </c:pt>
                <c:pt idx="69">
                  <c:v>0.16300000000000001</c:v>
                </c:pt>
                <c:pt idx="70">
                  <c:v>0.11</c:v>
                </c:pt>
                <c:pt idx="71">
                  <c:v>0.17799999999999999</c:v>
                </c:pt>
                <c:pt idx="72">
                  <c:v>0.104</c:v>
                </c:pt>
                <c:pt idx="73">
                  <c:v>9.2999999999999999E-2</c:v>
                </c:pt>
                <c:pt idx="74">
                  <c:v>0.13400000000000001</c:v>
                </c:pt>
                <c:pt idx="75">
                  <c:v>7.5999999999999998E-2</c:v>
                </c:pt>
                <c:pt idx="76">
                  <c:v>0.06</c:v>
                </c:pt>
                <c:pt idx="77">
                  <c:v>0.124</c:v>
                </c:pt>
                <c:pt idx="78">
                  <c:v>5.8000000000000003E-2</c:v>
                </c:pt>
                <c:pt idx="79">
                  <c:v>4.5999999999999999E-2</c:v>
                </c:pt>
                <c:pt idx="80">
                  <c:v>4.1000000000000002E-2</c:v>
                </c:pt>
                <c:pt idx="81">
                  <c:v>9.8000000000000004E-2</c:v>
                </c:pt>
                <c:pt idx="82">
                  <c:v>0.114</c:v>
                </c:pt>
                <c:pt idx="83">
                  <c:v>0.17199999999999999</c:v>
                </c:pt>
                <c:pt idx="84">
                  <c:v>5.5E-2</c:v>
                </c:pt>
                <c:pt idx="85">
                  <c:v>4.8000000000000001E-2</c:v>
                </c:pt>
                <c:pt idx="86">
                  <c:v>4.8000000000000001E-2</c:v>
                </c:pt>
                <c:pt idx="87">
                  <c:v>3.4000000000000002E-2</c:v>
                </c:pt>
                <c:pt idx="88">
                  <c:v>6.4000000000000001E-2</c:v>
                </c:pt>
                <c:pt idx="89">
                  <c:v>0.10100000000000001</c:v>
                </c:pt>
                <c:pt idx="90">
                  <c:v>0.19500000000000001</c:v>
                </c:pt>
                <c:pt idx="91">
                  <c:v>5.0999999999999997E-2</c:v>
                </c:pt>
                <c:pt idx="92">
                  <c:v>5.7000000000000002E-2</c:v>
                </c:pt>
                <c:pt idx="93">
                  <c:v>3.9E-2</c:v>
                </c:pt>
                <c:pt idx="94">
                  <c:v>5.0999999999999997E-2</c:v>
                </c:pt>
                <c:pt idx="95">
                  <c:v>3.4000000000000002E-2</c:v>
                </c:pt>
                <c:pt idx="96">
                  <c:v>7.8E-2</c:v>
                </c:pt>
                <c:pt idx="97">
                  <c:v>5.7000000000000002E-2</c:v>
                </c:pt>
                <c:pt idx="98">
                  <c:v>4.2000000000000003E-2</c:v>
                </c:pt>
                <c:pt idx="99">
                  <c:v>2.8000000000000001E-2</c:v>
                </c:pt>
                <c:pt idx="100">
                  <c:v>0.19400000000000001</c:v>
                </c:pt>
                <c:pt idx="101">
                  <c:v>1.7000000000000001E-2</c:v>
                </c:pt>
                <c:pt idx="102">
                  <c:v>8.2000000000000003E-2</c:v>
                </c:pt>
                <c:pt idx="103">
                  <c:v>0.02</c:v>
                </c:pt>
                <c:pt idx="104">
                  <c:v>3.7999999999999999E-2</c:v>
                </c:pt>
                <c:pt idx="105">
                  <c:v>4.4999999999999998E-2</c:v>
                </c:pt>
                <c:pt idx="106">
                  <c:v>2.1000000000000001E-2</c:v>
                </c:pt>
                <c:pt idx="107">
                  <c:v>2.5999999999999999E-2</c:v>
                </c:pt>
                <c:pt idx="108">
                  <c:v>1.2999999999999999E-2</c:v>
                </c:pt>
                <c:pt idx="109">
                  <c:v>2.9000000000000001E-2</c:v>
                </c:pt>
                <c:pt idx="110">
                  <c:v>2.5000000000000001E-2</c:v>
                </c:pt>
                <c:pt idx="111">
                  <c:v>1.4999999999999999E-2</c:v>
                </c:pt>
                <c:pt idx="112">
                  <c:v>2.1000000000000001E-2</c:v>
                </c:pt>
                <c:pt idx="113">
                  <c:v>4.3999999999999997E-2</c:v>
                </c:pt>
                <c:pt idx="114">
                  <c:v>2.1999999999999999E-2</c:v>
                </c:pt>
                <c:pt idx="115">
                  <c:v>2.1000000000000001E-2</c:v>
                </c:pt>
                <c:pt idx="116">
                  <c:v>0.01</c:v>
                </c:pt>
                <c:pt idx="117">
                  <c:v>2.1999999999999999E-2</c:v>
                </c:pt>
                <c:pt idx="118">
                  <c:v>0.02</c:v>
                </c:pt>
                <c:pt idx="119">
                  <c:v>2.1000000000000001E-2</c:v>
                </c:pt>
                <c:pt idx="120">
                  <c:v>1.9E-2</c:v>
                </c:pt>
                <c:pt idx="121">
                  <c:v>2.1000000000000001E-2</c:v>
                </c:pt>
                <c:pt idx="122">
                  <c:v>1.7000000000000001E-2</c:v>
                </c:pt>
                <c:pt idx="123">
                  <c:v>2.5000000000000001E-2</c:v>
                </c:pt>
                <c:pt idx="124">
                  <c:v>2.3E-2</c:v>
                </c:pt>
                <c:pt idx="125">
                  <c:v>2.3E-2</c:v>
                </c:pt>
                <c:pt idx="126">
                  <c:v>4.4999999999999998E-2</c:v>
                </c:pt>
                <c:pt idx="127">
                  <c:v>2.1999999999999999E-2</c:v>
                </c:pt>
                <c:pt idx="128">
                  <c:v>1.9E-2</c:v>
                </c:pt>
                <c:pt idx="129">
                  <c:v>3.1E-2</c:v>
                </c:pt>
                <c:pt idx="130">
                  <c:v>0.02</c:v>
                </c:pt>
                <c:pt idx="131">
                  <c:v>4.8000000000000001E-2</c:v>
                </c:pt>
                <c:pt idx="132">
                  <c:v>4.4999999999999998E-2</c:v>
                </c:pt>
                <c:pt idx="133">
                  <c:v>0.02</c:v>
                </c:pt>
                <c:pt idx="134">
                  <c:v>1.7000000000000001E-2</c:v>
                </c:pt>
                <c:pt idx="135">
                  <c:v>1.4999999999999999E-2</c:v>
                </c:pt>
                <c:pt idx="136">
                  <c:v>1.4999999999999999E-2</c:v>
                </c:pt>
                <c:pt idx="137">
                  <c:v>1.9E-2</c:v>
                </c:pt>
                <c:pt idx="138">
                  <c:v>1.6E-2</c:v>
                </c:pt>
                <c:pt idx="139">
                  <c:v>8.7999999999999995E-2</c:v>
                </c:pt>
                <c:pt idx="140">
                  <c:v>7.3999999999999996E-2</c:v>
                </c:pt>
                <c:pt idx="141">
                  <c:v>1.4999999999999999E-2</c:v>
                </c:pt>
                <c:pt idx="142">
                  <c:v>1.2E-2</c:v>
                </c:pt>
                <c:pt idx="143">
                  <c:v>1.2999999999999999E-2</c:v>
                </c:pt>
                <c:pt idx="144">
                  <c:v>1.9E-2</c:v>
                </c:pt>
                <c:pt idx="145">
                  <c:v>1.7999999999999999E-2</c:v>
                </c:pt>
                <c:pt idx="146">
                  <c:v>1.9E-2</c:v>
                </c:pt>
                <c:pt idx="147">
                  <c:v>1.7999999999999999E-2</c:v>
                </c:pt>
                <c:pt idx="148">
                  <c:v>1.7000000000000001E-2</c:v>
                </c:pt>
                <c:pt idx="149">
                  <c:v>1.7000000000000001E-2</c:v>
                </c:pt>
                <c:pt idx="150">
                  <c:v>2.1000000000000001E-2</c:v>
                </c:pt>
                <c:pt idx="151">
                  <c:v>2.5000000000000001E-2</c:v>
                </c:pt>
                <c:pt idx="152">
                  <c:v>1.7000000000000001E-2</c:v>
                </c:pt>
                <c:pt idx="153">
                  <c:v>2.1999999999999999E-2</c:v>
                </c:pt>
                <c:pt idx="154">
                  <c:v>2.5000000000000001E-2</c:v>
                </c:pt>
                <c:pt idx="155">
                  <c:v>2.3E-2</c:v>
                </c:pt>
                <c:pt idx="156">
                  <c:v>8.4000000000000005E-2</c:v>
                </c:pt>
                <c:pt idx="157">
                  <c:v>0.03</c:v>
                </c:pt>
                <c:pt idx="158">
                  <c:v>2.9000000000000001E-2</c:v>
                </c:pt>
                <c:pt idx="159">
                  <c:v>4.3999999999999997E-2</c:v>
                </c:pt>
                <c:pt idx="160">
                  <c:v>3.1E-2</c:v>
                </c:pt>
                <c:pt idx="161">
                  <c:v>2.1999999999999999E-2</c:v>
                </c:pt>
                <c:pt idx="162">
                  <c:v>2.3E-2</c:v>
                </c:pt>
                <c:pt idx="163">
                  <c:v>2.5999999999999999E-2</c:v>
                </c:pt>
                <c:pt idx="164">
                  <c:v>2.3E-2</c:v>
                </c:pt>
                <c:pt idx="165">
                  <c:v>4.9829999999999997</c:v>
                </c:pt>
                <c:pt idx="166">
                  <c:v>0.05</c:v>
                </c:pt>
                <c:pt idx="167">
                  <c:v>3.2000000000000001E-2</c:v>
                </c:pt>
                <c:pt idx="168">
                  <c:v>4.9000000000000002E-2</c:v>
                </c:pt>
                <c:pt idx="169">
                  <c:v>0.35699999999999998</c:v>
                </c:pt>
                <c:pt idx="170">
                  <c:v>0.16</c:v>
                </c:pt>
                <c:pt idx="171">
                  <c:v>4.2000000000000003E-2</c:v>
                </c:pt>
                <c:pt idx="172">
                  <c:v>0.123</c:v>
                </c:pt>
                <c:pt idx="173">
                  <c:v>8.7999999999999995E-2</c:v>
                </c:pt>
                <c:pt idx="174">
                  <c:v>0.111</c:v>
                </c:pt>
                <c:pt idx="175">
                  <c:v>8.3000000000000004E-2</c:v>
                </c:pt>
                <c:pt idx="176">
                  <c:v>7.0000000000000007E-2</c:v>
                </c:pt>
                <c:pt idx="177">
                  <c:v>7.1999999999999995E-2</c:v>
                </c:pt>
                <c:pt idx="178">
                  <c:v>9.0999999999999998E-2</c:v>
                </c:pt>
                <c:pt idx="179">
                  <c:v>0.125</c:v>
                </c:pt>
                <c:pt idx="180">
                  <c:v>0.13300000000000001</c:v>
                </c:pt>
                <c:pt idx="181">
                  <c:v>0.11700000000000001</c:v>
                </c:pt>
                <c:pt idx="182">
                  <c:v>0.10100000000000001</c:v>
                </c:pt>
                <c:pt idx="183">
                  <c:v>4.7E-2</c:v>
                </c:pt>
                <c:pt idx="184">
                  <c:v>4.3999999999999997E-2</c:v>
                </c:pt>
                <c:pt idx="185">
                  <c:v>4.8000000000000001E-2</c:v>
                </c:pt>
                <c:pt idx="186">
                  <c:v>7.3999999999999996E-2</c:v>
                </c:pt>
                <c:pt idx="187">
                  <c:v>8.2000000000000003E-2</c:v>
                </c:pt>
                <c:pt idx="188">
                  <c:v>7.8E-2</c:v>
                </c:pt>
                <c:pt idx="189">
                  <c:v>5.6000000000000001E-2</c:v>
                </c:pt>
                <c:pt idx="190">
                  <c:v>7.0000000000000007E-2</c:v>
                </c:pt>
                <c:pt idx="191">
                  <c:v>6.6000000000000003E-2</c:v>
                </c:pt>
                <c:pt idx="192">
                  <c:v>6.2E-2</c:v>
                </c:pt>
                <c:pt idx="193">
                  <c:v>0.1</c:v>
                </c:pt>
                <c:pt idx="194">
                  <c:v>7.5999999999999998E-2</c:v>
                </c:pt>
                <c:pt idx="195">
                  <c:v>0.107</c:v>
                </c:pt>
                <c:pt idx="196">
                  <c:v>4.8000000000000001E-2</c:v>
                </c:pt>
                <c:pt idx="197">
                  <c:v>3.7999999999999999E-2</c:v>
                </c:pt>
                <c:pt idx="198">
                  <c:v>3.7999999999999999E-2</c:v>
                </c:pt>
                <c:pt idx="199">
                  <c:v>3.6999999999999998E-2</c:v>
                </c:pt>
                <c:pt idx="200">
                  <c:v>0.03</c:v>
                </c:pt>
                <c:pt idx="201">
                  <c:v>4.9000000000000002E-2</c:v>
                </c:pt>
                <c:pt idx="202">
                  <c:v>7.5999999999999998E-2</c:v>
                </c:pt>
                <c:pt idx="203">
                  <c:v>3.9E-2</c:v>
                </c:pt>
                <c:pt idx="204">
                  <c:v>6.0999999999999999E-2</c:v>
                </c:pt>
                <c:pt idx="205">
                  <c:v>6.3E-2</c:v>
                </c:pt>
                <c:pt idx="206">
                  <c:v>9.7000000000000003E-2</c:v>
                </c:pt>
                <c:pt idx="207">
                  <c:v>5.6000000000000001E-2</c:v>
                </c:pt>
                <c:pt idx="208">
                  <c:v>0.06</c:v>
                </c:pt>
                <c:pt idx="209">
                  <c:v>4.7E-2</c:v>
                </c:pt>
                <c:pt idx="210">
                  <c:v>4.2999999999999997E-2</c:v>
                </c:pt>
                <c:pt idx="211">
                  <c:v>0.52900000000000003</c:v>
                </c:pt>
                <c:pt idx="212">
                  <c:v>1.0999999999999999E-2</c:v>
                </c:pt>
                <c:pt idx="213">
                  <c:v>2.5999999999999999E-2</c:v>
                </c:pt>
                <c:pt idx="214">
                  <c:v>2.3E-2</c:v>
                </c:pt>
                <c:pt idx="215">
                  <c:v>5.8999999999999997E-2</c:v>
                </c:pt>
                <c:pt idx="216">
                  <c:v>7.6999999999999999E-2</c:v>
                </c:pt>
                <c:pt idx="217">
                  <c:v>6.9000000000000006E-2</c:v>
                </c:pt>
                <c:pt idx="218">
                  <c:v>0.06</c:v>
                </c:pt>
                <c:pt idx="219">
                  <c:v>7.0999999999999994E-2</c:v>
                </c:pt>
                <c:pt idx="220">
                  <c:v>5.8999999999999997E-2</c:v>
                </c:pt>
                <c:pt idx="221">
                  <c:v>6.2E-2</c:v>
                </c:pt>
                <c:pt idx="222">
                  <c:v>4.8000000000000001E-2</c:v>
                </c:pt>
                <c:pt idx="223">
                  <c:v>0.05</c:v>
                </c:pt>
                <c:pt idx="224">
                  <c:v>4.5999999999999999E-2</c:v>
                </c:pt>
                <c:pt idx="225">
                  <c:v>0.04</c:v>
                </c:pt>
                <c:pt idx="226">
                  <c:v>4.4999999999999998E-2</c:v>
                </c:pt>
                <c:pt idx="227">
                  <c:v>0.03</c:v>
                </c:pt>
                <c:pt idx="228">
                  <c:v>4.2999999999999997E-2</c:v>
                </c:pt>
                <c:pt idx="229">
                  <c:v>4.7E-2</c:v>
                </c:pt>
                <c:pt idx="230">
                  <c:v>0.05</c:v>
                </c:pt>
                <c:pt idx="231">
                  <c:v>0.03</c:v>
                </c:pt>
                <c:pt idx="232">
                  <c:v>1.0999999999999999E-2</c:v>
                </c:pt>
                <c:pt idx="233">
                  <c:v>1.4999999999999999E-2</c:v>
                </c:pt>
                <c:pt idx="234">
                  <c:v>1.2E-2</c:v>
                </c:pt>
                <c:pt idx="235">
                  <c:v>1.6E-2</c:v>
                </c:pt>
                <c:pt idx="236">
                  <c:v>2.4E-2</c:v>
                </c:pt>
                <c:pt idx="237">
                  <c:v>0.01</c:v>
                </c:pt>
                <c:pt idx="238">
                  <c:v>1.2E-2</c:v>
                </c:pt>
                <c:pt idx="239">
                  <c:v>1.2E-2</c:v>
                </c:pt>
                <c:pt idx="240">
                  <c:v>8.9999999999999993E-3</c:v>
                </c:pt>
                <c:pt idx="241">
                  <c:v>0.01</c:v>
                </c:pt>
                <c:pt idx="242">
                  <c:v>7.0000000000000001E-3</c:v>
                </c:pt>
                <c:pt idx="243">
                  <c:v>1.6E-2</c:v>
                </c:pt>
                <c:pt idx="244">
                  <c:v>0</c:v>
                </c:pt>
                <c:pt idx="245">
                  <c:v>8.0000000000000002E-3</c:v>
                </c:pt>
                <c:pt idx="246">
                  <c:v>3.5000000000000003E-2</c:v>
                </c:pt>
                <c:pt idx="247">
                  <c:v>0.69399999999999995</c:v>
                </c:pt>
                <c:pt idx="248">
                  <c:v>0.52500000000000002</c:v>
                </c:pt>
                <c:pt idx="249">
                  <c:v>4.4999999999999998E-2</c:v>
                </c:pt>
                <c:pt idx="250">
                  <c:v>2.5000000000000001E-2</c:v>
                </c:pt>
                <c:pt idx="251">
                  <c:v>0.01</c:v>
                </c:pt>
                <c:pt idx="252">
                  <c:v>1.7999999999999999E-2</c:v>
                </c:pt>
                <c:pt idx="253">
                  <c:v>1.2999999999999999E-2</c:v>
                </c:pt>
                <c:pt idx="254">
                  <c:v>2.8000000000000001E-2</c:v>
                </c:pt>
                <c:pt idx="255">
                  <c:v>1.4E-2</c:v>
                </c:pt>
                <c:pt idx="256">
                  <c:v>1.4E-2</c:v>
                </c:pt>
                <c:pt idx="257">
                  <c:v>8.9999999999999993E-3</c:v>
                </c:pt>
                <c:pt idx="258">
                  <c:v>3.0000000000000001E-3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8.9999999999999993E-3</c:v>
                </c:pt>
                <c:pt idx="269">
                  <c:v>0.01</c:v>
                </c:pt>
                <c:pt idx="270">
                  <c:v>4.0000000000000001E-3</c:v>
                </c:pt>
                <c:pt idx="271">
                  <c:v>5.0000000000000001E-3</c:v>
                </c:pt>
                <c:pt idx="272">
                  <c:v>6.0000000000000001E-3</c:v>
                </c:pt>
                <c:pt idx="273">
                  <c:v>1.7999999999999999E-2</c:v>
                </c:pt>
                <c:pt idx="274">
                  <c:v>1.4999999999999999E-2</c:v>
                </c:pt>
                <c:pt idx="275">
                  <c:v>5.0000000000000001E-3</c:v>
                </c:pt>
                <c:pt idx="276" formatCode="0.000">
                  <c:v>4.0000000000000001E-3</c:v>
                </c:pt>
                <c:pt idx="277" formatCode="0.000">
                  <c:v>3.0000000000000001E-3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 formatCode="0.000">
                  <c:v>6.0000000000000001E-3</c:v>
                </c:pt>
                <c:pt idx="283">
                  <c:v>0</c:v>
                </c:pt>
                <c:pt idx="284">
                  <c:v>7.0000000000000001E-3</c:v>
                </c:pt>
                <c:pt idx="285">
                  <c:v>8.0000000000000002E-3</c:v>
                </c:pt>
                <c:pt idx="286">
                  <c:v>5.0000000000000001E-3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4.9000000000000002E-2</c:v>
                </c:pt>
                <c:pt idx="291">
                  <c:v>0.02</c:v>
                </c:pt>
                <c:pt idx="292">
                  <c:v>1.9E-2</c:v>
                </c:pt>
                <c:pt idx="293">
                  <c:v>1.6E-2</c:v>
                </c:pt>
                <c:pt idx="294">
                  <c:v>1.9E-2</c:v>
                </c:pt>
                <c:pt idx="295">
                  <c:v>2.3E-2</c:v>
                </c:pt>
                <c:pt idx="296">
                  <c:v>1.6E-2</c:v>
                </c:pt>
                <c:pt idx="297">
                  <c:v>1.4E-2</c:v>
                </c:pt>
                <c:pt idx="298">
                  <c:v>1.4E-2</c:v>
                </c:pt>
                <c:pt idx="299">
                  <c:v>1.4E-2</c:v>
                </c:pt>
                <c:pt idx="300">
                  <c:v>7.0000000000000001E-3</c:v>
                </c:pt>
                <c:pt idx="301">
                  <c:v>1.4999999999999999E-2</c:v>
                </c:pt>
                <c:pt idx="302">
                  <c:v>1.9E-2</c:v>
                </c:pt>
                <c:pt idx="303">
                  <c:v>0.02</c:v>
                </c:pt>
                <c:pt idx="304">
                  <c:v>2.3E-2</c:v>
                </c:pt>
                <c:pt idx="305">
                  <c:v>1.7999999999999999E-2</c:v>
                </c:pt>
                <c:pt idx="306">
                  <c:v>1.9E-2</c:v>
                </c:pt>
                <c:pt idx="307">
                  <c:v>1.0999999999999999E-2</c:v>
                </c:pt>
                <c:pt idx="308">
                  <c:v>1.0999999999999999E-2</c:v>
                </c:pt>
                <c:pt idx="309">
                  <c:v>1.2E-2</c:v>
                </c:pt>
                <c:pt idx="310">
                  <c:v>8.0000000000000002E-3</c:v>
                </c:pt>
                <c:pt idx="311">
                  <c:v>0.02</c:v>
                </c:pt>
                <c:pt idx="312">
                  <c:v>1.9E-2</c:v>
                </c:pt>
                <c:pt idx="313">
                  <c:v>2.1999999999999999E-2</c:v>
                </c:pt>
                <c:pt idx="314">
                  <c:v>8.9999999999999993E-3</c:v>
                </c:pt>
                <c:pt idx="315">
                  <c:v>0.01</c:v>
                </c:pt>
                <c:pt idx="316">
                  <c:v>1.4E-2</c:v>
                </c:pt>
                <c:pt idx="317">
                  <c:v>1.9E-2</c:v>
                </c:pt>
                <c:pt idx="318">
                  <c:v>2.1000000000000001E-2</c:v>
                </c:pt>
                <c:pt idx="319">
                  <c:v>1.7999999999999999E-2</c:v>
                </c:pt>
                <c:pt idx="320">
                  <c:v>1.9E-2</c:v>
                </c:pt>
                <c:pt idx="321">
                  <c:v>0.03</c:v>
                </c:pt>
                <c:pt idx="322">
                  <c:v>1.9E-2</c:v>
                </c:pt>
                <c:pt idx="323">
                  <c:v>1.4999999999999999E-2</c:v>
                </c:pt>
                <c:pt idx="324">
                  <c:v>0.02</c:v>
                </c:pt>
                <c:pt idx="325">
                  <c:v>1.7999999999999999E-2</c:v>
                </c:pt>
                <c:pt idx="326">
                  <c:v>0.02</c:v>
                </c:pt>
                <c:pt idx="327">
                  <c:v>1.0999999999999999E-2</c:v>
                </c:pt>
                <c:pt idx="328">
                  <c:v>1.2999999999999999E-2</c:v>
                </c:pt>
                <c:pt idx="329">
                  <c:v>1.2E-2</c:v>
                </c:pt>
                <c:pt idx="330">
                  <c:v>0.02</c:v>
                </c:pt>
                <c:pt idx="331">
                  <c:v>1.7000000000000001E-2</c:v>
                </c:pt>
                <c:pt idx="332">
                  <c:v>1.9E-2</c:v>
                </c:pt>
                <c:pt idx="333">
                  <c:v>1.4999999999999999E-2</c:v>
                </c:pt>
                <c:pt idx="334">
                  <c:v>1.4999999999999999E-2</c:v>
                </c:pt>
                <c:pt idx="335">
                  <c:v>1.6E-2</c:v>
                </c:pt>
                <c:pt idx="336">
                  <c:v>1.2E-2</c:v>
                </c:pt>
                <c:pt idx="337">
                  <c:v>2.3E-2</c:v>
                </c:pt>
                <c:pt idx="338">
                  <c:v>1.6E-2</c:v>
                </c:pt>
                <c:pt idx="339">
                  <c:v>2.1000000000000001E-2</c:v>
                </c:pt>
                <c:pt idx="340">
                  <c:v>1.9E-2</c:v>
                </c:pt>
                <c:pt idx="341">
                  <c:v>1.9E-2</c:v>
                </c:pt>
                <c:pt idx="342">
                  <c:v>8.0000000000000002E-3</c:v>
                </c:pt>
                <c:pt idx="343">
                  <c:v>2.1999999999999999E-2</c:v>
                </c:pt>
                <c:pt idx="344" formatCode="0.0000">
                  <c:v>2.9999999999999997E-4</c:v>
                </c:pt>
                <c:pt idx="345" formatCode="0.0000">
                  <c:v>4.0000000000000002E-4</c:v>
                </c:pt>
                <c:pt idx="346">
                  <c:v>1.4999999999999999E-2</c:v>
                </c:pt>
                <c:pt idx="347">
                  <c:v>1.3899999999999999E-2</c:v>
                </c:pt>
                <c:pt idx="348">
                  <c:v>1.2200000000000001E-2</c:v>
                </c:pt>
                <c:pt idx="349">
                  <c:v>5.1000000000000004E-3</c:v>
                </c:pt>
                <c:pt idx="350">
                  <c:v>5.5999999999999999E-3</c:v>
                </c:pt>
                <c:pt idx="351">
                  <c:v>6.0000000000000001E-3</c:v>
                </c:pt>
                <c:pt idx="352">
                  <c:v>0.01</c:v>
                </c:pt>
                <c:pt idx="353">
                  <c:v>5.8999999999999999E-3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1.3446432000000001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6.6700800000000005E-2</c:v>
                </c:pt>
                <c:pt idx="439">
                  <c:v>4.2940800000000001E-2</c:v>
                </c:pt>
                <c:pt idx="440">
                  <c:v>0.21430656000000001</c:v>
                </c:pt>
                <c:pt idx="441">
                  <c:v>3.6201600000000007E-2</c:v>
                </c:pt>
                <c:pt idx="442">
                  <c:v>2.3328000000000002E-2</c:v>
                </c:pt>
                <c:pt idx="443">
                  <c:v>0.29116800000000004</c:v>
                </c:pt>
                <c:pt idx="444">
                  <c:v>2.6956800000000003E-2</c:v>
                </c:pt>
                <c:pt idx="445">
                  <c:v>5.4432000000000005E-3</c:v>
                </c:pt>
                <c:pt idx="446">
                  <c:v>6.7392000000000007E-3</c:v>
                </c:pt>
                <c:pt idx="447" formatCode="0.000">
                  <c:v>4.5792000000000012E-3</c:v>
                </c:pt>
                <c:pt idx="448" formatCode="0.000">
                  <c:v>5.6160000000000003E-3</c:v>
                </c:pt>
                <c:pt idx="449" formatCode="0.000">
                  <c:v>5.0111999999999995E-3</c:v>
                </c:pt>
                <c:pt idx="450" formatCode="0.000">
                  <c:v>6.0479999999999996E-3</c:v>
                </c:pt>
                <c:pt idx="451" formatCode="0.000">
                  <c:v>4.3200000000000001E-3</c:v>
                </c:pt>
                <c:pt idx="452" formatCode="0.000">
                  <c:v>2.2032E-2</c:v>
                </c:pt>
                <c:pt idx="453" formatCode="0.000">
                  <c:v>7.2144E-2</c:v>
                </c:pt>
                <c:pt idx="454" formatCode="0.000">
                  <c:v>4.5187200000000011E-2</c:v>
                </c:pt>
                <c:pt idx="455" formatCode="0.000">
                  <c:v>5.6505600000000003E-2</c:v>
                </c:pt>
                <c:pt idx="456" formatCode="0.000">
                  <c:v>1.2873600000000002E-2</c:v>
                </c:pt>
                <c:pt idx="457" formatCode="0.000">
                  <c:v>8.035200000000001E-3</c:v>
                </c:pt>
                <c:pt idx="458" formatCode="0.000">
                  <c:v>6.5664E-3</c:v>
                </c:pt>
                <c:pt idx="459" formatCode="0.000">
                  <c:v>5.6764800000000004E-2</c:v>
                </c:pt>
                <c:pt idx="460" formatCode="0.000">
                  <c:v>0</c:v>
                </c:pt>
                <c:pt idx="461" formatCode="0.000">
                  <c:v>0</c:v>
                </c:pt>
                <c:pt idx="462" formatCode="0.000">
                  <c:v>0.12268800000000001</c:v>
                </c:pt>
                <c:pt idx="463" formatCode="0.000">
                  <c:v>7.2403200000000015E-2</c:v>
                </c:pt>
                <c:pt idx="464" formatCode="0.000">
                  <c:v>6.8601600000000013E-2</c:v>
                </c:pt>
                <c:pt idx="465" formatCode="0.000">
                  <c:v>0.15465600000000002</c:v>
                </c:pt>
                <c:pt idx="466" formatCode="0.000">
                  <c:v>0.16502400000000003</c:v>
                </c:pt>
                <c:pt idx="467" formatCode="0.000">
                  <c:v>0.13651200000000002</c:v>
                </c:pt>
                <c:pt idx="468" formatCode="0.000">
                  <c:v>0.131328</c:v>
                </c:pt>
                <c:pt idx="469" formatCode="0.000">
                  <c:v>0.11318400000000001</c:v>
                </c:pt>
                <c:pt idx="470" formatCode="0.000">
                  <c:v>0.131328</c:v>
                </c:pt>
                <c:pt idx="471" formatCode="0.000">
                  <c:v>0.14255999999999999</c:v>
                </c:pt>
                <c:pt idx="472" formatCode="0.000">
                  <c:v>0.12009600000000001</c:v>
                </c:pt>
                <c:pt idx="473" formatCode="0.000">
                  <c:v>9.8496000000000014E-2</c:v>
                </c:pt>
                <c:pt idx="474" formatCode="0.000">
                  <c:v>0.119232</c:v>
                </c:pt>
                <c:pt idx="475" formatCode="0.000">
                  <c:v>5.7715200000000001E-2</c:v>
                </c:pt>
                <c:pt idx="476" formatCode="0.000">
                  <c:v>0.10367999999999999</c:v>
                </c:pt>
                <c:pt idx="477" formatCode="0.000">
                  <c:v>4.3977599999999999E-2</c:v>
                </c:pt>
                <c:pt idx="478" formatCode="0.000">
                  <c:v>0.16156800000000002</c:v>
                </c:pt>
                <c:pt idx="479" formatCode="0.000">
                  <c:v>0.14860800000000002</c:v>
                </c:pt>
                <c:pt idx="480" formatCode="0.000">
                  <c:v>0.13910400000000003</c:v>
                </c:pt>
                <c:pt idx="481" formatCode="0.000">
                  <c:v>0.15984000000000001</c:v>
                </c:pt>
                <c:pt idx="482" formatCode="0.000">
                  <c:v>2.6438400000000001E-2</c:v>
                </c:pt>
                <c:pt idx="483" formatCode="0.000">
                  <c:v>2.45376E-2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0.131328</c:v>
                </c:pt>
                <c:pt idx="488">
                  <c:v>0.14169600000000002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0.19180800000000001</c:v>
                </c:pt>
                <c:pt idx="493">
                  <c:v>0.14342400000000002</c:v>
                </c:pt>
                <c:pt idx="494">
                  <c:v>8.2080000000000014E-2</c:v>
                </c:pt>
                <c:pt idx="495">
                  <c:v>6.3504000000000005E-2</c:v>
                </c:pt>
                <c:pt idx="496">
                  <c:v>7.680960000000002E-2</c:v>
                </c:pt>
                <c:pt idx="497">
                  <c:v>0</c:v>
                </c:pt>
                <c:pt idx="498">
                  <c:v>9.5904000000000003E-2</c:v>
                </c:pt>
                <c:pt idx="499">
                  <c:v>0.10367999999999999</c:v>
                </c:pt>
                <c:pt idx="500">
                  <c:v>0</c:v>
                </c:pt>
                <c:pt idx="501">
                  <c:v>3.9916800000000002E-2</c:v>
                </c:pt>
                <c:pt idx="502">
                  <c:v>3.7151999999999998E-2</c:v>
                </c:pt>
                <c:pt idx="503">
                  <c:v>3.4473600000000007E-2</c:v>
                </c:pt>
                <c:pt idx="504">
                  <c:v>1.80576E-2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9.5040000000000013E-2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6"/>
          <c:order val="5"/>
          <c:tx>
            <c:strRef>
              <c:f>FosfatosDiario!$J$7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FosfatosDiario!$J$8:$J$725</c15:sqref>
                  </c15:fullRef>
                </c:ext>
              </c:extLst>
              <c:f>(FosfatosDiario!$J$8:$J$10,FosfatosDiario!$J$12:$J$14,FosfatosDiario!$J$18:$J$305,FosfatosDiario!$J$310:$J$725)</c:f>
              <c:numCache>
                <c:formatCode>0.00</c:formatCode>
                <c:ptCount val="704"/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0">
                  <c:v>0</c:v>
                </c:pt>
                <c:pt idx="34" formatCode="0.000">
                  <c:v>0</c:v>
                </c:pt>
                <c:pt idx="35">
                  <c:v>0.06</c:v>
                </c:pt>
                <c:pt idx="36">
                  <c:v>6.5000000000000002E-2</c:v>
                </c:pt>
                <c:pt idx="37">
                  <c:v>0.04</c:v>
                </c:pt>
                <c:pt idx="38">
                  <c:v>0.06</c:v>
                </c:pt>
                <c:pt idx="39">
                  <c:v>3.5999999999999997E-2</c:v>
                </c:pt>
                <c:pt idx="40">
                  <c:v>4.8000000000000001E-2</c:v>
                </c:pt>
                <c:pt idx="41">
                  <c:v>0.13700000000000001</c:v>
                </c:pt>
                <c:pt idx="42">
                  <c:v>0.05</c:v>
                </c:pt>
                <c:pt idx="43">
                  <c:v>0.126</c:v>
                </c:pt>
                <c:pt idx="44">
                  <c:v>4.2000000000000003E-2</c:v>
                </c:pt>
                <c:pt idx="45">
                  <c:v>0.04</c:v>
                </c:pt>
                <c:pt idx="46">
                  <c:v>2.9000000000000001E-2</c:v>
                </c:pt>
                <c:pt idx="47">
                  <c:v>2.9000000000000001E-2</c:v>
                </c:pt>
                <c:pt idx="48">
                  <c:v>2.9000000000000001E-2</c:v>
                </c:pt>
                <c:pt idx="49">
                  <c:v>8.5000000000000006E-2</c:v>
                </c:pt>
                <c:pt idx="50">
                  <c:v>0.05</c:v>
                </c:pt>
                <c:pt idx="51">
                  <c:v>0.22800000000000001</c:v>
                </c:pt>
                <c:pt idx="52">
                  <c:v>0.46800000000000003</c:v>
                </c:pt>
                <c:pt idx="53">
                  <c:v>0.67600000000000005</c:v>
                </c:pt>
                <c:pt idx="54">
                  <c:v>0.16800000000000001</c:v>
                </c:pt>
                <c:pt idx="55">
                  <c:v>0.35299999999999998</c:v>
                </c:pt>
                <c:pt idx="56">
                  <c:v>0.08</c:v>
                </c:pt>
                <c:pt idx="57">
                  <c:v>0.27900000000000003</c:v>
                </c:pt>
                <c:pt idx="58">
                  <c:v>0.125</c:v>
                </c:pt>
                <c:pt idx="59">
                  <c:v>0.11</c:v>
                </c:pt>
                <c:pt idx="60">
                  <c:v>2.8000000000000001E-2</c:v>
                </c:pt>
                <c:pt idx="61">
                  <c:v>4.8000000000000001E-2</c:v>
                </c:pt>
                <c:pt idx="62">
                  <c:v>0.67100000000000004</c:v>
                </c:pt>
                <c:pt idx="63">
                  <c:v>0.08</c:v>
                </c:pt>
                <c:pt idx="64">
                  <c:v>9.2999999999999999E-2</c:v>
                </c:pt>
                <c:pt idx="65">
                  <c:v>5.5E-2</c:v>
                </c:pt>
                <c:pt idx="66">
                  <c:v>6.8000000000000005E-2</c:v>
                </c:pt>
                <c:pt idx="67">
                  <c:v>5.2999999999999999E-2</c:v>
                </c:pt>
                <c:pt idx="68">
                  <c:v>0.01</c:v>
                </c:pt>
                <c:pt idx="69">
                  <c:v>7.6999999999999999E-2</c:v>
                </c:pt>
                <c:pt idx="70">
                  <c:v>6.4000000000000001E-2</c:v>
                </c:pt>
                <c:pt idx="71">
                  <c:v>4.3999999999999997E-2</c:v>
                </c:pt>
                <c:pt idx="72">
                  <c:v>5.3999999999999999E-2</c:v>
                </c:pt>
                <c:pt idx="73">
                  <c:v>3.6999999999999998E-2</c:v>
                </c:pt>
                <c:pt idx="74">
                  <c:v>5.1999999999999998E-2</c:v>
                </c:pt>
                <c:pt idx="75">
                  <c:v>6.0999999999999999E-2</c:v>
                </c:pt>
                <c:pt idx="76">
                  <c:v>3.1E-2</c:v>
                </c:pt>
                <c:pt idx="77">
                  <c:v>2.5000000000000001E-2</c:v>
                </c:pt>
                <c:pt idx="78">
                  <c:v>0.05</c:v>
                </c:pt>
                <c:pt idx="79">
                  <c:v>3.6999999999999998E-2</c:v>
                </c:pt>
                <c:pt idx="80">
                  <c:v>6.2E-2</c:v>
                </c:pt>
                <c:pt idx="81">
                  <c:v>0.03</c:v>
                </c:pt>
                <c:pt idx="82">
                  <c:v>3.7999999999999999E-2</c:v>
                </c:pt>
                <c:pt idx="83">
                  <c:v>2.5999999999999999E-2</c:v>
                </c:pt>
                <c:pt idx="84">
                  <c:v>5.1999999999999998E-2</c:v>
                </c:pt>
                <c:pt idx="85">
                  <c:v>1.7999999999999999E-2</c:v>
                </c:pt>
                <c:pt idx="86">
                  <c:v>1.4E-2</c:v>
                </c:pt>
                <c:pt idx="87">
                  <c:v>1.7999999999999999E-2</c:v>
                </c:pt>
                <c:pt idx="88">
                  <c:v>1.0999999999999999E-2</c:v>
                </c:pt>
                <c:pt idx="89">
                  <c:v>1.7999999999999999E-2</c:v>
                </c:pt>
                <c:pt idx="90">
                  <c:v>1.2999999999999999E-2</c:v>
                </c:pt>
                <c:pt idx="91">
                  <c:v>5.2999999999999999E-2</c:v>
                </c:pt>
                <c:pt idx="92">
                  <c:v>1.7999999999999999E-2</c:v>
                </c:pt>
                <c:pt idx="93">
                  <c:v>2.9000000000000001E-2</c:v>
                </c:pt>
                <c:pt idx="94">
                  <c:v>3.9E-2</c:v>
                </c:pt>
                <c:pt idx="95">
                  <c:v>4.9000000000000002E-2</c:v>
                </c:pt>
                <c:pt idx="96">
                  <c:v>9.0999999999999998E-2</c:v>
                </c:pt>
                <c:pt idx="97">
                  <c:v>0.25</c:v>
                </c:pt>
                <c:pt idx="98">
                  <c:v>0.17399999999999999</c:v>
                </c:pt>
                <c:pt idx="99">
                  <c:v>3.3000000000000002E-2</c:v>
                </c:pt>
                <c:pt idx="100">
                  <c:v>5.6000000000000001E-2</c:v>
                </c:pt>
                <c:pt idx="101">
                  <c:v>1.2E-2</c:v>
                </c:pt>
                <c:pt idx="102">
                  <c:v>1.6E-2</c:v>
                </c:pt>
                <c:pt idx="103">
                  <c:v>1.7999999999999999E-2</c:v>
                </c:pt>
                <c:pt idx="104">
                  <c:v>1.7999999999999999E-2</c:v>
                </c:pt>
                <c:pt idx="105">
                  <c:v>3.1E-2</c:v>
                </c:pt>
                <c:pt idx="106">
                  <c:v>1.4E-2</c:v>
                </c:pt>
                <c:pt idx="107">
                  <c:v>2.7E-2</c:v>
                </c:pt>
                <c:pt idx="108">
                  <c:v>1.2999999999999999E-2</c:v>
                </c:pt>
                <c:pt idx="109">
                  <c:v>3.3000000000000002E-2</c:v>
                </c:pt>
                <c:pt idx="110">
                  <c:v>2.5999999999999999E-2</c:v>
                </c:pt>
                <c:pt idx="111">
                  <c:v>3.7999999999999999E-2</c:v>
                </c:pt>
                <c:pt idx="112">
                  <c:v>1.7000000000000001E-2</c:v>
                </c:pt>
                <c:pt idx="113">
                  <c:v>1.2E-2</c:v>
                </c:pt>
                <c:pt idx="114">
                  <c:v>8.9999999999999993E-3</c:v>
                </c:pt>
                <c:pt idx="115">
                  <c:v>1.0999999999999999E-2</c:v>
                </c:pt>
                <c:pt idx="116">
                  <c:v>1.2E-2</c:v>
                </c:pt>
                <c:pt idx="117">
                  <c:v>1.6E-2</c:v>
                </c:pt>
                <c:pt idx="118">
                  <c:v>2.1999999999999999E-2</c:v>
                </c:pt>
                <c:pt idx="119">
                  <c:v>2.1000000000000001E-2</c:v>
                </c:pt>
                <c:pt idx="120">
                  <c:v>0.02</c:v>
                </c:pt>
                <c:pt idx="121">
                  <c:v>1.7000000000000001E-2</c:v>
                </c:pt>
                <c:pt idx="122">
                  <c:v>8.0000000000000002E-3</c:v>
                </c:pt>
                <c:pt idx="123">
                  <c:v>1.4999999999999999E-2</c:v>
                </c:pt>
                <c:pt idx="124">
                  <c:v>2.1000000000000001E-2</c:v>
                </c:pt>
                <c:pt idx="125">
                  <c:v>2.1999999999999999E-2</c:v>
                </c:pt>
                <c:pt idx="126">
                  <c:v>4.4999999999999998E-2</c:v>
                </c:pt>
                <c:pt idx="127">
                  <c:v>2.1000000000000001E-2</c:v>
                </c:pt>
                <c:pt idx="128">
                  <c:v>1.4E-2</c:v>
                </c:pt>
                <c:pt idx="129">
                  <c:v>1.4999999999999999E-2</c:v>
                </c:pt>
                <c:pt idx="130">
                  <c:v>0.02</c:v>
                </c:pt>
                <c:pt idx="131">
                  <c:v>4.8000000000000001E-2</c:v>
                </c:pt>
                <c:pt idx="132">
                  <c:v>3.5000000000000003E-2</c:v>
                </c:pt>
                <c:pt idx="133">
                  <c:v>0.02</c:v>
                </c:pt>
                <c:pt idx="134">
                  <c:v>1.7000000000000001E-2</c:v>
                </c:pt>
                <c:pt idx="135">
                  <c:v>1.6E-2</c:v>
                </c:pt>
                <c:pt idx="136">
                  <c:v>1.4999999999999999E-2</c:v>
                </c:pt>
                <c:pt idx="137">
                  <c:v>8.9999999999999993E-3</c:v>
                </c:pt>
                <c:pt idx="138">
                  <c:v>0.124</c:v>
                </c:pt>
                <c:pt idx="139">
                  <c:v>1.2E-2</c:v>
                </c:pt>
                <c:pt idx="140">
                  <c:v>0.01</c:v>
                </c:pt>
                <c:pt idx="141">
                  <c:v>0.01</c:v>
                </c:pt>
                <c:pt idx="142">
                  <c:v>0.01</c:v>
                </c:pt>
                <c:pt idx="143">
                  <c:v>1.2E-2</c:v>
                </c:pt>
                <c:pt idx="144">
                  <c:v>1.2E-2</c:v>
                </c:pt>
                <c:pt idx="145">
                  <c:v>1.0999999999999999E-2</c:v>
                </c:pt>
                <c:pt idx="146">
                  <c:v>1.2999999999999999E-2</c:v>
                </c:pt>
                <c:pt idx="147">
                  <c:v>2.3E-2</c:v>
                </c:pt>
                <c:pt idx="148">
                  <c:v>1.9E-2</c:v>
                </c:pt>
                <c:pt idx="149">
                  <c:v>7.0000000000000007E-2</c:v>
                </c:pt>
                <c:pt idx="150">
                  <c:v>2.8000000000000001E-2</c:v>
                </c:pt>
                <c:pt idx="151">
                  <c:v>3.4000000000000002E-2</c:v>
                </c:pt>
                <c:pt idx="152">
                  <c:v>2.5999999999999999E-2</c:v>
                </c:pt>
                <c:pt idx="153">
                  <c:v>2.4E-2</c:v>
                </c:pt>
                <c:pt idx="154">
                  <c:v>2.3E-2</c:v>
                </c:pt>
                <c:pt idx="155">
                  <c:v>2.1000000000000001E-2</c:v>
                </c:pt>
                <c:pt idx="156">
                  <c:v>4.2000000000000003E-2</c:v>
                </c:pt>
                <c:pt idx="157">
                  <c:v>1.7000000000000001E-2</c:v>
                </c:pt>
                <c:pt idx="158">
                  <c:v>1.7000000000000001E-2</c:v>
                </c:pt>
                <c:pt idx="159">
                  <c:v>3.1E-2</c:v>
                </c:pt>
                <c:pt idx="160">
                  <c:v>3.4000000000000002E-2</c:v>
                </c:pt>
                <c:pt idx="161">
                  <c:v>3.7999999999999999E-2</c:v>
                </c:pt>
                <c:pt idx="162">
                  <c:v>1.4E-2</c:v>
                </c:pt>
                <c:pt idx="163">
                  <c:v>1.4999999999999999E-2</c:v>
                </c:pt>
                <c:pt idx="164">
                  <c:v>1.2999999999999999E-2</c:v>
                </c:pt>
                <c:pt idx="165">
                  <c:v>8.1219999999999999</c:v>
                </c:pt>
                <c:pt idx="166">
                  <c:v>0.39600000000000002</c:v>
                </c:pt>
                <c:pt idx="167">
                  <c:v>6.8000000000000005E-2</c:v>
                </c:pt>
                <c:pt idx="168">
                  <c:v>0.04</c:v>
                </c:pt>
                <c:pt idx="169">
                  <c:v>0.13200000000000001</c:v>
                </c:pt>
                <c:pt idx="170">
                  <c:v>6.0999999999999999E-2</c:v>
                </c:pt>
                <c:pt idx="171">
                  <c:v>6.3E-2</c:v>
                </c:pt>
                <c:pt idx="172">
                  <c:v>4.8000000000000001E-2</c:v>
                </c:pt>
                <c:pt idx="173">
                  <c:v>4.2999999999999997E-2</c:v>
                </c:pt>
                <c:pt idx="174">
                  <c:v>0.05</c:v>
                </c:pt>
                <c:pt idx="175">
                  <c:v>4.3999999999999997E-2</c:v>
                </c:pt>
                <c:pt idx="176">
                  <c:v>3.9E-2</c:v>
                </c:pt>
                <c:pt idx="177">
                  <c:v>4.1000000000000002E-2</c:v>
                </c:pt>
                <c:pt idx="178">
                  <c:v>3.5999999999999997E-2</c:v>
                </c:pt>
                <c:pt idx="179">
                  <c:v>4.3999999999999997E-2</c:v>
                </c:pt>
                <c:pt idx="180">
                  <c:v>8.7999999999999995E-2</c:v>
                </c:pt>
                <c:pt idx="181">
                  <c:v>6.7000000000000004E-2</c:v>
                </c:pt>
                <c:pt idx="182">
                  <c:v>3.7999999999999999E-2</c:v>
                </c:pt>
                <c:pt idx="183">
                  <c:v>4.5999999999999999E-2</c:v>
                </c:pt>
                <c:pt idx="184">
                  <c:v>4.4999999999999998E-2</c:v>
                </c:pt>
                <c:pt idx="185">
                  <c:v>0.04</c:v>
                </c:pt>
                <c:pt idx="186">
                  <c:v>7.3999999999999996E-2</c:v>
                </c:pt>
                <c:pt idx="187">
                  <c:v>0.19800000000000001</c:v>
                </c:pt>
                <c:pt idx="188">
                  <c:v>9.2999999999999999E-2</c:v>
                </c:pt>
                <c:pt idx="189">
                  <c:v>7.0000000000000007E-2</c:v>
                </c:pt>
                <c:pt idx="190">
                  <c:v>0.09</c:v>
                </c:pt>
                <c:pt idx="191">
                  <c:v>7.2999999999999995E-2</c:v>
                </c:pt>
                <c:pt idx="192">
                  <c:v>9.9000000000000005E-2</c:v>
                </c:pt>
                <c:pt idx="193">
                  <c:v>0.11700000000000001</c:v>
                </c:pt>
                <c:pt idx="194">
                  <c:v>8.4000000000000005E-2</c:v>
                </c:pt>
                <c:pt idx="195">
                  <c:v>6.6000000000000003E-2</c:v>
                </c:pt>
                <c:pt idx="196">
                  <c:v>6.4000000000000001E-2</c:v>
                </c:pt>
                <c:pt idx="197">
                  <c:v>4.3999999999999997E-2</c:v>
                </c:pt>
                <c:pt idx="198">
                  <c:v>5.8999999999999997E-2</c:v>
                </c:pt>
                <c:pt idx="199">
                  <c:v>5.2999999999999999E-2</c:v>
                </c:pt>
                <c:pt idx="200">
                  <c:v>1.4999999999999999E-2</c:v>
                </c:pt>
                <c:pt idx="201">
                  <c:v>0.10199999999999999</c:v>
                </c:pt>
                <c:pt idx="202">
                  <c:v>6.7000000000000004E-2</c:v>
                </c:pt>
                <c:pt idx="203">
                  <c:v>6.2E-2</c:v>
                </c:pt>
                <c:pt idx="204">
                  <c:v>0.06</c:v>
                </c:pt>
                <c:pt idx="205">
                  <c:v>9.4E-2</c:v>
                </c:pt>
                <c:pt idx="206">
                  <c:v>2.5999999999999999E-2</c:v>
                </c:pt>
                <c:pt idx="207">
                  <c:v>4.7E-2</c:v>
                </c:pt>
                <c:pt idx="208">
                  <c:v>3.5999999999999997E-2</c:v>
                </c:pt>
                <c:pt idx="209">
                  <c:v>5.1999999999999998E-2</c:v>
                </c:pt>
                <c:pt idx="210">
                  <c:v>3.7999999999999999E-2</c:v>
                </c:pt>
                <c:pt idx="211">
                  <c:v>0.32100000000000001</c:v>
                </c:pt>
                <c:pt idx="212">
                  <c:v>4.0000000000000001E-3</c:v>
                </c:pt>
                <c:pt idx="213">
                  <c:v>5.7000000000000002E-2</c:v>
                </c:pt>
                <c:pt idx="214">
                  <c:v>4.8000000000000001E-2</c:v>
                </c:pt>
                <c:pt idx="215">
                  <c:v>5.5E-2</c:v>
                </c:pt>
                <c:pt idx="216">
                  <c:v>5.3999999999999999E-2</c:v>
                </c:pt>
                <c:pt idx="217">
                  <c:v>5.3999999999999999E-2</c:v>
                </c:pt>
                <c:pt idx="218">
                  <c:v>3.2000000000000001E-2</c:v>
                </c:pt>
                <c:pt idx="219">
                  <c:v>4.2000000000000003E-2</c:v>
                </c:pt>
                <c:pt idx="220">
                  <c:v>3.5000000000000003E-2</c:v>
                </c:pt>
                <c:pt idx="221">
                  <c:v>2.3E-2</c:v>
                </c:pt>
                <c:pt idx="222">
                  <c:v>2.7E-2</c:v>
                </c:pt>
                <c:pt idx="223">
                  <c:v>4.1000000000000002E-2</c:v>
                </c:pt>
                <c:pt idx="224">
                  <c:v>4.8000000000000001E-2</c:v>
                </c:pt>
                <c:pt idx="225">
                  <c:v>8.0000000000000002E-3</c:v>
                </c:pt>
                <c:pt idx="226">
                  <c:v>0.04</c:v>
                </c:pt>
                <c:pt idx="227">
                  <c:v>1.6E-2</c:v>
                </c:pt>
                <c:pt idx="228">
                  <c:v>1.4E-2</c:v>
                </c:pt>
                <c:pt idx="229">
                  <c:v>1.7999999999999999E-2</c:v>
                </c:pt>
                <c:pt idx="230">
                  <c:v>1.4E-2</c:v>
                </c:pt>
                <c:pt idx="231" formatCode="0.000">
                  <c:v>1E-3</c:v>
                </c:pt>
                <c:pt idx="232" formatCode="0.000">
                  <c:v>2E-3</c:v>
                </c:pt>
                <c:pt idx="233" formatCode="0.000">
                  <c:v>3.0000000000000001E-3</c:v>
                </c:pt>
                <c:pt idx="234">
                  <c:v>1E-3</c:v>
                </c:pt>
                <c:pt idx="235">
                  <c:v>0.06</c:v>
                </c:pt>
                <c:pt idx="236" formatCode="0.000">
                  <c:v>3.0000000000000001E-3</c:v>
                </c:pt>
                <c:pt idx="237" formatCode="0.000">
                  <c:v>2E-3</c:v>
                </c:pt>
                <c:pt idx="238" formatCode="0.0000">
                  <c:v>4.0000000000000002E-4</c:v>
                </c:pt>
                <c:pt idx="239" formatCode="0.0000">
                  <c:v>2.0000000000000001E-4</c:v>
                </c:pt>
                <c:pt idx="240" formatCode="0.000">
                  <c:v>3.0000000000000001E-3</c:v>
                </c:pt>
                <c:pt idx="241" formatCode="0.000">
                  <c:v>0</c:v>
                </c:pt>
                <c:pt idx="242" formatCode="0.000">
                  <c:v>0</c:v>
                </c:pt>
                <c:pt idx="243" formatCode="0.000">
                  <c:v>0</c:v>
                </c:pt>
                <c:pt idx="244" formatCode="0.000">
                  <c:v>1E-3</c:v>
                </c:pt>
                <c:pt idx="245" formatCode="0.000">
                  <c:v>0</c:v>
                </c:pt>
                <c:pt idx="246" formatCode="0.000">
                  <c:v>0</c:v>
                </c:pt>
                <c:pt idx="247">
                  <c:v>0.79200000000000004</c:v>
                </c:pt>
                <c:pt idx="248" formatCode="0.000">
                  <c:v>6.8000000000000005E-2</c:v>
                </c:pt>
                <c:pt idx="249" formatCode="0.000">
                  <c:v>4.2000000000000003E-2</c:v>
                </c:pt>
                <c:pt idx="250" formatCode="0.000">
                  <c:v>4.3999999999999997E-2</c:v>
                </c:pt>
                <c:pt idx="251" formatCode="0.000">
                  <c:v>3.0000000000000001E-3</c:v>
                </c:pt>
                <c:pt idx="252" formatCode="0.000">
                  <c:v>4.0000000000000001E-3</c:v>
                </c:pt>
                <c:pt idx="253" formatCode="0.000">
                  <c:v>0</c:v>
                </c:pt>
                <c:pt idx="254" formatCode="0.000">
                  <c:v>0</c:v>
                </c:pt>
                <c:pt idx="255" formatCode="0.000">
                  <c:v>0.01</c:v>
                </c:pt>
                <c:pt idx="256" formatCode="0.000">
                  <c:v>3.0000000000000001E-3</c:v>
                </c:pt>
                <c:pt idx="257" formatCode="0.000">
                  <c:v>0</c:v>
                </c:pt>
                <c:pt idx="258" formatCode="0.000">
                  <c:v>0</c:v>
                </c:pt>
                <c:pt idx="259" formatCode="0.000">
                  <c:v>0</c:v>
                </c:pt>
                <c:pt idx="260" formatCode="0.000">
                  <c:v>0</c:v>
                </c:pt>
                <c:pt idx="261" formatCode="0.000">
                  <c:v>0</c:v>
                </c:pt>
                <c:pt idx="262" formatCode="0.000">
                  <c:v>0</c:v>
                </c:pt>
                <c:pt idx="263" formatCode="0.000">
                  <c:v>0</c:v>
                </c:pt>
                <c:pt idx="264" formatCode="0.000">
                  <c:v>0</c:v>
                </c:pt>
                <c:pt idx="265" formatCode="0.000">
                  <c:v>0</c:v>
                </c:pt>
                <c:pt idx="266" formatCode="0.000">
                  <c:v>0</c:v>
                </c:pt>
                <c:pt idx="267" formatCode="0.000">
                  <c:v>0</c:v>
                </c:pt>
                <c:pt idx="268" formatCode="0.000">
                  <c:v>0</c:v>
                </c:pt>
                <c:pt idx="269" formatCode="0.000">
                  <c:v>0</c:v>
                </c:pt>
                <c:pt idx="270" formatCode="0.000">
                  <c:v>0</c:v>
                </c:pt>
                <c:pt idx="271" formatCode="0.000">
                  <c:v>0</c:v>
                </c:pt>
                <c:pt idx="272" formatCode="0.000">
                  <c:v>0</c:v>
                </c:pt>
                <c:pt idx="273" formatCode="0.000">
                  <c:v>0</c:v>
                </c:pt>
                <c:pt idx="274" formatCode="0.000">
                  <c:v>0</c:v>
                </c:pt>
                <c:pt idx="275" formatCode="0.000">
                  <c:v>0</c:v>
                </c:pt>
                <c:pt idx="276" formatCode="0.000">
                  <c:v>0</c:v>
                </c:pt>
                <c:pt idx="277" formatCode="0.000">
                  <c:v>0</c:v>
                </c:pt>
                <c:pt idx="278" formatCode="0.000">
                  <c:v>0</c:v>
                </c:pt>
                <c:pt idx="279" formatCode="0.000">
                  <c:v>0</c:v>
                </c:pt>
                <c:pt idx="280" formatCode="0.000">
                  <c:v>0</c:v>
                </c:pt>
                <c:pt idx="281" formatCode="0.000">
                  <c:v>0</c:v>
                </c:pt>
                <c:pt idx="282" formatCode="0.000">
                  <c:v>0</c:v>
                </c:pt>
                <c:pt idx="283" formatCode="0.000">
                  <c:v>0</c:v>
                </c:pt>
                <c:pt idx="284" formatCode="0.000">
                  <c:v>0</c:v>
                </c:pt>
                <c:pt idx="285" formatCode="0.000">
                  <c:v>0</c:v>
                </c:pt>
                <c:pt idx="286" formatCode="0.000">
                  <c:v>0</c:v>
                </c:pt>
                <c:pt idx="287" formatCode="0.000">
                  <c:v>0</c:v>
                </c:pt>
                <c:pt idx="288" formatCode="0.000">
                  <c:v>0</c:v>
                </c:pt>
                <c:pt idx="289" formatCode="0.000">
                  <c:v>0</c:v>
                </c:pt>
                <c:pt idx="290" formatCode="0.000">
                  <c:v>3.4000000000000002E-2</c:v>
                </c:pt>
                <c:pt idx="291" formatCode="0.000">
                  <c:v>2.8000000000000001E-2</c:v>
                </c:pt>
                <c:pt idx="292" formatCode="0.000">
                  <c:v>2.4E-2</c:v>
                </c:pt>
                <c:pt idx="293" formatCode="0.000">
                  <c:v>8.0000000000000002E-3</c:v>
                </c:pt>
                <c:pt idx="294" formatCode="0.000">
                  <c:v>3.0000000000000001E-3</c:v>
                </c:pt>
                <c:pt idx="295" formatCode="0.000">
                  <c:v>1.2999999999999999E-2</c:v>
                </c:pt>
                <c:pt idx="296" formatCode="0.000">
                  <c:v>2.4E-2</c:v>
                </c:pt>
                <c:pt idx="297" formatCode="0.000">
                  <c:v>1.6E-2</c:v>
                </c:pt>
                <c:pt idx="298" formatCode="0.000">
                  <c:v>1.4999999999999999E-2</c:v>
                </c:pt>
                <c:pt idx="299" formatCode="0.000">
                  <c:v>1.0999999999999999E-2</c:v>
                </c:pt>
                <c:pt idx="300" formatCode="0.000">
                  <c:v>1.2E-2</c:v>
                </c:pt>
                <c:pt idx="301" formatCode="0.000">
                  <c:v>1.2999999999999999E-2</c:v>
                </c:pt>
                <c:pt idx="302" formatCode="0.000">
                  <c:v>2.5000000000000001E-2</c:v>
                </c:pt>
                <c:pt idx="303" formatCode="0.000">
                  <c:v>1.2E-2</c:v>
                </c:pt>
                <c:pt idx="304" formatCode="0.000">
                  <c:v>0.01</c:v>
                </c:pt>
                <c:pt idx="305" formatCode="0.000">
                  <c:v>1.2E-2</c:v>
                </c:pt>
                <c:pt idx="306" formatCode="0.000">
                  <c:v>1.2999999999999999E-2</c:v>
                </c:pt>
                <c:pt idx="307" formatCode="0.000">
                  <c:v>3.1E-2</c:v>
                </c:pt>
                <c:pt idx="308" formatCode="0.000">
                  <c:v>2.7E-2</c:v>
                </c:pt>
                <c:pt idx="309" formatCode="0.000">
                  <c:v>2.7E-2</c:v>
                </c:pt>
                <c:pt idx="310" formatCode="0.000">
                  <c:v>1.2999999999999999E-2</c:v>
                </c:pt>
                <c:pt idx="311" formatCode="0.000">
                  <c:v>1.2E-2</c:v>
                </c:pt>
                <c:pt idx="312" formatCode="0.000">
                  <c:v>8.9999999999999993E-3</c:v>
                </c:pt>
                <c:pt idx="313">
                  <c:v>1.7999999999999999E-2</c:v>
                </c:pt>
                <c:pt idx="314" formatCode="0.000">
                  <c:v>1.0999999999999999E-2</c:v>
                </c:pt>
                <c:pt idx="315">
                  <c:v>1.0999999999999999E-2</c:v>
                </c:pt>
                <c:pt idx="316" formatCode="0.000">
                  <c:v>1.9E-2</c:v>
                </c:pt>
                <c:pt idx="317">
                  <c:v>1.9E-2</c:v>
                </c:pt>
                <c:pt idx="318" formatCode="0.000">
                  <c:v>1.9E-2</c:v>
                </c:pt>
                <c:pt idx="319">
                  <c:v>1.7000000000000001E-2</c:v>
                </c:pt>
                <c:pt idx="320">
                  <c:v>1.7999999999999999E-2</c:v>
                </c:pt>
                <c:pt idx="321">
                  <c:v>0.02</c:v>
                </c:pt>
                <c:pt idx="322" formatCode="0.000">
                  <c:v>1.7000000000000001E-2</c:v>
                </c:pt>
                <c:pt idx="323" formatCode="0.000">
                  <c:v>1.4999999999999999E-2</c:v>
                </c:pt>
                <c:pt idx="324" formatCode="0.000">
                  <c:v>1.4E-2</c:v>
                </c:pt>
                <c:pt idx="325" formatCode="0.000">
                  <c:v>1.2E-2</c:v>
                </c:pt>
                <c:pt idx="326" formatCode="0.000">
                  <c:v>1.4999999999999999E-2</c:v>
                </c:pt>
                <c:pt idx="327" formatCode="0.000">
                  <c:v>4.7E-2</c:v>
                </c:pt>
                <c:pt idx="328" formatCode="0.000">
                  <c:v>1.7999999999999999E-2</c:v>
                </c:pt>
                <c:pt idx="329" formatCode="0.000">
                  <c:v>2.4E-2</c:v>
                </c:pt>
                <c:pt idx="330">
                  <c:v>1.9E-2</c:v>
                </c:pt>
                <c:pt idx="331">
                  <c:v>1.6E-2</c:v>
                </c:pt>
                <c:pt idx="332" formatCode="0.000">
                  <c:v>1.6E-2</c:v>
                </c:pt>
                <c:pt idx="333" formatCode="0.000">
                  <c:v>1.2E-2</c:v>
                </c:pt>
                <c:pt idx="334">
                  <c:v>1.2999999999999999E-2</c:v>
                </c:pt>
                <c:pt idx="335" formatCode="0.000">
                  <c:v>0.01</c:v>
                </c:pt>
                <c:pt idx="336">
                  <c:v>1.0999999999999999E-2</c:v>
                </c:pt>
                <c:pt idx="337" formatCode="0.000">
                  <c:v>1.2999999999999999E-2</c:v>
                </c:pt>
                <c:pt idx="338" formatCode="0.000">
                  <c:v>0.01</c:v>
                </c:pt>
                <c:pt idx="339" formatCode="0.000">
                  <c:v>1.2999999999999999E-2</c:v>
                </c:pt>
                <c:pt idx="340">
                  <c:v>1.4E-2</c:v>
                </c:pt>
                <c:pt idx="341" formatCode="0.000">
                  <c:v>1.2999999999999999E-2</c:v>
                </c:pt>
                <c:pt idx="342" formatCode="0.000">
                  <c:v>2E-3</c:v>
                </c:pt>
                <c:pt idx="343" formatCode="0.000">
                  <c:v>6.0000000000000001E-3</c:v>
                </c:pt>
                <c:pt idx="344" formatCode="0.000">
                  <c:v>2E-3</c:v>
                </c:pt>
                <c:pt idx="345">
                  <c:v>0</c:v>
                </c:pt>
                <c:pt idx="346" formatCode="0.000">
                  <c:v>1.0999999999999999E-2</c:v>
                </c:pt>
                <c:pt idx="347" formatCode="0.000">
                  <c:v>1.2999999999999999E-2</c:v>
                </c:pt>
                <c:pt idx="348" formatCode="0.000">
                  <c:v>1.6E-2</c:v>
                </c:pt>
                <c:pt idx="349" formatCode="0.000">
                  <c:v>7.0000000000000001E-3</c:v>
                </c:pt>
                <c:pt idx="350" formatCode="0.000">
                  <c:v>7.0000000000000001E-3</c:v>
                </c:pt>
                <c:pt idx="351">
                  <c:v>6.0000000000000001E-3</c:v>
                </c:pt>
                <c:pt idx="352" formatCode="0.000">
                  <c:v>1.2E-2</c:v>
                </c:pt>
                <c:pt idx="353" formatCode="0.000">
                  <c:v>8.0000000000000002E-3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0.23328000000000004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0-4A39-B997-4CD0DF25EAA0}"/>
            </c:ext>
          </c:extLst>
        </c:ser>
        <c:ser>
          <c:idx val="7"/>
          <c:order val="6"/>
          <c:tx>
            <c:strRef>
              <c:f>FosfatosDiario!$K$7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FosfatosDiario!$K$8:$K$725</c15:sqref>
                  </c15:fullRef>
                </c:ext>
              </c:extLst>
              <c:f>(FosfatosDiario!$K$8:$K$10,FosfatosDiario!$K$12:$K$14,FosfatosDiario!$K$18:$K$305,FosfatosDiario!$K$310:$K$725)</c:f>
              <c:numCache>
                <c:formatCode>General</c:formatCode>
                <c:ptCount val="704"/>
                <c:pt idx="41" formatCode="0.000">
                  <c:v>7.9000000000000008E-3</c:v>
                </c:pt>
                <c:pt idx="42" formatCode="0.000">
                  <c:v>4.3E-3</c:v>
                </c:pt>
                <c:pt idx="43" formatCode="0.000">
                  <c:v>7.7999999999999996E-3</c:v>
                </c:pt>
                <c:pt idx="44" formatCode="0.000">
                  <c:v>5.5999999999999999E-3</c:v>
                </c:pt>
                <c:pt idx="45" formatCode="0.000">
                  <c:v>2.5999999999999999E-3</c:v>
                </c:pt>
                <c:pt idx="46" formatCode="0.000">
                  <c:v>4.3E-3</c:v>
                </c:pt>
                <c:pt idx="47" formatCode="0.000">
                  <c:v>3.0000000000000001E-3</c:v>
                </c:pt>
                <c:pt idx="48" formatCode="0.000">
                  <c:v>2.5999999999999999E-3</c:v>
                </c:pt>
                <c:pt idx="49" formatCode="0.00">
                  <c:v>2.2800000000000001E-2</c:v>
                </c:pt>
                <c:pt idx="50">
                  <c:v>0</c:v>
                </c:pt>
                <c:pt idx="51">
                  <c:v>0</c:v>
                </c:pt>
                <c:pt idx="52" formatCode="0.00">
                  <c:v>8.3799999999999999E-2</c:v>
                </c:pt>
                <c:pt idx="53" formatCode="0.00">
                  <c:v>0.48170000000000002</c:v>
                </c:pt>
                <c:pt idx="54">
                  <c:v>0</c:v>
                </c:pt>
                <c:pt idx="55" formatCode="0.00">
                  <c:v>0.55300000000000005</c:v>
                </c:pt>
                <c:pt idx="56" formatCode="0.00">
                  <c:v>3.3000000000000002E-2</c:v>
                </c:pt>
                <c:pt idx="57">
                  <c:v>4.8000000000000001E-2</c:v>
                </c:pt>
                <c:pt idx="58">
                  <c:v>9.7999999999999997E-3</c:v>
                </c:pt>
                <c:pt idx="59">
                  <c:v>8.2000000000000007E-3</c:v>
                </c:pt>
                <c:pt idx="60">
                  <c:v>7.3000000000000001E-3</c:v>
                </c:pt>
                <c:pt idx="61">
                  <c:v>2.0199999999999999E-2</c:v>
                </c:pt>
                <c:pt idx="62">
                  <c:v>3.0200000000000001E-2</c:v>
                </c:pt>
                <c:pt idx="63">
                  <c:v>4.9099999999999998E-2</c:v>
                </c:pt>
                <c:pt idx="64">
                  <c:v>3.1E-2</c:v>
                </c:pt>
                <c:pt idx="65">
                  <c:v>2.1999999999999999E-2</c:v>
                </c:pt>
                <c:pt idx="66">
                  <c:v>1.9699999999999999E-2</c:v>
                </c:pt>
                <c:pt idx="67">
                  <c:v>1.18E-2</c:v>
                </c:pt>
                <c:pt idx="68">
                  <c:v>1.09E-2</c:v>
                </c:pt>
                <c:pt idx="69">
                  <c:v>7.9000000000000008E-3</c:v>
                </c:pt>
                <c:pt idx="70">
                  <c:v>1.4800000000000001E-2</c:v>
                </c:pt>
                <c:pt idx="71">
                  <c:v>1.4200000000000001E-2</c:v>
                </c:pt>
                <c:pt idx="72">
                  <c:v>1.4800000000000001E-2</c:v>
                </c:pt>
                <c:pt idx="73">
                  <c:v>7.6E-3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7.0999999999999994E-2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 formatCode="0.000">
                  <c:v>1.1999999999999999E-3</c:v>
                </c:pt>
                <c:pt idx="228" formatCode="0.000">
                  <c:v>2.8E-3</c:v>
                </c:pt>
                <c:pt idx="229" formatCode="0.000">
                  <c:v>8.0000000000000004E-4</c:v>
                </c:pt>
                <c:pt idx="230">
                  <c:v>2E-3</c:v>
                </c:pt>
                <c:pt idx="231" formatCode="0.000">
                  <c:v>8.9999999999999998E-4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5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  <c:pt idx="697" formatCode="0.00">
                  <c:v>0</c:v>
                </c:pt>
                <c:pt idx="698" formatCode="0.00">
                  <c:v>0</c:v>
                </c:pt>
                <c:pt idx="699" formatCode="0.00">
                  <c:v>0</c:v>
                </c:pt>
                <c:pt idx="700" formatCode="0.00">
                  <c:v>0</c:v>
                </c:pt>
                <c:pt idx="701" formatCode="0.00">
                  <c:v>0</c:v>
                </c:pt>
                <c:pt idx="70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0-4A39-B997-4CD0DF25EAA0}"/>
            </c:ext>
          </c:extLst>
        </c:ser>
        <c:ser>
          <c:idx val="1"/>
          <c:order val="7"/>
          <c:tx>
            <c:strRef>
              <c:f>FosfatosDiario!$L$7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FosfatosDiario!$L$8:$L$725</c15:sqref>
                  </c15:fullRef>
                </c:ext>
              </c:extLst>
              <c:f>(FosfatosDiario!$L$8:$L$10,FosfatosDiario!$L$12:$L$14,FosfatosDiario!$L$18:$L$305,FosfatosDiario!$L$310:$L$725)</c:f>
              <c:numCache>
                <c:formatCode>0.00</c:formatCode>
                <c:ptCount val="704"/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.000">
                  <c:v>1.1000000000000001E-3</c:v>
                </c:pt>
                <c:pt idx="37" formatCode="0">
                  <c:v>0</c:v>
                </c:pt>
                <c:pt idx="38" formatCode="0.0000">
                  <c:v>4.1999999999999997E-3</c:v>
                </c:pt>
                <c:pt idx="40" formatCode="0.000">
                  <c:v>4.3900000000000002E-2</c:v>
                </c:pt>
                <c:pt idx="41" formatCode="0.000">
                  <c:v>5.1000000000000004E-3</c:v>
                </c:pt>
                <c:pt idx="42" formatCode="0.000">
                  <c:v>1.3100000000000001E-2</c:v>
                </c:pt>
                <c:pt idx="43" formatCode="0.000">
                  <c:v>5.7999999999999996E-3</c:v>
                </c:pt>
                <c:pt idx="44" formatCode="0.000">
                  <c:v>2.3E-3</c:v>
                </c:pt>
                <c:pt idx="46" formatCode="0.000">
                  <c:v>8.9999999999999993E-3</c:v>
                </c:pt>
                <c:pt idx="47" formatCode="0.000">
                  <c:v>6.9999999999999999E-4</c:v>
                </c:pt>
                <c:pt idx="48" formatCode="0.000">
                  <c:v>0</c:v>
                </c:pt>
                <c:pt idx="49" formatCode="0.000">
                  <c:v>1.6000000000000001E-3</c:v>
                </c:pt>
                <c:pt idx="50" formatCode="0.000">
                  <c:v>2.5999999999999999E-3</c:v>
                </c:pt>
                <c:pt idx="51" formatCode="0.000">
                  <c:v>0.70140000000000002</c:v>
                </c:pt>
                <c:pt idx="52" formatCode="0.000">
                  <c:v>0.14610000000000001</c:v>
                </c:pt>
                <c:pt idx="53" formatCode="0.000">
                  <c:v>0.47310000000000002</c:v>
                </c:pt>
                <c:pt idx="54" formatCode="0.000">
                  <c:v>1.77E-2</c:v>
                </c:pt>
                <c:pt idx="55" formatCode="0.000">
                  <c:v>4.6399999999999997E-2</c:v>
                </c:pt>
                <c:pt idx="56" formatCode="0.000">
                  <c:v>6.3E-3</c:v>
                </c:pt>
                <c:pt idx="57" formatCode="0.000">
                  <c:v>3.8E-3</c:v>
                </c:pt>
                <c:pt idx="58" formatCode="0">
                  <c:v>0</c:v>
                </c:pt>
                <c:pt idx="59" formatCode="0">
                  <c:v>0</c:v>
                </c:pt>
                <c:pt idx="60" formatCode="0.000">
                  <c:v>4.1999999999999997E-3</c:v>
                </c:pt>
                <c:pt idx="61" formatCode="0.000">
                  <c:v>8.3999999999999995E-3</c:v>
                </c:pt>
                <c:pt idx="66" formatCode="0">
                  <c:v>0</c:v>
                </c:pt>
                <c:pt idx="75" formatCode="0">
                  <c:v>0</c:v>
                </c:pt>
                <c:pt idx="81" formatCode="0">
                  <c:v>0</c:v>
                </c:pt>
                <c:pt idx="90" formatCode="0">
                  <c:v>0</c:v>
                </c:pt>
                <c:pt idx="96" formatCode="0">
                  <c:v>0</c:v>
                </c:pt>
                <c:pt idx="102" formatCode="0.000">
                  <c:v>0</c:v>
                </c:pt>
                <c:pt idx="107" formatCode="0.000">
                  <c:v>0</c:v>
                </c:pt>
                <c:pt idx="123" formatCode="0.000">
                  <c:v>0</c:v>
                </c:pt>
                <c:pt idx="130" formatCode="0.000">
                  <c:v>0</c:v>
                </c:pt>
                <c:pt idx="137" formatCode="0.000">
                  <c:v>0</c:v>
                </c:pt>
                <c:pt idx="144" formatCode="0.000">
                  <c:v>0</c:v>
                </c:pt>
                <c:pt idx="151" formatCode="0.000">
                  <c:v>0</c:v>
                </c:pt>
                <c:pt idx="207" formatCode="0.000">
                  <c:v>0</c:v>
                </c:pt>
                <c:pt idx="210" formatCode="0.000">
                  <c:v>0</c:v>
                </c:pt>
                <c:pt idx="212" formatCode="0.000">
                  <c:v>0</c:v>
                </c:pt>
                <c:pt idx="215" formatCode="0.000">
                  <c:v>0</c:v>
                </c:pt>
                <c:pt idx="218" formatCode="0.000">
                  <c:v>0</c:v>
                </c:pt>
                <c:pt idx="221" formatCode="0.000">
                  <c:v>0</c:v>
                </c:pt>
                <c:pt idx="224" formatCode="0.000">
                  <c:v>0</c:v>
                </c:pt>
                <c:pt idx="227" formatCode="0.000">
                  <c:v>0</c:v>
                </c:pt>
                <c:pt idx="229" formatCode="0.000">
                  <c:v>0</c:v>
                </c:pt>
                <c:pt idx="231" formatCode="0.000">
                  <c:v>0</c:v>
                </c:pt>
                <c:pt idx="234" formatCode="0.000">
                  <c:v>0</c:v>
                </c:pt>
                <c:pt idx="237" formatCode="0.000">
                  <c:v>0</c:v>
                </c:pt>
                <c:pt idx="240" formatCode="0.000">
                  <c:v>0</c:v>
                </c:pt>
                <c:pt idx="243" formatCode="0.000">
                  <c:v>0</c:v>
                </c:pt>
                <c:pt idx="246" formatCode="0.000">
                  <c:v>0</c:v>
                </c:pt>
                <c:pt idx="249" formatCode="0.000">
                  <c:v>0</c:v>
                </c:pt>
                <c:pt idx="252" formatCode="0.000">
                  <c:v>0</c:v>
                </c:pt>
                <c:pt idx="255" formatCode="0.000">
                  <c:v>0</c:v>
                </c:pt>
                <c:pt idx="258" formatCode="0.000">
                  <c:v>0</c:v>
                </c:pt>
                <c:pt idx="261" formatCode="0.000">
                  <c:v>0</c:v>
                </c:pt>
                <c:pt idx="264" formatCode="0.000">
                  <c:v>0</c:v>
                </c:pt>
                <c:pt idx="267" formatCode="0.000">
                  <c:v>0</c:v>
                </c:pt>
                <c:pt idx="270" formatCode="0.000">
                  <c:v>0</c:v>
                </c:pt>
                <c:pt idx="273" formatCode="0.000">
                  <c:v>0</c:v>
                </c:pt>
                <c:pt idx="276" formatCode="0.000">
                  <c:v>0</c:v>
                </c:pt>
                <c:pt idx="279" formatCode="0.000">
                  <c:v>0</c:v>
                </c:pt>
                <c:pt idx="282" formatCode="0.000">
                  <c:v>0</c:v>
                </c:pt>
                <c:pt idx="284" formatCode="0.000">
                  <c:v>0</c:v>
                </c:pt>
                <c:pt idx="287" formatCode="0.000">
                  <c:v>0</c:v>
                </c:pt>
                <c:pt idx="290" formatCode="0.000">
                  <c:v>0</c:v>
                </c:pt>
                <c:pt idx="291" formatCode="0.000">
                  <c:v>0</c:v>
                </c:pt>
                <c:pt idx="294" formatCode="0.000">
                  <c:v>0</c:v>
                </c:pt>
                <c:pt idx="297" formatCode="0.000">
                  <c:v>0</c:v>
                </c:pt>
                <c:pt idx="300" formatCode="0.000">
                  <c:v>0</c:v>
                </c:pt>
                <c:pt idx="302" formatCode="0.000">
                  <c:v>0</c:v>
                </c:pt>
                <c:pt idx="305" formatCode="0.000">
                  <c:v>0</c:v>
                </c:pt>
                <c:pt idx="307" formatCode="0.000">
                  <c:v>0</c:v>
                </c:pt>
                <c:pt idx="310" formatCode="0.000">
                  <c:v>5.0000000000000001E-3</c:v>
                </c:pt>
                <c:pt idx="313" formatCode="0.000">
                  <c:v>0</c:v>
                </c:pt>
                <c:pt idx="316" formatCode="0.000">
                  <c:v>0</c:v>
                </c:pt>
                <c:pt idx="319" formatCode="0.000">
                  <c:v>0</c:v>
                </c:pt>
                <c:pt idx="321" formatCode="0.000">
                  <c:v>0</c:v>
                </c:pt>
                <c:pt idx="324" formatCode="0.000">
                  <c:v>0</c:v>
                </c:pt>
                <c:pt idx="327" formatCode="0.000">
                  <c:v>0</c:v>
                </c:pt>
                <c:pt idx="330" formatCode="0.000">
                  <c:v>0</c:v>
                </c:pt>
                <c:pt idx="331" formatCode="0.000">
                  <c:v>0</c:v>
                </c:pt>
                <c:pt idx="332" formatCode="0.000">
                  <c:v>0</c:v>
                </c:pt>
                <c:pt idx="333" formatCode="0.000">
                  <c:v>0</c:v>
                </c:pt>
                <c:pt idx="334" formatCode="0.000">
                  <c:v>0</c:v>
                </c:pt>
                <c:pt idx="335" formatCode="0.000">
                  <c:v>0</c:v>
                </c:pt>
                <c:pt idx="336" formatCode="0.000">
                  <c:v>0</c:v>
                </c:pt>
                <c:pt idx="337" formatCode="0.000">
                  <c:v>0</c:v>
                </c:pt>
                <c:pt idx="338" formatCode="0.000">
                  <c:v>0</c:v>
                </c:pt>
                <c:pt idx="339" formatCode="0.000">
                  <c:v>0</c:v>
                </c:pt>
                <c:pt idx="340" formatCode="0.000">
                  <c:v>0</c:v>
                </c:pt>
                <c:pt idx="341" formatCode="0.000">
                  <c:v>0</c:v>
                </c:pt>
                <c:pt idx="342" formatCode="0.000">
                  <c:v>0</c:v>
                </c:pt>
                <c:pt idx="343" formatCode="0.000">
                  <c:v>0</c:v>
                </c:pt>
                <c:pt idx="344" formatCode="0.000">
                  <c:v>0</c:v>
                </c:pt>
                <c:pt idx="345" formatCode="0.000">
                  <c:v>0</c:v>
                </c:pt>
                <c:pt idx="346" formatCode="0.000">
                  <c:v>0</c:v>
                </c:pt>
                <c:pt idx="347" formatCode="0.000">
                  <c:v>0</c:v>
                </c:pt>
                <c:pt idx="348" formatCode="0.000">
                  <c:v>0</c:v>
                </c:pt>
                <c:pt idx="349" formatCode="0.000">
                  <c:v>0</c:v>
                </c:pt>
                <c:pt idx="350" formatCode="0.000">
                  <c:v>0</c:v>
                </c:pt>
                <c:pt idx="351" formatCode="0.000">
                  <c:v>0</c:v>
                </c:pt>
                <c:pt idx="352" formatCode="0.000">
                  <c:v>0</c:v>
                </c:pt>
                <c:pt idx="353" formatCode="0.000">
                  <c:v>0</c:v>
                </c:pt>
                <c:pt idx="355" formatCode="0.000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1.3824000000000001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2-46D0-BE10-91D6CE0DE5B6}"/>
            </c:ext>
          </c:extLst>
        </c:ser>
        <c:ser>
          <c:idx val="8"/>
          <c:order val="8"/>
          <c:tx>
            <c:strRef>
              <c:f>FosfatosDiario!$M$7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FosfatosDiario!$M$8:$M$725</c15:sqref>
                  </c15:fullRef>
                </c:ext>
              </c:extLst>
              <c:f>(FosfatosDiario!$M$8:$M$10,FosfatosDiario!$M$12:$M$14,FosfatosDiario!$M$18:$M$305,FosfatosDiario!$M$310:$M$725)</c:f>
              <c:numCache>
                <c:formatCode>0.00</c:formatCode>
                <c:ptCount val="704"/>
                <c:pt idx="26">
                  <c:v>0.25700000000000001</c:v>
                </c:pt>
                <c:pt idx="27">
                  <c:v>0.158</c:v>
                </c:pt>
                <c:pt idx="28">
                  <c:v>0.156</c:v>
                </c:pt>
                <c:pt idx="29">
                  <c:v>0.19600000000000001</c:v>
                </c:pt>
                <c:pt idx="30">
                  <c:v>8.6999999999999994E-2</c:v>
                </c:pt>
                <c:pt idx="31">
                  <c:v>0.193</c:v>
                </c:pt>
                <c:pt idx="32">
                  <c:v>0.253</c:v>
                </c:pt>
                <c:pt idx="33">
                  <c:v>8.6999999999999994E-2</c:v>
                </c:pt>
                <c:pt idx="34">
                  <c:v>0.30099999999999999</c:v>
                </c:pt>
                <c:pt idx="35">
                  <c:v>4.5999999999999999E-2</c:v>
                </c:pt>
                <c:pt idx="36">
                  <c:v>0.13700000000000001</c:v>
                </c:pt>
                <c:pt idx="37">
                  <c:v>0.114</c:v>
                </c:pt>
                <c:pt idx="38">
                  <c:v>0.17</c:v>
                </c:pt>
                <c:pt idx="39">
                  <c:v>9.6000000000000002E-2</c:v>
                </c:pt>
                <c:pt idx="40">
                  <c:v>0.48399999999999999</c:v>
                </c:pt>
                <c:pt idx="41">
                  <c:v>0.23599999999999999</c:v>
                </c:pt>
                <c:pt idx="42">
                  <c:v>0.57199999999999995</c:v>
                </c:pt>
                <c:pt idx="43">
                  <c:v>0.48099999999999998</c:v>
                </c:pt>
                <c:pt idx="44">
                  <c:v>0.47899999999999998</c:v>
                </c:pt>
                <c:pt idx="45">
                  <c:v>0.182</c:v>
                </c:pt>
                <c:pt idx="46">
                  <c:v>0.28499999999999998</c:v>
                </c:pt>
                <c:pt idx="47">
                  <c:v>0.26100000000000001</c:v>
                </c:pt>
                <c:pt idx="48">
                  <c:v>0.218</c:v>
                </c:pt>
                <c:pt idx="49">
                  <c:v>0.19600000000000001</c:v>
                </c:pt>
                <c:pt idx="50">
                  <c:v>0.10199999999999999</c:v>
                </c:pt>
                <c:pt idx="51">
                  <c:v>1.6579999999999999</c:v>
                </c:pt>
                <c:pt idx="52">
                  <c:v>0.72799999999999998</c:v>
                </c:pt>
                <c:pt idx="53">
                  <c:v>1.2170000000000001</c:v>
                </c:pt>
                <c:pt idx="54">
                  <c:v>0.53200000000000003</c:v>
                </c:pt>
                <c:pt idx="55">
                  <c:v>1.6539999999999999</c:v>
                </c:pt>
                <c:pt idx="56">
                  <c:v>0.64400000000000002</c:v>
                </c:pt>
                <c:pt idx="57">
                  <c:v>0.26100000000000001</c:v>
                </c:pt>
                <c:pt idx="58">
                  <c:v>0.104</c:v>
                </c:pt>
                <c:pt idx="59">
                  <c:v>0.23599999999999999</c:v>
                </c:pt>
                <c:pt idx="60">
                  <c:v>0.113</c:v>
                </c:pt>
                <c:pt idx="61">
                  <c:v>0.28499999999999998</c:v>
                </c:pt>
                <c:pt idx="62">
                  <c:v>0.23100000000000001</c:v>
                </c:pt>
                <c:pt idx="63">
                  <c:v>0.311</c:v>
                </c:pt>
                <c:pt idx="64">
                  <c:v>0.29699999999999999</c:v>
                </c:pt>
                <c:pt idx="65">
                  <c:v>0.21199999999999999</c:v>
                </c:pt>
                <c:pt idx="66">
                  <c:v>0.26200000000000001</c:v>
                </c:pt>
                <c:pt idx="67">
                  <c:v>0.26200000000000001</c:v>
                </c:pt>
                <c:pt idx="68">
                  <c:v>0.34499999999999997</c:v>
                </c:pt>
                <c:pt idx="69">
                  <c:v>0.29399999999999998</c:v>
                </c:pt>
                <c:pt idx="70">
                  <c:v>0.20399999999999999</c:v>
                </c:pt>
                <c:pt idx="71">
                  <c:v>0.20399999999999999</c:v>
                </c:pt>
                <c:pt idx="72">
                  <c:v>5.6000000000000001E-2</c:v>
                </c:pt>
                <c:pt idx="73">
                  <c:v>7.5999999999999998E-2</c:v>
                </c:pt>
                <c:pt idx="74">
                  <c:v>0.27</c:v>
                </c:pt>
                <c:pt idx="75">
                  <c:v>0.317</c:v>
                </c:pt>
                <c:pt idx="76">
                  <c:v>0.21299999999999999</c:v>
                </c:pt>
                <c:pt idx="77">
                  <c:v>0.20399999999999999</c:v>
                </c:pt>
                <c:pt idx="78">
                  <c:v>0.34799999999999998</c:v>
                </c:pt>
                <c:pt idx="79">
                  <c:v>0.374</c:v>
                </c:pt>
                <c:pt idx="80">
                  <c:v>0.16400000000000001</c:v>
                </c:pt>
                <c:pt idx="81">
                  <c:v>0.13700000000000001</c:v>
                </c:pt>
                <c:pt idx="82">
                  <c:v>7.8E-2</c:v>
                </c:pt>
                <c:pt idx="83">
                  <c:v>0.36</c:v>
                </c:pt>
                <c:pt idx="84">
                  <c:v>0.1</c:v>
                </c:pt>
                <c:pt idx="85">
                  <c:v>0.11</c:v>
                </c:pt>
                <c:pt idx="86">
                  <c:v>0.11</c:v>
                </c:pt>
                <c:pt idx="87">
                  <c:v>0.10100000000000001</c:v>
                </c:pt>
                <c:pt idx="88">
                  <c:v>0.38700000000000001</c:v>
                </c:pt>
                <c:pt idx="89">
                  <c:v>0.25</c:v>
                </c:pt>
                <c:pt idx="90">
                  <c:v>0.34100000000000003</c:v>
                </c:pt>
                <c:pt idx="91">
                  <c:v>0.217</c:v>
                </c:pt>
                <c:pt idx="92">
                  <c:v>0.33600000000000002</c:v>
                </c:pt>
                <c:pt idx="93">
                  <c:v>0.34699999999999998</c:v>
                </c:pt>
                <c:pt idx="94">
                  <c:v>0.34399999999999997</c:v>
                </c:pt>
                <c:pt idx="95">
                  <c:v>0.34200000000000003</c:v>
                </c:pt>
                <c:pt idx="96">
                  <c:v>0.64200000000000002</c:v>
                </c:pt>
                <c:pt idx="97">
                  <c:v>0.248</c:v>
                </c:pt>
                <c:pt idx="98">
                  <c:v>0.33600000000000002</c:v>
                </c:pt>
                <c:pt idx="99">
                  <c:v>0.376</c:v>
                </c:pt>
                <c:pt idx="100">
                  <c:v>0.63500000000000001</c:v>
                </c:pt>
                <c:pt idx="101">
                  <c:v>0.20499999999999999</c:v>
                </c:pt>
                <c:pt idx="102">
                  <c:v>0.22700000000000001</c:v>
                </c:pt>
                <c:pt idx="103">
                  <c:v>0.27100000000000002</c:v>
                </c:pt>
                <c:pt idx="104">
                  <c:v>0.30199999999999999</c:v>
                </c:pt>
                <c:pt idx="105">
                  <c:v>0.39200000000000002</c:v>
                </c:pt>
                <c:pt idx="106">
                  <c:v>0.253</c:v>
                </c:pt>
                <c:pt idx="107">
                  <c:v>0.15</c:v>
                </c:pt>
                <c:pt idx="108">
                  <c:v>0.21299999999999999</c:v>
                </c:pt>
                <c:pt idx="109">
                  <c:v>0.217</c:v>
                </c:pt>
                <c:pt idx="110">
                  <c:v>0.17299999999999999</c:v>
                </c:pt>
                <c:pt idx="111">
                  <c:v>0.20599999999999999</c:v>
                </c:pt>
                <c:pt idx="112">
                  <c:v>0.13200000000000001</c:v>
                </c:pt>
                <c:pt idx="113">
                  <c:v>0.14599999999999999</c:v>
                </c:pt>
                <c:pt idx="114">
                  <c:v>0.16600000000000001</c:v>
                </c:pt>
                <c:pt idx="115">
                  <c:v>0.16800000000000001</c:v>
                </c:pt>
                <c:pt idx="116">
                  <c:v>0.18</c:v>
                </c:pt>
                <c:pt idx="117">
                  <c:v>0.17599999999999999</c:v>
                </c:pt>
                <c:pt idx="118">
                  <c:v>0.223</c:v>
                </c:pt>
                <c:pt idx="119">
                  <c:v>0.23699999999999999</c:v>
                </c:pt>
                <c:pt idx="120">
                  <c:v>0.17399999999999999</c:v>
                </c:pt>
                <c:pt idx="121">
                  <c:v>7.3999999999999996E-2</c:v>
                </c:pt>
                <c:pt idx="122">
                  <c:v>0.11700000000000001</c:v>
                </c:pt>
                <c:pt idx="123">
                  <c:v>0.17299999999999999</c:v>
                </c:pt>
                <c:pt idx="124">
                  <c:v>0.18099999999999999</c:v>
                </c:pt>
                <c:pt idx="125">
                  <c:v>0.154</c:v>
                </c:pt>
                <c:pt idx="126">
                  <c:v>0.20599999999999999</c:v>
                </c:pt>
                <c:pt idx="127">
                  <c:v>0.17499999999999999</c:v>
                </c:pt>
                <c:pt idx="128">
                  <c:v>0.17399999999999999</c:v>
                </c:pt>
                <c:pt idx="129">
                  <c:v>0.112</c:v>
                </c:pt>
                <c:pt idx="130">
                  <c:v>0.182</c:v>
                </c:pt>
                <c:pt idx="131">
                  <c:v>0.13100000000000001</c:v>
                </c:pt>
                <c:pt idx="132">
                  <c:v>0.123</c:v>
                </c:pt>
                <c:pt idx="133">
                  <c:v>9.6000000000000002E-2</c:v>
                </c:pt>
                <c:pt idx="134">
                  <c:v>9.8000000000000004E-2</c:v>
                </c:pt>
                <c:pt idx="135">
                  <c:v>9.8000000000000004E-2</c:v>
                </c:pt>
                <c:pt idx="136">
                  <c:v>0.04</c:v>
                </c:pt>
                <c:pt idx="137">
                  <c:v>0.123</c:v>
                </c:pt>
                <c:pt idx="138">
                  <c:v>0.22900000000000001</c:v>
                </c:pt>
                <c:pt idx="139">
                  <c:v>9.1999999999999998E-2</c:v>
                </c:pt>
                <c:pt idx="140">
                  <c:v>0.11600000000000001</c:v>
                </c:pt>
                <c:pt idx="141">
                  <c:v>0.126</c:v>
                </c:pt>
                <c:pt idx="142">
                  <c:v>0.17100000000000001</c:v>
                </c:pt>
                <c:pt idx="143">
                  <c:v>0.26600000000000001</c:v>
                </c:pt>
                <c:pt idx="144">
                  <c:v>0.29899999999999999</c:v>
                </c:pt>
                <c:pt idx="145">
                  <c:v>0.31</c:v>
                </c:pt>
                <c:pt idx="146">
                  <c:v>0.308</c:v>
                </c:pt>
                <c:pt idx="147">
                  <c:v>0.58099999999999996</c:v>
                </c:pt>
                <c:pt idx="148">
                  <c:v>0.47899999999999998</c:v>
                </c:pt>
                <c:pt idx="149">
                  <c:v>0.70599999999999996</c:v>
                </c:pt>
                <c:pt idx="150">
                  <c:v>0.223</c:v>
                </c:pt>
                <c:pt idx="151">
                  <c:v>0.42699999999999999</c:v>
                </c:pt>
                <c:pt idx="152">
                  <c:v>0.51900000000000002</c:v>
                </c:pt>
                <c:pt idx="153">
                  <c:v>0.68899999999999995</c:v>
                </c:pt>
                <c:pt idx="154">
                  <c:v>0.52600000000000002</c:v>
                </c:pt>
                <c:pt idx="155">
                  <c:v>0.71499999999999997</c:v>
                </c:pt>
                <c:pt idx="156">
                  <c:v>0.39900000000000002</c:v>
                </c:pt>
                <c:pt idx="157">
                  <c:v>0.26900000000000002</c:v>
                </c:pt>
                <c:pt idx="158">
                  <c:v>0.26600000000000001</c:v>
                </c:pt>
                <c:pt idx="159">
                  <c:v>0.32400000000000001</c:v>
                </c:pt>
                <c:pt idx="160">
                  <c:v>0.29599999999999999</c:v>
                </c:pt>
                <c:pt idx="161">
                  <c:v>0.52600000000000002</c:v>
                </c:pt>
                <c:pt idx="162">
                  <c:v>0.91600000000000004</c:v>
                </c:pt>
                <c:pt idx="163">
                  <c:v>0.68600000000000005</c:v>
                </c:pt>
                <c:pt idx="164">
                  <c:v>0.59099999999999997</c:v>
                </c:pt>
                <c:pt idx="165">
                  <c:v>1.4750000000000001</c:v>
                </c:pt>
                <c:pt idx="166">
                  <c:v>1.415</c:v>
                </c:pt>
                <c:pt idx="167">
                  <c:v>0.81699999999999995</c:v>
                </c:pt>
                <c:pt idx="168">
                  <c:v>0.80800000000000005</c:v>
                </c:pt>
                <c:pt idx="169">
                  <c:v>1.482</c:v>
                </c:pt>
                <c:pt idx="170">
                  <c:v>1.2330000000000001</c:v>
                </c:pt>
                <c:pt idx="171">
                  <c:v>1.208</c:v>
                </c:pt>
                <c:pt idx="172">
                  <c:v>0.65200000000000002</c:v>
                </c:pt>
                <c:pt idx="173">
                  <c:v>1.321</c:v>
                </c:pt>
                <c:pt idx="174">
                  <c:v>0.82499999999999996</c:v>
                </c:pt>
                <c:pt idx="175">
                  <c:v>0.64600000000000002</c:v>
                </c:pt>
                <c:pt idx="176">
                  <c:v>0.42</c:v>
                </c:pt>
                <c:pt idx="177">
                  <c:v>0.64</c:v>
                </c:pt>
                <c:pt idx="178">
                  <c:v>0.50700000000000001</c:v>
                </c:pt>
                <c:pt idx="179">
                  <c:v>0.57899999999999996</c:v>
                </c:pt>
                <c:pt idx="180">
                  <c:v>0.19800000000000001</c:v>
                </c:pt>
                <c:pt idx="181">
                  <c:v>0.13300000000000001</c:v>
                </c:pt>
                <c:pt idx="182">
                  <c:v>9.2999999999999999E-2</c:v>
                </c:pt>
                <c:pt idx="183">
                  <c:v>0.28799999999999998</c:v>
                </c:pt>
                <c:pt idx="184">
                  <c:v>0.24</c:v>
                </c:pt>
                <c:pt idx="185">
                  <c:v>0.23799999999999999</c:v>
                </c:pt>
                <c:pt idx="186">
                  <c:v>0.81</c:v>
                </c:pt>
                <c:pt idx="187">
                  <c:v>0.42499999999999999</c:v>
                </c:pt>
                <c:pt idx="188">
                  <c:v>0.32700000000000001</c:v>
                </c:pt>
                <c:pt idx="189">
                  <c:v>0.33700000000000002</c:v>
                </c:pt>
                <c:pt idx="190">
                  <c:v>0.20399999999999999</c:v>
                </c:pt>
                <c:pt idx="191">
                  <c:v>0.45100000000000001</c:v>
                </c:pt>
                <c:pt idx="192">
                  <c:v>0.126</c:v>
                </c:pt>
                <c:pt idx="193">
                  <c:v>0.06</c:v>
                </c:pt>
                <c:pt idx="194">
                  <c:v>5.2999999999999999E-2</c:v>
                </c:pt>
                <c:pt idx="195">
                  <c:v>0.10100000000000001</c:v>
                </c:pt>
                <c:pt idx="196">
                  <c:v>7.1999999999999995E-2</c:v>
                </c:pt>
                <c:pt idx="197">
                  <c:v>6.4000000000000001E-2</c:v>
                </c:pt>
                <c:pt idx="198">
                  <c:v>0.115</c:v>
                </c:pt>
                <c:pt idx="199">
                  <c:v>0.112</c:v>
                </c:pt>
                <c:pt idx="200">
                  <c:v>8.4000000000000005E-2</c:v>
                </c:pt>
                <c:pt idx="201">
                  <c:v>0.151</c:v>
                </c:pt>
                <c:pt idx="202">
                  <c:v>0.107</c:v>
                </c:pt>
                <c:pt idx="203">
                  <c:v>9.8000000000000004E-2</c:v>
                </c:pt>
                <c:pt idx="204">
                  <c:v>9.9000000000000005E-2</c:v>
                </c:pt>
                <c:pt idx="205">
                  <c:v>8.5000000000000006E-2</c:v>
                </c:pt>
                <c:pt idx="206">
                  <c:v>8.1000000000000003E-2</c:v>
                </c:pt>
                <c:pt idx="207">
                  <c:v>4.9000000000000002E-2</c:v>
                </c:pt>
                <c:pt idx="208">
                  <c:v>0.104</c:v>
                </c:pt>
                <c:pt idx="209">
                  <c:v>1.2999999999999999E-2</c:v>
                </c:pt>
                <c:pt idx="210">
                  <c:v>1.2E-2</c:v>
                </c:pt>
                <c:pt idx="211">
                  <c:v>0.20799999999999999</c:v>
                </c:pt>
                <c:pt idx="212">
                  <c:v>8.9999999999999993E-3</c:v>
                </c:pt>
                <c:pt idx="213">
                  <c:v>2.9000000000000001E-2</c:v>
                </c:pt>
                <c:pt idx="214">
                  <c:v>7.1999999999999995E-2</c:v>
                </c:pt>
                <c:pt idx="215">
                  <c:v>0.29899999999999999</c:v>
                </c:pt>
                <c:pt idx="216">
                  <c:v>0.63800000000000001</c:v>
                </c:pt>
                <c:pt idx="217">
                  <c:v>0.67400000000000004</c:v>
                </c:pt>
                <c:pt idx="218">
                  <c:v>0.28599999999999998</c:v>
                </c:pt>
                <c:pt idx="219">
                  <c:v>7.2999999999999995E-2</c:v>
                </c:pt>
                <c:pt idx="220">
                  <c:v>5.0999999999999997E-2</c:v>
                </c:pt>
                <c:pt idx="221">
                  <c:v>0.14599999999999999</c:v>
                </c:pt>
                <c:pt idx="222">
                  <c:v>1.7000000000000001E-2</c:v>
                </c:pt>
                <c:pt idx="223">
                  <c:v>0.14399999999999999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5.0000000000000001E-3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0.105</c:v>
                </c:pt>
                <c:pt idx="238">
                  <c:v>0.107</c:v>
                </c:pt>
                <c:pt idx="239">
                  <c:v>1.7000000000000001E-2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0.33800000000000002</c:v>
                </c:pt>
                <c:pt idx="248">
                  <c:v>0.14299999999999999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 formatCode="0.000">
                  <c:v>0.36</c:v>
                </c:pt>
                <c:pt idx="253">
                  <c:v>8.7999999999999995E-2</c:v>
                </c:pt>
                <c:pt idx="254">
                  <c:v>0.13700000000000001</c:v>
                </c:pt>
                <c:pt idx="255">
                  <c:v>9.7000000000000003E-2</c:v>
                </c:pt>
                <c:pt idx="256">
                  <c:v>0.109</c:v>
                </c:pt>
                <c:pt idx="257">
                  <c:v>0</c:v>
                </c:pt>
                <c:pt idx="258">
                  <c:v>2.4E-2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7.2999999999999995E-2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5.2999999999999999E-2</c:v>
                </c:pt>
                <c:pt idx="292">
                  <c:v>0.24099999999999999</c:v>
                </c:pt>
                <c:pt idx="293">
                  <c:v>2.5999999999999999E-2</c:v>
                </c:pt>
                <c:pt idx="294">
                  <c:v>6.4000000000000001E-2</c:v>
                </c:pt>
                <c:pt idx="295">
                  <c:v>0</c:v>
                </c:pt>
                <c:pt idx="296">
                  <c:v>2.5000000000000001E-2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4.1000000000000002E-2</c:v>
                </c:pt>
                <c:pt idx="304">
                  <c:v>3.5999999999999997E-2</c:v>
                </c:pt>
                <c:pt idx="305">
                  <c:v>0</c:v>
                </c:pt>
                <c:pt idx="306">
                  <c:v>0</c:v>
                </c:pt>
                <c:pt idx="307">
                  <c:v>2.1999999999999999E-2</c:v>
                </c:pt>
                <c:pt idx="308">
                  <c:v>2.1999999999999999E-2</c:v>
                </c:pt>
                <c:pt idx="309">
                  <c:v>1.0999999999999999E-2</c:v>
                </c:pt>
                <c:pt idx="310">
                  <c:v>1.7999999999999999E-2</c:v>
                </c:pt>
                <c:pt idx="311">
                  <c:v>0.123</c:v>
                </c:pt>
                <c:pt idx="312">
                  <c:v>0.112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1.0999999999999999E-2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0.29099999999999998</c:v>
                </c:pt>
                <c:pt idx="322">
                  <c:v>0.11899999999999999</c:v>
                </c:pt>
                <c:pt idx="323">
                  <c:v>8.7999999999999995E-2</c:v>
                </c:pt>
                <c:pt idx="324">
                  <c:v>0</c:v>
                </c:pt>
                <c:pt idx="325">
                  <c:v>5.8000000000000003E-2</c:v>
                </c:pt>
                <c:pt idx="326">
                  <c:v>5.2999999999999999E-2</c:v>
                </c:pt>
                <c:pt idx="327">
                  <c:v>0.193</c:v>
                </c:pt>
                <c:pt idx="328">
                  <c:v>0.127</c:v>
                </c:pt>
                <c:pt idx="329">
                  <c:v>7.2999999999999995E-2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2.1000000000000001E-2</c:v>
                </c:pt>
                <c:pt idx="335">
                  <c:v>5.0999999999999997E-2</c:v>
                </c:pt>
                <c:pt idx="336">
                  <c:v>4.7E-2</c:v>
                </c:pt>
                <c:pt idx="337">
                  <c:v>5.2999999999999999E-2</c:v>
                </c:pt>
                <c:pt idx="338">
                  <c:v>6.2E-2</c:v>
                </c:pt>
                <c:pt idx="339">
                  <c:v>3.4000000000000002E-2</c:v>
                </c:pt>
                <c:pt idx="340">
                  <c:v>0.13300000000000001</c:v>
                </c:pt>
                <c:pt idx="341">
                  <c:v>0.125</c:v>
                </c:pt>
                <c:pt idx="342">
                  <c:v>4.0000000000000001E-3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6.9000000000000006E-2</c:v>
                </c:pt>
                <c:pt idx="348">
                  <c:v>6.2E-2</c:v>
                </c:pt>
                <c:pt idx="349">
                  <c:v>1.9E-2</c:v>
                </c:pt>
                <c:pt idx="350">
                  <c:v>0.02</c:v>
                </c:pt>
                <c:pt idx="351">
                  <c:v>0</c:v>
                </c:pt>
                <c:pt idx="352">
                  <c:v>0.03</c:v>
                </c:pt>
                <c:pt idx="353">
                  <c:v>3.7999999999999999E-2</c:v>
                </c:pt>
                <c:pt idx="354">
                  <c:v>2.8957824000000004E-2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0.22984992000000004</c:v>
                </c:pt>
                <c:pt idx="359">
                  <c:v>0</c:v>
                </c:pt>
                <c:pt idx="360">
                  <c:v>0.66934079999999996</c:v>
                </c:pt>
                <c:pt idx="361">
                  <c:v>0.2045952</c:v>
                </c:pt>
                <c:pt idx="362">
                  <c:v>0.12052800000000001</c:v>
                </c:pt>
                <c:pt idx="363">
                  <c:v>7.4520000000000003E-2</c:v>
                </c:pt>
                <c:pt idx="364">
                  <c:v>0.15748992000000001</c:v>
                </c:pt>
                <c:pt idx="365">
                  <c:v>0</c:v>
                </c:pt>
                <c:pt idx="366">
                  <c:v>0.15980544000000002</c:v>
                </c:pt>
                <c:pt idx="367">
                  <c:v>5.1148800000000008E-2</c:v>
                </c:pt>
                <c:pt idx="368">
                  <c:v>0</c:v>
                </c:pt>
                <c:pt idx="369">
                  <c:v>6.7046400000000006E-2</c:v>
                </c:pt>
                <c:pt idx="370">
                  <c:v>5.6246400000000002E-2</c:v>
                </c:pt>
                <c:pt idx="371">
                  <c:v>0</c:v>
                </c:pt>
                <c:pt idx="372">
                  <c:v>0</c:v>
                </c:pt>
                <c:pt idx="373">
                  <c:v>2.4337152000000004E-2</c:v>
                </c:pt>
                <c:pt idx="374">
                  <c:v>0</c:v>
                </c:pt>
                <c:pt idx="375">
                  <c:v>9.4711680000000003E-3</c:v>
                </c:pt>
                <c:pt idx="376">
                  <c:v>0</c:v>
                </c:pt>
                <c:pt idx="377">
                  <c:v>0</c:v>
                </c:pt>
                <c:pt idx="378">
                  <c:v>6.6019968000000012E-2</c:v>
                </c:pt>
                <c:pt idx="379">
                  <c:v>2.4861600000000001E-2</c:v>
                </c:pt>
                <c:pt idx="380">
                  <c:v>0.28769040000000001</c:v>
                </c:pt>
                <c:pt idx="381">
                  <c:v>0.84814300800000009</c:v>
                </c:pt>
                <c:pt idx="382">
                  <c:v>0.12506400000000001</c:v>
                </c:pt>
                <c:pt idx="383">
                  <c:v>0.153144</c:v>
                </c:pt>
                <c:pt idx="384">
                  <c:v>1.5206400000000002E-2</c:v>
                </c:pt>
                <c:pt idx="385">
                  <c:v>0.176305248</c:v>
                </c:pt>
                <c:pt idx="386">
                  <c:v>7.7587200000000023E-2</c:v>
                </c:pt>
                <c:pt idx="387">
                  <c:v>7.0848000000000008E-2</c:v>
                </c:pt>
                <c:pt idx="388">
                  <c:v>7.2316800000000001E-2</c:v>
                </c:pt>
                <c:pt idx="389">
                  <c:v>0.17919360000000001</c:v>
                </c:pt>
                <c:pt idx="390">
                  <c:v>4.0521600000000012E-2</c:v>
                </c:pt>
                <c:pt idx="391">
                  <c:v>3.3696000000000004E-2</c:v>
                </c:pt>
                <c:pt idx="392">
                  <c:v>3.4214399999999999E-2</c:v>
                </c:pt>
                <c:pt idx="393">
                  <c:v>1.0281600000000002E-2</c:v>
                </c:pt>
                <c:pt idx="394">
                  <c:v>9.2448000000000027E-3</c:v>
                </c:pt>
                <c:pt idx="395">
                  <c:v>6.8256000000000011E-3</c:v>
                </c:pt>
                <c:pt idx="396">
                  <c:v>2.38464E-2</c:v>
                </c:pt>
                <c:pt idx="397">
                  <c:v>8.9856000000000016E-3</c:v>
                </c:pt>
                <c:pt idx="398">
                  <c:v>5.0112000000000004E-2</c:v>
                </c:pt>
                <c:pt idx="399">
                  <c:v>1.9008000000000004E-2</c:v>
                </c:pt>
                <c:pt idx="400">
                  <c:v>2.2982400000000004E-2</c:v>
                </c:pt>
                <c:pt idx="401">
                  <c:v>1.8489600000000005E-2</c:v>
                </c:pt>
                <c:pt idx="402">
                  <c:v>6.3158400000000003E-2</c:v>
                </c:pt>
                <c:pt idx="403">
                  <c:v>1.4083199999999999E-2</c:v>
                </c:pt>
                <c:pt idx="404">
                  <c:v>3.9916800000000002E-2</c:v>
                </c:pt>
                <c:pt idx="405">
                  <c:v>3.6806400000000003E-2</c:v>
                </c:pt>
                <c:pt idx="406">
                  <c:v>5.6332799999999995E-2</c:v>
                </c:pt>
                <c:pt idx="407">
                  <c:v>4.3545600000000004E-2</c:v>
                </c:pt>
                <c:pt idx="408">
                  <c:v>4.136832E-2</c:v>
                </c:pt>
                <c:pt idx="409">
                  <c:v>1.8403199999999998E-2</c:v>
                </c:pt>
                <c:pt idx="410">
                  <c:v>5.5978559999999997E-2</c:v>
                </c:pt>
                <c:pt idx="411">
                  <c:v>3.8232000000000002E-2</c:v>
                </c:pt>
                <c:pt idx="412">
                  <c:v>4.235328E-2</c:v>
                </c:pt>
                <c:pt idx="413">
                  <c:v>9.9360000000000004E-3</c:v>
                </c:pt>
                <c:pt idx="414">
                  <c:v>1.1836800000000001E-2</c:v>
                </c:pt>
                <c:pt idx="415">
                  <c:v>3.7324800000000005E-2</c:v>
                </c:pt>
                <c:pt idx="416">
                  <c:v>2.2464000000000001E-2</c:v>
                </c:pt>
                <c:pt idx="417">
                  <c:v>9.2171520000000021E-2</c:v>
                </c:pt>
                <c:pt idx="418">
                  <c:v>1.3478400000000001E-2</c:v>
                </c:pt>
                <c:pt idx="419">
                  <c:v>1.71936E-2</c:v>
                </c:pt>
                <c:pt idx="420">
                  <c:v>3.1536000000000002E-2</c:v>
                </c:pt>
                <c:pt idx="421">
                  <c:v>1.5206400000000002E-2</c:v>
                </c:pt>
                <c:pt idx="422">
                  <c:v>2.6438400000000001E-2</c:v>
                </c:pt>
                <c:pt idx="423">
                  <c:v>2.47104E-2</c:v>
                </c:pt>
                <c:pt idx="424">
                  <c:v>3.0931200000000006E-2</c:v>
                </c:pt>
                <c:pt idx="425">
                  <c:v>4.2336000000000013E-2</c:v>
                </c:pt>
                <c:pt idx="426">
                  <c:v>2.5142400000000006E-2</c:v>
                </c:pt>
                <c:pt idx="427">
                  <c:v>4.1472000000000009E-2</c:v>
                </c:pt>
                <c:pt idx="428">
                  <c:v>2.0563200000000004E-2</c:v>
                </c:pt>
                <c:pt idx="429">
                  <c:v>2.1513600000000004E-2</c:v>
                </c:pt>
                <c:pt idx="430">
                  <c:v>1.8230400000000001E-2</c:v>
                </c:pt>
                <c:pt idx="431">
                  <c:v>2.0822400000000005E-2</c:v>
                </c:pt>
                <c:pt idx="432">
                  <c:v>2.3760000000000003E-2</c:v>
                </c:pt>
                <c:pt idx="433">
                  <c:v>5.3308800000000003E-2</c:v>
                </c:pt>
                <c:pt idx="434">
                  <c:v>5.9529599999999995E-2</c:v>
                </c:pt>
                <c:pt idx="435">
                  <c:v>6.0480000000000006E-2</c:v>
                </c:pt>
                <c:pt idx="436">
                  <c:v>4.2854400000000001E-2</c:v>
                </c:pt>
                <c:pt idx="437">
                  <c:v>8.4585599999999997E-2</c:v>
                </c:pt>
                <c:pt idx="438">
                  <c:v>0.77414399999999994</c:v>
                </c:pt>
                <c:pt idx="439">
                  <c:v>0.19756224</c:v>
                </c:pt>
                <c:pt idx="440">
                  <c:v>3.3350400000000002E-2</c:v>
                </c:pt>
                <c:pt idx="441">
                  <c:v>3.0758400000000005E-2</c:v>
                </c:pt>
                <c:pt idx="442">
                  <c:v>2.1081600000000002E-2</c:v>
                </c:pt>
                <c:pt idx="443">
                  <c:v>0.17390592000000002</c:v>
                </c:pt>
                <c:pt idx="444">
                  <c:v>2.3587200000000003E-2</c:v>
                </c:pt>
                <c:pt idx="445">
                  <c:v>1.4256E-2</c:v>
                </c:pt>
                <c:pt idx="446">
                  <c:v>4.3372799999999996E-2</c:v>
                </c:pt>
                <c:pt idx="447">
                  <c:v>2.1168000000000006E-2</c:v>
                </c:pt>
                <c:pt idx="448">
                  <c:v>1.8575999999999999E-2</c:v>
                </c:pt>
                <c:pt idx="449">
                  <c:v>1.44288E-2</c:v>
                </c:pt>
                <c:pt idx="450">
                  <c:v>1.96128E-2</c:v>
                </c:pt>
                <c:pt idx="451">
                  <c:v>2.6524800000000001E-2</c:v>
                </c:pt>
                <c:pt idx="452">
                  <c:v>5.2271999999999999E-2</c:v>
                </c:pt>
                <c:pt idx="453">
                  <c:v>5.149440000000001E-2</c:v>
                </c:pt>
                <c:pt idx="454">
                  <c:v>1.80576E-2</c:v>
                </c:pt>
                <c:pt idx="455">
                  <c:v>3.5769600000000006E-2</c:v>
                </c:pt>
                <c:pt idx="456">
                  <c:v>1.0800000000000002E-2</c:v>
                </c:pt>
                <c:pt idx="457">
                  <c:v>5.0198399999999997E-2</c:v>
                </c:pt>
                <c:pt idx="458">
                  <c:v>2.1513600000000001E-2</c:v>
                </c:pt>
                <c:pt idx="459">
                  <c:v>2.0304000000000003E-2</c:v>
                </c:pt>
                <c:pt idx="460">
                  <c:v>2.0822400000000001E-2</c:v>
                </c:pt>
                <c:pt idx="461">
                  <c:v>1.9958400000000001E-2</c:v>
                </c:pt>
                <c:pt idx="462">
                  <c:v>1.9958400000000001E-2</c:v>
                </c:pt>
                <c:pt idx="463">
                  <c:v>3.78432E-2</c:v>
                </c:pt>
                <c:pt idx="464">
                  <c:v>3.6633600000000009E-2</c:v>
                </c:pt>
                <c:pt idx="465">
                  <c:v>2.96352E-2</c:v>
                </c:pt>
                <c:pt idx="466">
                  <c:v>4.0608000000000005E-2</c:v>
                </c:pt>
                <c:pt idx="467">
                  <c:v>3.61152E-2</c:v>
                </c:pt>
                <c:pt idx="468">
                  <c:v>3.27456E-2</c:v>
                </c:pt>
                <c:pt idx="469">
                  <c:v>1.71936E-2</c:v>
                </c:pt>
                <c:pt idx="470">
                  <c:v>1.27008E-2</c:v>
                </c:pt>
                <c:pt idx="471">
                  <c:v>1.35648E-2</c:v>
                </c:pt>
                <c:pt idx="472">
                  <c:v>2.3500800000000002E-2</c:v>
                </c:pt>
                <c:pt idx="473">
                  <c:v>2.85984E-2</c:v>
                </c:pt>
                <c:pt idx="474">
                  <c:v>2.0304000000000003E-2</c:v>
                </c:pt>
                <c:pt idx="475">
                  <c:v>1.6848000000000002E-2</c:v>
                </c:pt>
                <c:pt idx="476">
                  <c:v>1.8144E-2</c:v>
                </c:pt>
                <c:pt idx="477">
                  <c:v>1.5897600000000001E-2</c:v>
                </c:pt>
                <c:pt idx="478">
                  <c:v>3.6460800000000002E-2</c:v>
                </c:pt>
                <c:pt idx="479">
                  <c:v>3.456E-2</c:v>
                </c:pt>
                <c:pt idx="480">
                  <c:v>4.4928000000000003E-2</c:v>
                </c:pt>
                <c:pt idx="481">
                  <c:v>5.41728E-2</c:v>
                </c:pt>
                <c:pt idx="482">
                  <c:v>5.0025600000000003E-2</c:v>
                </c:pt>
                <c:pt idx="483">
                  <c:v>3.8880000000000005E-2</c:v>
                </c:pt>
                <c:pt idx="484">
                  <c:v>0</c:v>
                </c:pt>
                <c:pt idx="485">
                  <c:v>0</c:v>
                </c:pt>
                <c:pt idx="486">
                  <c:v>4.6483200000000002E-2</c:v>
                </c:pt>
                <c:pt idx="487">
                  <c:v>4.1299200000000008E-2</c:v>
                </c:pt>
                <c:pt idx="488">
                  <c:v>3.93984E-2</c:v>
                </c:pt>
                <c:pt idx="489">
                  <c:v>0</c:v>
                </c:pt>
                <c:pt idx="490">
                  <c:v>0</c:v>
                </c:pt>
                <c:pt idx="491">
                  <c:v>4.7433600000000006E-2</c:v>
                </c:pt>
                <c:pt idx="492">
                  <c:v>4.2422400000000006E-2</c:v>
                </c:pt>
                <c:pt idx="493">
                  <c:v>3.7497600000000006E-2</c:v>
                </c:pt>
                <c:pt idx="494">
                  <c:v>3.5596800000000005E-2</c:v>
                </c:pt>
                <c:pt idx="495">
                  <c:v>3.0067200000000002E-2</c:v>
                </c:pt>
                <c:pt idx="496">
                  <c:v>3.0153600000000003E-2</c:v>
                </c:pt>
                <c:pt idx="497">
                  <c:v>2.7734399999999999E-2</c:v>
                </c:pt>
                <c:pt idx="498">
                  <c:v>2.4883199999999998E-2</c:v>
                </c:pt>
                <c:pt idx="499">
                  <c:v>2.0995200000000002E-2</c:v>
                </c:pt>
                <c:pt idx="500">
                  <c:v>1.6848000000000002E-2</c:v>
                </c:pt>
                <c:pt idx="501">
                  <c:v>3.8188800000000002E-2</c:v>
                </c:pt>
                <c:pt idx="502">
                  <c:v>3.0671999999999998E-2</c:v>
                </c:pt>
                <c:pt idx="503">
                  <c:v>2.5660800000000001E-2</c:v>
                </c:pt>
                <c:pt idx="504">
                  <c:v>2.1859200000000002E-2</c:v>
                </c:pt>
                <c:pt idx="505">
                  <c:v>3.4041599999999998E-2</c:v>
                </c:pt>
                <c:pt idx="506">
                  <c:v>3.3264000000000009E-2</c:v>
                </c:pt>
                <c:pt idx="507">
                  <c:v>3.1276800000000007E-2</c:v>
                </c:pt>
                <c:pt idx="508">
                  <c:v>2.4278400000000006E-2</c:v>
                </c:pt>
                <c:pt idx="509">
                  <c:v>2.3155200000000001E-2</c:v>
                </c:pt>
                <c:pt idx="510">
                  <c:v>1.8748799999999999E-2</c:v>
                </c:pt>
                <c:pt idx="511">
                  <c:v>4.1817599999999996E-2</c:v>
                </c:pt>
                <c:pt idx="512">
                  <c:v>3.7929600000000001E-2</c:v>
                </c:pt>
                <c:pt idx="513">
                  <c:v>3.5424000000000004E-2</c:v>
                </c:pt>
                <c:pt idx="514">
                  <c:v>4.1731200000000003E-2</c:v>
                </c:pt>
                <c:pt idx="515">
                  <c:v>5.0025600000000003E-2</c:v>
                </c:pt>
                <c:pt idx="516">
                  <c:v>2.8080000000000001E-2</c:v>
                </c:pt>
                <c:pt idx="517">
                  <c:v>3.836160000000001E-2</c:v>
                </c:pt>
                <c:pt idx="518">
                  <c:v>4.3804800000000005E-2</c:v>
                </c:pt>
                <c:pt idx="519">
                  <c:v>4.9075199999999999E-2</c:v>
                </c:pt>
                <c:pt idx="520">
                  <c:v>3.6892799999999996E-2</c:v>
                </c:pt>
                <c:pt idx="521">
                  <c:v>3.5769599999999999E-2</c:v>
                </c:pt>
                <c:pt idx="522">
                  <c:v>3.1104000000000007E-2</c:v>
                </c:pt>
                <c:pt idx="523">
                  <c:v>2.9808000000000001E-2</c:v>
                </c:pt>
                <c:pt idx="524">
                  <c:v>4.4063999999999999E-2</c:v>
                </c:pt>
                <c:pt idx="525">
                  <c:v>3.836160000000001E-2</c:v>
                </c:pt>
                <c:pt idx="526">
                  <c:v>3.2745600000000007E-2</c:v>
                </c:pt>
                <c:pt idx="527">
                  <c:v>4.6051200000000007E-2</c:v>
                </c:pt>
                <c:pt idx="528">
                  <c:v>5.0716799999999999E-2</c:v>
                </c:pt>
                <c:pt idx="529">
                  <c:v>2.0476800000000003E-2</c:v>
                </c:pt>
                <c:pt idx="530">
                  <c:v>4.8643199999999998E-2</c:v>
                </c:pt>
                <c:pt idx="531">
                  <c:v>4.7174399999999998E-2</c:v>
                </c:pt>
                <c:pt idx="532">
                  <c:v>4.674240000000001E-2</c:v>
                </c:pt>
                <c:pt idx="533">
                  <c:v>4.3631999999999997E-2</c:v>
                </c:pt>
                <c:pt idx="534">
                  <c:v>4.5359999999999998E-2</c:v>
                </c:pt>
                <c:pt idx="535">
                  <c:v>1.6243199999999999E-2</c:v>
                </c:pt>
                <c:pt idx="536">
                  <c:v>1.512E-2</c:v>
                </c:pt>
                <c:pt idx="537">
                  <c:v>1.4860800000000002E-2</c:v>
                </c:pt>
                <c:pt idx="538">
                  <c:v>1.5206400000000002E-2</c:v>
                </c:pt>
                <c:pt idx="539">
                  <c:v>1.6070400000000002E-2</c:v>
                </c:pt>
                <c:pt idx="540">
                  <c:v>4.3027200000000002E-2</c:v>
                </c:pt>
                <c:pt idx="541">
                  <c:v>4.09536E-2</c:v>
                </c:pt>
                <c:pt idx="542">
                  <c:v>3.7065600000000004E-2</c:v>
                </c:pt>
                <c:pt idx="543">
                  <c:v>0.17055360000000003</c:v>
                </c:pt>
                <c:pt idx="544">
                  <c:v>4.8902399999999999E-2</c:v>
                </c:pt>
                <c:pt idx="545">
                  <c:v>4.7260799999999999E-2</c:v>
                </c:pt>
                <c:pt idx="546">
                  <c:v>4.76064E-2</c:v>
                </c:pt>
                <c:pt idx="547">
                  <c:v>4.1644800000000003E-2</c:v>
                </c:pt>
                <c:pt idx="548">
                  <c:v>3.7929600000000001E-2</c:v>
                </c:pt>
                <c:pt idx="549">
                  <c:v>4.6137600000000001E-2</c:v>
                </c:pt>
                <c:pt idx="550">
                  <c:v>4.9420800000000001E-2</c:v>
                </c:pt>
                <c:pt idx="551">
                  <c:v>4.76928E-2</c:v>
                </c:pt>
                <c:pt idx="552">
                  <c:v>4.9161600000000007E-2</c:v>
                </c:pt>
                <c:pt idx="553">
                  <c:v>4.4755199999999995E-2</c:v>
                </c:pt>
                <c:pt idx="554">
                  <c:v>4.7260800000000006E-2</c:v>
                </c:pt>
                <c:pt idx="555">
                  <c:v>4.2768E-2</c:v>
                </c:pt>
                <c:pt idx="556">
                  <c:v>3.7238399999999998E-2</c:v>
                </c:pt>
                <c:pt idx="557">
                  <c:v>4.2681600000000007E-2</c:v>
                </c:pt>
                <c:pt idx="558">
                  <c:v>4.7088000000000005E-2</c:v>
                </c:pt>
                <c:pt idx="559">
                  <c:v>4.7433600000000006E-2</c:v>
                </c:pt>
                <c:pt idx="560">
                  <c:v>4.5187200000000011E-2</c:v>
                </c:pt>
                <c:pt idx="561">
                  <c:v>4.4668800000000008E-2</c:v>
                </c:pt>
                <c:pt idx="562">
                  <c:v>7.1771572800000003E-2</c:v>
                </c:pt>
                <c:pt idx="563">
                  <c:v>7.9488000000000003E-2</c:v>
                </c:pt>
                <c:pt idx="564">
                  <c:v>8.8992000000000016E-2</c:v>
                </c:pt>
                <c:pt idx="565">
                  <c:v>9.417600000000001E-2</c:v>
                </c:pt>
                <c:pt idx="566">
                  <c:v>6.4540799999999995E-2</c:v>
                </c:pt>
                <c:pt idx="567">
                  <c:v>3.1104000000000007E-2</c:v>
                </c:pt>
                <c:pt idx="568">
                  <c:v>3.4905600000000002E-2</c:v>
                </c:pt>
                <c:pt idx="569">
                  <c:v>0.10820736000000002</c:v>
                </c:pt>
                <c:pt idx="570">
                  <c:v>0.11153656800000002</c:v>
                </c:pt>
                <c:pt idx="571">
                  <c:v>5.2496639999999997E-2</c:v>
                </c:pt>
                <c:pt idx="572">
                  <c:v>1.8077472000000003</c:v>
                </c:pt>
                <c:pt idx="573">
                  <c:v>0</c:v>
                </c:pt>
                <c:pt idx="574">
                  <c:v>0.57093120000000019</c:v>
                </c:pt>
                <c:pt idx="575">
                  <c:v>0.43096319999999999</c:v>
                </c:pt>
                <c:pt idx="576">
                  <c:v>0.11156832000000001</c:v>
                </c:pt>
                <c:pt idx="577">
                  <c:v>1.7625600000000002E-2</c:v>
                </c:pt>
                <c:pt idx="578">
                  <c:v>1.63296E-2</c:v>
                </c:pt>
                <c:pt idx="579">
                  <c:v>5.6782080000000006E-2</c:v>
                </c:pt>
                <c:pt idx="580">
                  <c:v>1.6675200000000001E-2</c:v>
                </c:pt>
                <c:pt idx="581">
                  <c:v>6.1983360000000001E-2</c:v>
                </c:pt>
                <c:pt idx="582">
                  <c:v>5.6695680000000005E-2</c:v>
                </c:pt>
                <c:pt idx="583">
                  <c:v>5.757696000000001E-2</c:v>
                </c:pt>
                <c:pt idx="584">
                  <c:v>5.1157439999999998E-2</c:v>
                </c:pt>
                <c:pt idx="585">
                  <c:v>7.4027520000000013E-2</c:v>
                </c:pt>
                <c:pt idx="586">
                  <c:v>5.6851200000000011E-2</c:v>
                </c:pt>
                <c:pt idx="587">
                  <c:v>3.844800000000001E-2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5.6375999999999999</c:v>
                </c:pt>
                <c:pt idx="656">
                  <c:v>0</c:v>
                </c:pt>
                <c:pt idx="657">
                  <c:v>0.11491200000000001</c:v>
                </c:pt>
                <c:pt idx="658">
                  <c:v>0</c:v>
                </c:pt>
                <c:pt idx="659">
                  <c:v>0.34525440000000002</c:v>
                </c:pt>
                <c:pt idx="660">
                  <c:v>0.27332640000000002</c:v>
                </c:pt>
                <c:pt idx="661">
                  <c:v>0.16744320000000001</c:v>
                </c:pt>
                <c:pt idx="662">
                  <c:v>0.26080703999999999</c:v>
                </c:pt>
                <c:pt idx="663">
                  <c:v>0.20651327999999999</c:v>
                </c:pt>
                <c:pt idx="664">
                  <c:v>0.23448960000000002</c:v>
                </c:pt>
                <c:pt idx="665">
                  <c:v>0.31674240000000004</c:v>
                </c:pt>
                <c:pt idx="666">
                  <c:v>0.33022080000000004</c:v>
                </c:pt>
                <c:pt idx="667">
                  <c:v>0.22633344</c:v>
                </c:pt>
                <c:pt idx="668">
                  <c:v>0.17765568000000001</c:v>
                </c:pt>
                <c:pt idx="669">
                  <c:v>0.38210400000000005</c:v>
                </c:pt>
                <c:pt idx="670">
                  <c:v>8.9164800000000002E-2</c:v>
                </c:pt>
                <c:pt idx="671">
                  <c:v>0.53921375999999999</c:v>
                </c:pt>
                <c:pt idx="672">
                  <c:v>0.27561599999999997</c:v>
                </c:pt>
                <c:pt idx="673">
                  <c:v>0.54952128</c:v>
                </c:pt>
                <c:pt idx="674">
                  <c:v>0.26255232000000001</c:v>
                </c:pt>
                <c:pt idx="676">
                  <c:v>0.28771200000000002</c:v>
                </c:pt>
                <c:pt idx="677">
                  <c:v>0.73526400000000003</c:v>
                </c:pt>
                <c:pt idx="678">
                  <c:v>0.36635328000000006</c:v>
                </c:pt>
                <c:pt idx="679">
                  <c:v>0.63244800000000001</c:v>
                </c:pt>
                <c:pt idx="680">
                  <c:v>0.39256703999999998</c:v>
                </c:pt>
                <c:pt idx="681">
                  <c:v>0.40855104000000003</c:v>
                </c:pt>
                <c:pt idx="682">
                  <c:v>0.39204864</c:v>
                </c:pt>
                <c:pt idx="683">
                  <c:v>0.31780512</c:v>
                </c:pt>
                <c:pt idx="684">
                  <c:v>0.28026432000000001</c:v>
                </c:pt>
                <c:pt idx="685">
                  <c:v>0.28892160000000006</c:v>
                </c:pt>
                <c:pt idx="686">
                  <c:v>0</c:v>
                </c:pt>
                <c:pt idx="687">
                  <c:v>0.30518207999999997</c:v>
                </c:pt>
                <c:pt idx="688">
                  <c:v>0.21464352</c:v>
                </c:pt>
                <c:pt idx="689">
                  <c:v>0.31119552</c:v>
                </c:pt>
                <c:pt idx="690">
                  <c:v>0.27603936000000001</c:v>
                </c:pt>
                <c:pt idx="691">
                  <c:v>0</c:v>
                </c:pt>
                <c:pt idx="692">
                  <c:v>0</c:v>
                </c:pt>
                <c:pt idx="693">
                  <c:v>0.17527103999999999</c:v>
                </c:pt>
                <c:pt idx="694">
                  <c:v>7.6679999999999998E-2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0.41489280000000006</c:v>
                </c:pt>
                <c:pt idx="701">
                  <c:v>0.33845471999999999</c:v>
                </c:pt>
                <c:pt idx="702">
                  <c:v>0.20390400000000006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0-4A39-B997-4CD0DF25EAA0}"/>
            </c:ext>
          </c:extLst>
        </c:ser>
        <c:ser>
          <c:idx val="9"/>
          <c:order val="9"/>
          <c:tx>
            <c:strRef>
              <c:f>FosfatosDiario!$N$7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FosfatosDiario!$B$8:$B$725</c15:sqref>
                  </c15:fullRef>
                </c:ext>
              </c:extLst>
              <c:f>(FosfatosDiario!$B$8:$B$10,FosfatosDiario!$B$12:$B$14,FosfatosDiario!$B$18:$B$305,FosfatosDiario!$B$310:$B$725)</c:f>
              <c:strCache>
                <c:ptCount val="703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02/09/2021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10/09/2021</c:v>
                </c:pt>
                <c:pt idx="15">
                  <c:v>11/09/2021</c:v>
                </c:pt>
                <c:pt idx="16">
                  <c:v>12/09/2021</c:v>
                </c:pt>
                <c:pt idx="17">
                  <c:v>13/09/2021</c:v>
                </c:pt>
                <c:pt idx="18">
                  <c:v>14/09/2021</c:v>
                </c:pt>
                <c:pt idx="19">
                  <c:v>15/09/2021</c:v>
                </c:pt>
                <c:pt idx="20">
                  <c:v>16/09/2021</c:v>
                </c:pt>
                <c:pt idx="21">
                  <c:v>17/09/2021</c:v>
                </c:pt>
                <c:pt idx="22">
                  <c:v>18/09/2021</c:v>
                </c:pt>
                <c:pt idx="23">
                  <c:v>19/09/2021</c:v>
                </c:pt>
                <c:pt idx="24">
                  <c:v>20/09/2021</c:v>
                </c:pt>
                <c:pt idx="25">
                  <c:v>23/09/2021</c:v>
                </c:pt>
                <c:pt idx="26">
                  <c:v>29-30/09/2021</c:v>
                </c:pt>
                <c:pt idx="27">
                  <c:v>07-08/10/2021</c:v>
                </c:pt>
                <c:pt idx="28">
                  <c:v>13-15/10/2021</c:v>
                </c:pt>
                <c:pt idx="29">
                  <c:v>20-22/10/2021</c:v>
                </c:pt>
                <c:pt idx="30">
                  <c:v>27-28/10/2021</c:v>
                </c:pt>
                <c:pt idx="31">
                  <c:v>04-05/11/2021</c:v>
                </c:pt>
                <c:pt idx="32">
                  <c:v>10-11/11/2021</c:v>
                </c:pt>
                <c:pt idx="33">
                  <c:v>17-18/11/2021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22-23/12/2021</c:v>
                </c:pt>
                <c:pt idx="39">
                  <c:v>29-30/12/2021</c:v>
                </c:pt>
                <c:pt idx="40">
                  <c:v>03-04/01/2022</c:v>
                </c:pt>
                <c:pt idx="41">
                  <c:v>12-13/01/2022</c:v>
                </c:pt>
                <c:pt idx="42">
                  <c:v>19-20/01/2022</c:v>
                </c:pt>
                <c:pt idx="43">
                  <c:v>24-25/01/2022</c:v>
                </c:pt>
                <c:pt idx="44">
                  <c:v>01-02/02/2022</c:v>
                </c:pt>
                <c:pt idx="45">
                  <c:v>09-10/02/2022</c:v>
                </c:pt>
                <c:pt idx="46">
                  <c:v>15-16/02/2022</c:v>
                </c:pt>
                <c:pt idx="47">
                  <c:v>23-24/02/2022</c:v>
                </c:pt>
                <c:pt idx="48">
                  <c:v>01-02/03/2022</c:v>
                </c:pt>
                <c:pt idx="49">
                  <c:v>09-10/03/2022</c:v>
                </c:pt>
                <c:pt idx="50">
                  <c:v>14-15/03/2022</c:v>
                </c:pt>
                <c:pt idx="51">
                  <c:v>22-24/03/2022</c:v>
                </c:pt>
                <c:pt idx="52">
                  <c:v>30-31/03/2022</c:v>
                </c:pt>
                <c:pt idx="53">
                  <c:v>04-06/04/2022</c:v>
                </c:pt>
                <c:pt idx="54">
                  <c:v>11/04/2022</c:v>
                </c:pt>
                <c:pt idx="55">
                  <c:v>21/04/2022</c:v>
                </c:pt>
                <c:pt idx="56">
                  <c:v>26-27/04/2022</c:v>
                </c:pt>
                <c:pt idx="57">
                  <c:v>05/05/2022</c:v>
                </c:pt>
                <c:pt idx="58">
                  <c:v>11-12/05/2022</c:v>
                </c:pt>
                <c:pt idx="59">
                  <c:v>18-19/05/2022</c:v>
                </c:pt>
                <c:pt idx="60">
                  <c:v>25-26/05/2022</c:v>
                </c:pt>
                <c:pt idx="61">
                  <c:v>02/06/2022</c:v>
                </c:pt>
                <c:pt idx="62">
                  <c:v>03/06/2022</c:v>
                </c:pt>
                <c:pt idx="63">
                  <c:v>04/06/2022</c:v>
                </c:pt>
                <c:pt idx="64">
                  <c:v>05/06/2022</c:v>
                </c:pt>
                <c:pt idx="65">
                  <c:v>06/06/2022</c:v>
                </c:pt>
                <c:pt idx="66">
                  <c:v>07/06/2022</c:v>
                </c:pt>
                <c:pt idx="67">
                  <c:v>08/06/2022</c:v>
                </c:pt>
                <c:pt idx="68">
                  <c:v>09/06/2022</c:v>
                </c:pt>
                <c:pt idx="69">
                  <c:v>10/06/2022</c:v>
                </c:pt>
                <c:pt idx="70">
                  <c:v>11/06/2022</c:v>
                </c:pt>
                <c:pt idx="71">
                  <c:v>12/06/2022</c:v>
                </c:pt>
                <c:pt idx="72">
                  <c:v>13/06/2022</c:v>
                </c:pt>
                <c:pt idx="73">
                  <c:v>14/06/2022</c:v>
                </c:pt>
                <c:pt idx="74">
                  <c:v>15/06/2022</c:v>
                </c:pt>
                <c:pt idx="75">
                  <c:v>16/06/2022</c:v>
                </c:pt>
                <c:pt idx="76">
                  <c:v>17/06/2022</c:v>
                </c:pt>
                <c:pt idx="77">
                  <c:v>18/06/2022</c:v>
                </c:pt>
                <c:pt idx="78">
                  <c:v>19/06/2022</c:v>
                </c:pt>
                <c:pt idx="79">
                  <c:v>20/06/2022</c:v>
                </c:pt>
                <c:pt idx="80">
                  <c:v>21/06/2022</c:v>
                </c:pt>
                <c:pt idx="81">
                  <c:v>22/06/2022</c:v>
                </c:pt>
                <c:pt idx="82">
                  <c:v>23/06/2022</c:v>
                </c:pt>
                <c:pt idx="83">
                  <c:v>24/06/2022</c:v>
                </c:pt>
                <c:pt idx="84">
                  <c:v>25/06/2022</c:v>
                </c:pt>
                <c:pt idx="85">
                  <c:v>26/06/2022</c:v>
                </c:pt>
                <c:pt idx="86">
                  <c:v>27/06/2022</c:v>
                </c:pt>
                <c:pt idx="87">
                  <c:v>28/06/2022</c:v>
                </c:pt>
                <c:pt idx="88">
                  <c:v>29/06/2022</c:v>
                </c:pt>
                <c:pt idx="89">
                  <c:v>30/06/2022</c:v>
                </c:pt>
                <c:pt idx="90">
                  <c:v>01/07/2022</c:v>
                </c:pt>
                <c:pt idx="91">
                  <c:v>02/07/2022</c:v>
                </c:pt>
                <c:pt idx="92">
                  <c:v>03/07/2022</c:v>
                </c:pt>
                <c:pt idx="93">
                  <c:v>04/07/2022</c:v>
                </c:pt>
                <c:pt idx="94">
                  <c:v>05/07/2022</c:v>
                </c:pt>
                <c:pt idx="95">
                  <c:v>06/07/2022</c:v>
                </c:pt>
                <c:pt idx="96">
                  <c:v>07/07/2022</c:v>
                </c:pt>
                <c:pt idx="97">
                  <c:v>08/07/2022</c:v>
                </c:pt>
                <c:pt idx="98">
                  <c:v>09/07/2022</c:v>
                </c:pt>
                <c:pt idx="99">
                  <c:v>10/07/2022</c:v>
                </c:pt>
                <c:pt idx="100">
                  <c:v>11/07/2022</c:v>
                </c:pt>
                <c:pt idx="101">
                  <c:v>12/07/2022</c:v>
                </c:pt>
                <c:pt idx="102">
                  <c:v>13/07/2022</c:v>
                </c:pt>
                <c:pt idx="103">
                  <c:v>14/07/2022</c:v>
                </c:pt>
                <c:pt idx="104">
                  <c:v>15/07/2022</c:v>
                </c:pt>
                <c:pt idx="105">
                  <c:v>16/07/2022</c:v>
                </c:pt>
                <c:pt idx="106">
                  <c:v>17/07/2022</c:v>
                </c:pt>
                <c:pt idx="107">
                  <c:v>18/07/2022</c:v>
                </c:pt>
                <c:pt idx="108">
                  <c:v>19/07/2022</c:v>
                </c:pt>
                <c:pt idx="109">
                  <c:v>20/07/2022</c:v>
                </c:pt>
                <c:pt idx="110">
                  <c:v>21/07/2022</c:v>
                </c:pt>
                <c:pt idx="111">
                  <c:v>22/07/2022</c:v>
                </c:pt>
                <c:pt idx="112">
                  <c:v>23/07/2022</c:v>
                </c:pt>
                <c:pt idx="113">
                  <c:v>24/07/2022</c:v>
                </c:pt>
                <c:pt idx="114">
                  <c:v>25/07/2022</c:v>
                </c:pt>
                <c:pt idx="115">
                  <c:v>26/07/2022</c:v>
                </c:pt>
                <c:pt idx="116">
                  <c:v>27/07/2022</c:v>
                </c:pt>
                <c:pt idx="117">
                  <c:v>28/07/2022</c:v>
                </c:pt>
                <c:pt idx="118">
                  <c:v>29/07/2022</c:v>
                </c:pt>
                <c:pt idx="119">
                  <c:v>30/07/2022</c:v>
                </c:pt>
                <c:pt idx="120">
                  <c:v>31/07/2022</c:v>
                </c:pt>
                <c:pt idx="121">
                  <c:v>01/08/2022</c:v>
                </c:pt>
                <c:pt idx="122">
                  <c:v>02/08/2022</c:v>
                </c:pt>
                <c:pt idx="123">
                  <c:v>03/08/2022</c:v>
                </c:pt>
                <c:pt idx="124">
                  <c:v>04/08/2022</c:v>
                </c:pt>
                <c:pt idx="125">
                  <c:v>05/08/2022</c:v>
                </c:pt>
                <c:pt idx="126">
                  <c:v>06/08/2022</c:v>
                </c:pt>
                <c:pt idx="127">
                  <c:v>07/08/2022</c:v>
                </c:pt>
                <c:pt idx="128">
                  <c:v>08/08/2022</c:v>
                </c:pt>
                <c:pt idx="129">
                  <c:v>09/08/2022</c:v>
                </c:pt>
                <c:pt idx="130">
                  <c:v>10/08/2022</c:v>
                </c:pt>
                <c:pt idx="131">
                  <c:v>11/08/2022</c:v>
                </c:pt>
                <c:pt idx="132">
                  <c:v>12/08/2022</c:v>
                </c:pt>
                <c:pt idx="133">
                  <c:v>13/08/2022</c:v>
                </c:pt>
                <c:pt idx="134">
                  <c:v>14/08/2022</c:v>
                </c:pt>
                <c:pt idx="135">
                  <c:v>15/08/2022</c:v>
                </c:pt>
                <c:pt idx="136">
                  <c:v>16/08/2022</c:v>
                </c:pt>
                <c:pt idx="137">
                  <c:v>17/08/2022</c:v>
                </c:pt>
                <c:pt idx="138">
                  <c:v>18/08/2022</c:v>
                </c:pt>
                <c:pt idx="139">
                  <c:v>19/08/2022</c:v>
                </c:pt>
                <c:pt idx="140">
                  <c:v>20/08/2022</c:v>
                </c:pt>
                <c:pt idx="141">
                  <c:v>21/08/2022</c:v>
                </c:pt>
                <c:pt idx="142">
                  <c:v>22/08/2022</c:v>
                </c:pt>
                <c:pt idx="143">
                  <c:v>23/08/2022</c:v>
                </c:pt>
                <c:pt idx="144">
                  <c:v>24/08/2022</c:v>
                </c:pt>
                <c:pt idx="145">
                  <c:v>25/08/2022</c:v>
                </c:pt>
                <c:pt idx="146">
                  <c:v>26/08/2022</c:v>
                </c:pt>
                <c:pt idx="147">
                  <c:v>27/08/2022</c:v>
                </c:pt>
                <c:pt idx="148">
                  <c:v>28/08/2022</c:v>
                </c:pt>
                <c:pt idx="149">
                  <c:v>29/08/2022</c:v>
                </c:pt>
                <c:pt idx="150">
                  <c:v>30/08/2022</c:v>
                </c:pt>
                <c:pt idx="151">
                  <c:v>31/08/2022</c:v>
                </c:pt>
                <c:pt idx="152">
                  <c:v>01/09/2022</c:v>
                </c:pt>
                <c:pt idx="153">
                  <c:v>02/09/2022</c:v>
                </c:pt>
                <c:pt idx="154">
                  <c:v>03/09/2022</c:v>
                </c:pt>
                <c:pt idx="155">
                  <c:v>04/09/2022</c:v>
                </c:pt>
                <c:pt idx="156">
                  <c:v>07/09/2022</c:v>
                </c:pt>
                <c:pt idx="157">
                  <c:v>08/09/2022</c:v>
                </c:pt>
                <c:pt idx="158">
                  <c:v>09/09/2022</c:v>
                </c:pt>
                <c:pt idx="159">
                  <c:v>14/09/2022</c:v>
                </c:pt>
                <c:pt idx="160">
                  <c:v>15/09/2022</c:v>
                </c:pt>
                <c:pt idx="161">
                  <c:v>16/09/2022</c:v>
                </c:pt>
                <c:pt idx="162">
                  <c:v>21/09/2022</c:v>
                </c:pt>
                <c:pt idx="163">
                  <c:v>22/09/2022</c:v>
                </c:pt>
                <c:pt idx="164">
                  <c:v>23/09/2022</c:v>
                </c:pt>
                <c:pt idx="165">
                  <c:v>26/09/2022</c:v>
                </c:pt>
                <c:pt idx="166">
                  <c:v>28/09/2022</c:v>
                </c:pt>
                <c:pt idx="167">
                  <c:v>30/09/2022</c:v>
                </c:pt>
                <c:pt idx="168">
                  <c:v>03/10/2022</c:v>
                </c:pt>
                <c:pt idx="169">
                  <c:v>06/10/2022</c:v>
                </c:pt>
                <c:pt idx="170">
                  <c:v>10/10/2022</c:v>
                </c:pt>
                <c:pt idx="171">
                  <c:v>13/10/2022</c:v>
                </c:pt>
                <c:pt idx="172">
                  <c:v>17/10/2022</c:v>
                </c:pt>
                <c:pt idx="173">
                  <c:v>21/10/2022</c:v>
                </c:pt>
                <c:pt idx="174">
                  <c:v>24/10/2022</c:v>
                </c:pt>
                <c:pt idx="175">
                  <c:v>27/10/2022</c:v>
                </c:pt>
                <c:pt idx="176">
                  <c:v>02/11/2022</c:v>
                </c:pt>
                <c:pt idx="177">
                  <c:v>04/11/2022</c:v>
                </c:pt>
                <c:pt idx="178">
                  <c:v>07/11/2022</c:v>
                </c:pt>
                <c:pt idx="179">
                  <c:v>10/11/2022</c:v>
                </c:pt>
                <c:pt idx="180">
                  <c:v>14/11/2022</c:v>
                </c:pt>
                <c:pt idx="181">
                  <c:v>17/11/2022</c:v>
                </c:pt>
                <c:pt idx="182">
                  <c:v>21/11/2022</c:v>
                </c:pt>
                <c:pt idx="183">
                  <c:v>24/11/2022</c:v>
                </c:pt>
                <c:pt idx="184">
                  <c:v>28/11/2022</c:v>
                </c:pt>
                <c:pt idx="185">
                  <c:v>01/12/2022</c:v>
                </c:pt>
                <c:pt idx="186">
                  <c:v>05/12/2022</c:v>
                </c:pt>
                <c:pt idx="187">
                  <c:v>07/12/2022</c:v>
                </c:pt>
                <c:pt idx="188">
                  <c:v>12/12/2022</c:v>
                </c:pt>
                <c:pt idx="189">
                  <c:v>15/12/2022</c:v>
                </c:pt>
                <c:pt idx="190">
                  <c:v>19/12/2022</c:v>
                </c:pt>
                <c:pt idx="191">
                  <c:v>22/12/2022</c:v>
                </c:pt>
                <c:pt idx="192">
                  <c:v>27/12/2022</c:v>
                </c:pt>
                <c:pt idx="193">
                  <c:v>29/12/2022</c:v>
                </c:pt>
                <c:pt idx="194">
                  <c:v>03/01/2023</c:v>
                </c:pt>
                <c:pt idx="195">
                  <c:v>04/01/2023</c:v>
                </c:pt>
                <c:pt idx="196">
                  <c:v>09/01/2023</c:v>
                </c:pt>
                <c:pt idx="197">
                  <c:v>12/01/2023</c:v>
                </c:pt>
                <c:pt idx="198">
                  <c:v>16/01/2023</c:v>
                </c:pt>
                <c:pt idx="199">
                  <c:v>19/01/2023</c:v>
                </c:pt>
                <c:pt idx="200">
                  <c:v>23/01/2023</c:v>
                </c:pt>
                <c:pt idx="201">
                  <c:v>26/01/2023</c:v>
                </c:pt>
                <c:pt idx="202">
                  <c:v>30/01/2023</c:v>
                </c:pt>
                <c:pt idx="203">
                  <c:v>02/02/2023</c:v>
                </c:pt>
                <c:pt idx="204">
                  <c:v>06/02/2023</c:v>
                </c:pt>
                <c:pt idx="205">
                  <c:v>09/02/2023</c:v>
                </c:pt>
                <c:pt idx="206">
                  <c:v>13/02/2023</c:v>
                </c:pt>
                <c:pt idx="207">
                  <c:v>15/02/2023</c:v>
                </c:pt>
                <c:pt idx="208">
                  <c:v>17/02/2023</c:v>
                </c:pt>
                <c:pt idx="209">
                  <c:v>20/02/2023</c:v>
                </c:pt>
                <c:pt idx="210">
                  <c:v>22/02/2023</c:v>
                </c:pt>
                <c:pt idx="211">
                  <c:v>24/02/2023</c:v>
                </c:pt>
                <c:pt idx="212">
                  <c:v>27/02/2023</c:v>
                </c:pt>
                <c:pt idx="213">
                  <c:v>01/03/2023</c:v>
                </c:pt>
                <c:pt idx="214">
                  <c:v>03/03/2023</c:v>
                </c:pt>
                <c:pt idx="215">
                  <c:v>06/03/2023</c:v>
                </c:pt>
                <c:pt idx="216">
                  <c:v>08/03/2023</c:v>
                </c:pt>
                <c:pt idx="217">
                  <c:v>10/03/2023</c:v>
                </c:pt>
                <c:pt idx="218">
                  <c:v>13/03/2023</c:v>
                </c:pt>
                <c:pt idx="219">
                  <c:v>15/03/2023</c:v>
                </c:pt>
                <c:pt idx="220">
                  <c:v>17/03/2023</c:v>
                </c:pt>
                <c:pt idx="221">
                  <c:v>20/03/2023</c:v>
                </c:pt>
                <c:pt idx="222">
                  <c:v>22/03/2023</c:v>
                </c:pt>
                <c:pt idx="223">
                  <c:v>24/03/2023</c:v>
                </c:pt>
                <c:pt idx="224">
                  <c:v>27/03/2023</c:v>
                </c:pt>
                <c:pt idx="225">
                  <c:v>29/03/2023</c:v>
                </c:pt>
                <c:pt idx="226">
                  <c:v>31/03/2023</c:v>
                </c:pt>
                <c:pt idx="227">
                  <c:v>03/04/2023</c:v>
                </c:pt>
                <c:pt idx="228">
                  <c:v>04/04/2023</c:v>
                </c:pt>
                <c:pt idx="229">
                  <c:v>12/04/2023</c:v>
                </c:pt>
                <c:pt idx="230">
                  <c:v>14/04/2023</c:v>
                </c:pt>
                <c:pt idx="231">
                  <c:v>17/04/2023</c:v>
                </c:pt>
                <c:pt idx="232">
                  <c:v>19/04/2023</c:v>
                </c:pt>
                <c:pt idx="233">
                  <c:v>21/04/2023</c:v>
                </c:pt>
                <c:pt idx="234">
                  <c:v>24/04/2023</c:v>
                </c:pt>
                <c:pt idx="235">
                  <c:v>26/04/2023</c:v>
                </c:pt>
                <c:pt idx="236">
                  <c:v>28/04/2023</c:v>
                </c:pt>
                <c:pt idx="237">
                  <c:v>02/05/2023</c:v>
                </c:pt>
                <c:pt idx="238">
                  <c:v>03/05/2023</c:v>
                </c:pt>
                <c:pt idx="239">
                  <c:v>05/05/2023</c:v>
                </c:pt>
                <c:pt idx="240">
                  <c:v>08/05/2023</c:v>
                </c:pt>
                <c:pt idx="241">
                  <c:v>10/05/2023</c:v>
                </c:pt>
                <c:pt idx="242">
                  <c:v>12/05/2023</c:v>
                </c:pt>
                <c:pt idx="243">
                  <c:v>15/05/2023</c:v>
                </c:pt>
                <c:pt idx="244">
                  <c:v>17/05/2023</c:v>
                </c:pt>
                <c:pt idx="245">
                  <c:v>19/05/2023</c:v>
                </c:pt>
                <c:pt idx="246">
                  <c:v>22/05/2023</c:v>
                </c:pt>
                <c:pt idx="247">
                  <c:v>24/05/2023</c:v>
                </c:pt>
                <c:pt idx="248">
                  <c:v>26/05/2023</c:v>
                </c:pt>
                <c:pt idx="249">
                  <c:v>29/05/2023</c:v>
                </c:pt>
                <c:pt idx="250">
                  <c:v>31/05/2023</c:v>
                </c:pt>
                <c:pt idx="251">
                  <c:v>02/06/2023</c:v>
                </c:pt>
                <c:pt idx="252">
                  <c:v>05/06/2023</c:v>
                </c:pt>
                <c:pt idx="253">
                  <c:v>07/06/2023</c:v>
                </c:pt>
                <c:pt idx="254">
                  <c:v>08/06/2023</c:v>
                </c:pt>
                <c:pt idx="255">
                  <c:v>12/06/2023</c:v>
                </c:pt>
                <c:pt idx="256">
                  <c:v>14/06/2023</c:v>
                </c:pt>
                <c:pt idx="257">
                  <c:v>16/06/2023</c:v>
                </c:pt>
                <c:pt idx="258">
                  <c:v>19/06/2023</c:v>
                </c:pt>
                <c:pt idx="259">
                  <c:v>21/06/2023</c:v>
                </c:pt>
                <c:pt idx="260">
                  <c:v>23/06/2023</c:v>
                </c:pt>
                <c:pt idx="261">
                  <c:v>26/06/2023</c:v>
                </c:pt>
                <c:pt idx="262">
                  <c:v>28/06/2023</c:v>
                </c:pt>
                <c:pt idx="263">
                  <c:v>30/06/2023</c:v>
                </c:pt>
                <c:pt idx="264">
                  <c:v>03/07/2023</c:v>
                </c:pt>
                <c:pt idx="265">
                  <c:v>05/07/2023</c:v>
                </c:pt>
                <c:pt idx="266">
                  <c:v>07/07/2023</c:v>
                </c:pt>
                <c:pt idx="267">
                  <c:v>10/07/2023</c:v>
                </c:pt>
                <c:pt idx="268">
                  <c:v>12/07/2023</c:v>
                </c:pt>
                <c:pt idx="269">
                  <c:v>14/07/2023</c:v>
                </c:pt>
                <c:pt idx="270">
                  <c:v>17/07/2023</c:v>
                </c:pt>
                <c:pt idx="271">
                  <c:v>19/07/2023</c:v>
                </c:pt>
                <c:pt idx="272">
                  <c:v>21/07/2023</c:v>
                </c:pt>
                <c:pt idx="273">
                  <c:v>24/07/2023</c:v>
                </c:pt>
                <c:pt idx="274">
                  <c:v>26/07/2023</c:v>
                </c:pt>
                <c:pt idx="275">
                  <c:v>28/07/2023</c:v>
                </c:pt>
                <c:pt idx="276">
                  <c:v>31/07/2023</c:v>
                </c:pt>
                <c:pt idx="277">
                  <c:v>02/08/2023</c:v>
                </c:pt>
                <c:pt idx="278">
                  <c:v>04/08/2023</c:v>
                </c:pt>
                <c:pt idx="279">
                  <c:v>07/08/2023</c:v>
                </c:pt>
                <c:pt idx="280">
                  <c:v>09/08/2023</c:v>
                </c:pt>
                <c:pt idx="281">
                  <c:v>11/08/2023</c:v>
                </c:pt>
                <c:pt idx="282">
                  <c:v>16/08/2023</c:v>
                </c:pt>
                <c:pt idx="283">
                  <c:v>18/08/2023</c:v>
                </c:pt>
                <c:pt idx="284">
                  <c:v>21/08/2023</c:v>
                </c:pt>
                <c:pt idx="285">
                  <c:v>23/08/2023</c:v>
                </c:pt>
                <c:pt idx="286">
                  <c:v>25/08/2023</c:v>
                </c:pt>
                <c:pt idx="287">
                  <c:v>28/08/2023</c:v>
                </c:pt>
                <c:pt idx="288">
                  <c:v>30/08/2023</c:v>
                </c:pt>
                <c:pt idx="289">
                  <c:v>01/09/2023</c:v>
                </c:pt>
                <c:pt idx="290">
                  <c:v>04/09/2023</c:v>
                </c:pt>
                <c:pt idx="291">
                  <c:v>18/09/2023</c:v>
                </c:pt>
                <c:pt idx="292">
                  <c:v>20/09/2023</c:v>
                </c:pt>
                <c:pt idx="293">
                  <c:v>22/09/2023</c:v>
                </c:pt>
                <c:pt idx="294">
                  <c:v>25/09/2023</c:v>
                </c:pt>
                <c:pt idx="295">
                  <c:v>27/09/2023</c:v>
                </c:pt>
                <c:pt idx="296">
                  <c:v>29/09/2023</c:v>
                </c:pt>
                <c:pt idx="297">
                  <c:v>02/10/2023</c:v>
                </c:pt>
                <c:pt idx="298">
                  <c:v>04/10/2023</c:v>
                </c:pt>
                <c:pt idx="299">
                  <c:v>06/10/2023</c:v>
                </c:pt>
                <c:pt idx="300">
                  <c:v>09/10/2023</c:v>
                </c:pt>
                <c:pt idx="301">
                  <c:v>11/10/2023</c:v>
                </c:pt>
                <c:pt idx="302">
                  <c:v>16/10/2023</c:v>
                </c:pt>
                <c:pt idx="303">
                  <c:v>18/10/2023</c:v>
                </c:pt>
                <c:pt idx="304">
                  <c:v>20/10/2023</c:v>
                </c:pt>
                <c:pt idx="305">
                  <c:v>02/11/2023</c:v>
                </c:pt>
                <c:pt idx="306">
                  <c:v>03/11/2023</c:v>
                </c:pt>
                <c:pt idx="307">
                  <c:v>06/11/2023</c:v>
                </c:pt>
                <c:pt idx="308">
                  <c:v>08/11/2023</c:v>
                </c:pt>
                <c:pt idx="309">
                  <c:v>10/11/2023</c:v>
                </c:pt>
                <c:pt idx="310">
                  <c:v>13/11/2023</c:v>
                </c:pt>
                <c:pt idx="311">
                  <c:v>15/11/2023</c:v>
                </c:pt>
                <c:pt idx="312">
                  <c:v>17/11/2023</c:v>
                </c:pt>
                <c:pt idx="313">
                  <c:v>20/11/2023</c:v>
                </c:pt>
                <c:pt idx="314">
                  <c:v>22/11/2023</c:v>
                </c:pt>
                <c:pt idx="315">
                  <c:v>24/11/2023</c:v>
                </c:pt>
                <c:pt idx="316">
                  <c:v>27/11/2023</c:v>
                </c:pt>
                <c:pt idx="317">
                  <c:v>29/11/2023</c:v>
                </c:pt>
                <c:pt idx="318">
                  <c:v>01/12/2023</c:v>
                </c:pt>
                <c:pt idx="319">
                  <c:v>04/12/2023</c:v>
                </c:pt>
                <c:pt idx="320">
                  <c:v>05/12/2023</c:v>
                </c:pt>
                <c:pt idx="321">
                  <c:v>11/12/2023</c:v>
                </c:pt>
                <c:pt idx="322">
                  <c:v>13/12/2023</c:v>
                </c:pt>
                <c:pt idx="323">
                  <c:v>15/12/2023</c:v>
                </c:pt>
                <c:pt idx="324">
                  <c:v>18/12/2023</c:v>
                </c:pt>
                <c:pt idx="325">
                  <c:v>20/12/2023</c:v>
                </c:pt>
                <c:pt idx="326">
                  <c:v>22/12/2023</c:v>
                </c:pt>
                <c:pt idx="327">
                  <c:v>26/12/2023</c:v>
                </c:pt>
                <c:pt idx="328">
                  <c:v>27/12/2023</c:v>
                </c:pt>
                <c:pt idx="329">
                  <c:v>29/12/2023</c:v>
                </c:pt>
                <c:pt idx="330">
                  <c:v>26/01/2024</c:v>
                </c:pt>
                <c:pt idx="331">
                  <c:v>30/01/2024</c:v>
                </c:pt>
                <c:pt idx="332">
                  <c:v>31/01/2024</c:v>
                </c:pt>
                <c:pt idx="333">
                  <c:v>02/02/2024</c:v>
                </c:pt>
                <c:pt idx="334">
                  <c:v>05/02/2024</c:v>
                </c:pt>
                <c:pt idx="335">
                  <c:v>07/02/2024</c:v>
                </c:pt>
                <c:pt idx="336">
                  <c:v>09/02/2024</c:v>
                </c:pt>
                <c:pt idx="337">
                  <c:v>12/02/2024</c:v>
                </c:pt>
                <c:pt idx="338">
                  <c:v>14/02/2024</c:v>
                </c:pt>
                <c:pt idx="339">
                  <c:v>16/02/2024</c:v>
                </c:pt>
                <c:pt idx="340">
                  <c:v>20/02/2024</c:v>
                </c:pt>
                <c:pt idx="341">
                  <c:v>21/02/2024</c:v>
                </c:pt>
                <c:pt idx="342">
                  <c:v>23/02/2024</c:v>
                </c:pt>
                <c:pt idx="343">
                  <c:v>26/02/2024</c:v>
                </c:pt>
                <c:pt idx="344">
                  <c:v>28/02/2024</c:v>
                </c:pt>
                <c:pt idx="345">
                  <c:v>01/03/2024</c:v>
                </c:pt>
                <c:pt idx="346">
                  <c:v>04/03/2024</c:v>
                </c:pt>
                <c:pt idx="347">
                  <c:v>06/03/2024</c:v>
                </c:pt>
                <c:pt idx="348">
                  <c:v>08/03/2024</c:v>
                </c:pt>
                <c:pt idx="349">
                  <c:v>11/03/2024</c:v>
                </c:pt>
                <c:pt idx="350">
                  <c:v>13/03/2024</c:v>
                </c:pt>
                <c:pt idx="351">
                  <c:v>15/03/2024</c:v>
                </c:pt>
                <c:pt idx="352">
                  <c:v>20/03/2024</c:v>
                </c:pt>
                <c:pt idx="353">
                  <c:v>22/03/2024</c:v>
                </c:pt>
                <c:pt idx="354">
                  <c:v>25/03/2024</c:v>
                </c:pt>
                <c:pt idx="355">
                  <c:v>15/04/2024</c:v>
                </c:pt>
                <c:pt idx="356">
                  <c:v>17/04/2024</c:v>
                </c:pt>
                <c:pt idx="357">
                  <c:v>19/04/2024</c:v>
                </c:pt>
                <c:pt idx="358">
                  <c:v>22/04/2024</c:v>
                </c:pt>
                <c:pt idx="359">
                  <c:v>24/04/2024</c:v>
                </c:pt>
                <c:pt idx="360">
                  <c:v>26/04/2024</c:v>
                </c:pt>
                <c:pt idx="361">
                  <c:v>30/04/2024</c:v>
                </c:pt>
                <c:pt idx="362">
                  <c:v>02/05/2024</c:v>
                </c:pt>
                <c:pt idx="363">
                  <c:v>03/05/2024</c:v>
                </c:pt>
                <c:pt idx="364">
                  <c:v>06/05/2024</c:v>
                </c:pt>
                <c:pt idx="365">
                  <c:v>08/05/2024</c:v>
                </c:pt>
                <c:pt idx="366">
                  <c:v>10/05/2024</c:v>
                </c:pt>
                <c:pt idx="367">
                  <c:v>13/05/2024</c:v>
                </c:pt>
                <c:pt idx="368">
                  <c:v>15/05/2024</c:v>
                </c:pt>
                <c:pt idx="369">
                  <c:v>17/05/2024</c:v>
                </c:pt>
                <c:pt idx="370">
                  <c:v>20/05/2024</c:v>
                </c:pt>
                <c:pt idx="371">
                  <c:v>22/05/2024</c:v>
                </c:pt>
                <c:pt idx="372">
                  <c:v>24/05/2024</c:v>
                </c:pt>
                <c:pt idx="373">
                  <c:v>27/05/2024</c:v>
                </c:pt>
                <c:pt idx="374">
                  <c:v>29/05/2024</c:v>
                </c:pt>
                <c:pt idx="375">
                  <c:v>31/05/2024</c:v>
                </c:pt>
                <c:pt idx="376">
                  <c:v>03/06/2024</c:v>
                </c:pt>
                <c:pt idx="377">
                  <c:v>05/06/2024</c:v>
                </c:pt>
                <c:pt idx="378">
                  <c:v>07/06/2024</c:v>
                </c:pt>
                <c:pt idx="379">
                  <c:v>10/06/2024</c:v>
                </c:pt>
                <c:pt idx="380">
                  <c:v>12/06/2024</c:v>
                </c:pt>
                <c:pt idx="381">
                  <c:v>14/06/2024</c:v>
                </c:pt>
                <c:pt idx="382">
                  <c:v>17/06/2024</c:v>
                </c:pt>
                <c:pt idx="383">
                  <c:v>19/06/2024</c:v>
                </c:pt>
                <c:pt idx="384">
                  <c:v>21/06/2024</c:v>
                </c:pt>
                <c:pt idx="385">
                  <c:v>24/06/2024</c:v>
                </c:pt>
                <c:pt idx="386">
                  <c:v>26/06/2024</c:v>
                </c:pt>
                <c:pt idx="387">
                  <c:v>28/06/2024</c:v>
                </c:pt>
                <c:pt idx="388">
                  <c:v>01/07/2024</c:v>
                </c:pt>
                <c:pt idx="389">
                  <c:v>03/07/2024</c:v>
                </c:pt>
                <c:pt idx="390">
                  <c:v>05/07/2024</c:v>
                </c:pt>
                <c:pt idx="391">
                  <c:v>08/07/2024</c:v>
                </c:pt>
                <c:pt idx="392">
                  <c:v>10/07/2024</c:v>
                </c:pt>
                <c:pt idx="393">
                  <c:v>12/07/2024</c:v>
                </c:pt>
                <c:pt idx="394">
                  <c:v>15/07/2024</c:v>
                </c:pt>
                <c:pt idx="395">
                  <c:v>17/07/2024</c:v>
                </c:pt>
                <c:pt idx="396">
                  <c:v>19/07/2024</c:v>
                </c:pt>
                <c:pt idx="397">
                  <c:v>22/07/2024</c:v>
                </c:pt>
                <c:pt idx="398">
                  <c:v>24/07/2024</c:v>
                </c:pt>
                <c:pt idx="399">
                  <c:v>26/07/2024</c:v>
                </c:pt>
                <c:pt idx="400">
                  <c:v>29/07/2024</c:v>
                </c:pt>
                <c:pt idx="401">
                  <c:v>31/07/2024</c:v>
                </c:pt>
                <c:pt idx="402">
                  <c:v>02/08/2024</c:v>
                </c:pt>
                <c:pt idx="403">
                  <c:v>05/08/2024</c:v>
                </c:pt>
                <c:pt idx="404">
                  <c:v>07/08/2024</c:v>
                </c:pt>
                <c:pt idx="405">
                  <c:v>09/08/2024</c:v>
                </c:pt>
                <c:pt idx="406">
                  <c:v>12/08/2024</c:v>
                </c:pt>
                <c:pt idx="407">
                  <c:v>14/08/2024</c:v>
                </c:pt>
                <c:pt idx="408">
                  <c:v>16/08/2024</c:v>
                </c:pt>
                <c:pt idx="409">
                  <c:v>20/08/2024</c:v>
                </c:pt>
                <c:pt idx="410">
                  <c:v>21/08/2024</c:v>
                </c:pt>
                <c:pt idx="411">
                  <c:v>23/08/2024</c:v>
                </c:pt>
                <c:pt idx="412">
                  <c:v>26/08/2024</c:v>
                </c:pt>
                <c:pt idx="413">
                  <c:v>28/08/2024</c:v>
                </c:pt>
                <c:pt idx="414">
                  <c:v>30/08/2024</c:v>
                </c:pt>
                <c:pt idx="415">
                  <c:v>02/09/2024</c:v>
                </c:pt>
                <c:pt idx="416">
                  <c:v>04/09/2024</c:v>
                </c:pt>
                <c:pt idx="417">
                  <c:v>06/09/2024</c:v>
                </c:pt>
                <c:pt idx="418">
                  <c:v>11/09/2024</c:v>
                </c:pt>
                <c:pt idx="419">
                  <c:v>12/09/2024</c:v>
                </c:pt>
                <c:pt idx="420">
                  <c:v>13/09/2024</c:v>
                </c:pt>
                <c:pt idx="421">
                  <c:v>16/09/2024</c:v>
                </c:pt>
                <c:pt idx="422">
                  <c:v>18/09/2024</c:v>
                </c:pt>
                <c:pt idx="423">
                  <c:v>20/09/2024</c:v>
                </c:pt>
                <c:pt idx="424">
                  <c:v>23/09/2024</c:v>
                </c:pt>
                <c:pt idx="425">
                  <c:v>25/09/2024</c:v>
                </c:pt>
                <c:pt idx="426">
                  <c:v>30/09/2024</c:v>
                </c:pt>
                <c:pt idx="427">
                  <c:v>02/10/2024</c:v>
                </c:pt>
                <c:pt idx="428">
                  <c:v>04/10/2024</c:v>
                </c:pt>
                <c:pt idx="429">
                  <c:v>07/10/2024</c:v>
                </c:pt>
                <c:pt idx="430">
                  <c:v>11/10/2024</c:v>
                </c:pt>
                <c:pt idx="431">
                  <c:v>14/10/2024</c:v>
                </c:pt>
                <c:pt idx="432">
                  <c:v>16/10/2024</c:v>
                </c:pt>
                <c:pt idx="433">
                  <c:v>18/10/2024</c:v>
                </c:pt>
                <c:pt idx="434">
                  <c:v>21/10/2024</c:v>
                </c:pt>
                <c:pt idx="435">
                  <c:v>23/10/2024</c:v>
                </c:pt>
                <c:pt idx="436">
                  <c:v>25/10/2024</c:v>
                </c:pt>
                <c:pt idx="437">
                  <c:v>28/10/2024</c:v>
                </c:pt>
                <c:pt idx="438">
                  <c:v>30/10/2024</c:v>
                </c:pt>
                <c:pt idx="439">
                  <c:v>04/11/2024</c:v>
                </c:pt>
                <c:pt idx="440">
                  <c:v>06/11/2024</c:v>
                </c:pt>
                <c:pt idx="441">
                  <c:v>08/11/2024</c:v>
                </c:pt>
                <c:pt idx="442">
                  <c:v>11/11/2024</c:v>
                </c:pt>
                <c:pt idx="443">
                  <c:v>13/11/2024</c:v>
                </c:pt>
                <c:pt idx="444">
                  <c:v>18/11/2024</c:v>
                </c:pt>
                <c:pt idx="445">
                  <c:v>20/11/2024</c:v>
                </c:pt>
                <c:pt idx="446">
                  <c:v>22/11/2024</c:v>
                </c:pt>
                <c:pt idx="447">
                  <c:v>25/11/2024</c:v>
                </c:pt>
                <c:pt idx="448">
                  <c:v>27/11/2024</c:v>
                </c:pt>
                <c:pt idx="449">
                  <c:v>29/11/2024</c:v>
                </c:pt>
                <c:pt idx="450">
                  <c:v>02/12/2024</c:v>
                </c:pt>
                <c:pt idx="451">
                  <c:v>04/12/2024</c:v>
                </c:pt>
                <c:pt idx="452">
                  <c:v>11/12/2024</c:v>
                </c:pt>
                <c:pt idx="453">
                  <c:v>13/12/2024</c:v>
                </c:pt>
                <c:pt idx="454">
                  <c:v>16/12/2024</c:v>
                </c:pt>
                <c:pt idx="455">
                  <c:v>17/12/2024</c:v>
                </c:pt>
                <c:pt idx="456">
                  <c:v>20/12/2024</c:v>
                </c:pt>
                <c:pt idx="457">
                  <c:v>23/12/2024</c:v>
                </c:pt>
                <c:pt idx="458">
                  <c:v>27/12/2024</c:v>
                </c:pt>
                <c:pt idx="459">
                  <c:v>30/12/2024</c:v>
                </c:pt>
                <c:pt idx="460">
                  <c:v>03/01/2025</c:v>
                </c:pt>
                <c:pt idx="461">
                  <c:v>08/01/2025</c:v>
                </c:pt>
                <c:pt idx="462">
                  <c:v>10/01/2025</c:v>
                </c:pt>
                <c:pt idx="463">
                  <c:v>13/01/2025</c:v>
                </c:pt>
                <c:pt idx="464">
                  <c:v>15/01/2025</c:v>
                </c:pt>
                <c:pt idx="465">
                  <c:v>17/01/2025</c:v>
                </c:pt>
                <c:pt idx="466">
                  <c:v>20/01/2025</c:v>
                </c:pt>
                <c:pt idx="467">
                  <c:v>22/01/2025</c:v>
                </c:pt>
                <c:pt idx="468">
                  <c:v>24/01/2025</c:v>
                </c:pt>
                <c:pt idx="469">
                  <c:v>27/01/2025</c:v>
                </c:pt>
                <c:pt idx="470">
                  <c:v>29/01/2025</c:v>
                </c:pt>
                <c:pt idx="471">
                  <c:v>31/01/2025</c:v>
                </c:pt>
                <c:pt idx="472">
                  <c:v>03/02/2025</c:v>
                </c:pt>
                <c:pt idx="473">
                  <c:v>05/02/2025</c:v>
                </c:pt>
                <c:pt idx="474">
                  <c:v>07/02/2025</c:v>
                </c:pt>
                <c:pt idx="475">
                  <c:v>10/02/2025</c:v>
                </c:pt>
                <c:pt idx="476">
                  <c:v>12/02/2025</c:v>
                </c:pt>
                <c:pt idx="477">
                  <c:v>14/02/2025</c:v>
                </c:pt>
                <c:pt idx="478">
                  <c:v>17/02/2025</c:v>
                </c:pt>
                <c:pt idx="479">
                  <c:v>19/02/2025</c:v>
                </c:pt>
                <c:pt idx="480">
                  <c:v>21/02/2025</c:v>
                </c:pt>
                <c:pt idx="481">
                  <c:v>24/02/2025</c:v>
                </c:pt>
                <c:pt idx="482">
                  <c:v>26/02/2025</c:v>
                </c:pt>
                <c:pt idx="483">
                  <c:v>28/02/2025</c:v>
                </c:pt>
                <c:pt idx="484">
                  <c:v>04/03/2025</c:v>
                </c:pt>
                <c:pt idx="485">
                  <c:v>05/03/2025</c:v>
                </c:pt>
                <c:pt idx="486">
                  <c:v>07/03/2025</c:v>
                </c:pt>
                <c:pt idx="487">
                  <c:v>10/03/2025</c:v>
                </c:pt>
                <c:pt idx="488">
                  <c:v>12/03/2025</c:v>
                </c:pt>
                <c:pt idx="489">
                  <c:v>14/03/2025</c:v>
                </c:pt>
                <c:pt idx="490">
                  <c:v>17/03/2025</c:v>
                </c:pt>
                <c:pt idx="491">
                  <c:v>21/03/2025</c:v>
                </c:pt>
                <c:pt idx="492">
                  <c:v>24/03/2025</c:v>
                </c:pt>
                <c:pt idx="493">
                  <c:v>26/03/2025</c:v>
                </c:pt>
                <c:pt idx="494">
                  <c:v>28/03/2025</c:v>
                </c:pt>
                <c:pt idx="495">
                  <c:v>31/03/2025</c:v>
                </c:pt>
                <c:pt idx="496">
                  <c:v>02/04/2025</c:v>
                </c:pt>
                <c:pt idx="497">
                  <c:v>04/04/2025</c:v>
                </c:pt>
                <c:pt idx="498">
                  <c:v>07/04/2025</c:v>
                </c:pt>
                <c:pt idx="499">
                  <c:v>09/04/2025</c:v>
                </c:pt>
                <c:pt idx="500">
                  <c:v>11/04/2025</c:v>
                </c:pt>
                <c:pt idx="501">
                  <c:v>14/04/2025</c:v>
                </c:pt>
                <c:pt idx="502">
                  <c:v>16/04/2025</c:v>
                </c:pt>
                <c:pt idx="503">
                  <c:v>21/04/2025</c:v>
                </c:pt>
                <c:pt idx="504">
                  <c:v>23/04/2025</c:v>
                </c:pt>
                <c:pt idx="505">
                  <c:v>25/04/2025</c:v>
                </c:pt>
                <c:pt idx="506">
                  <c:v>28/04/2025</c:v>
                </c:pt>
                <c:pt idx="507">
                  <c:v>30/04/2025</c:v>
                </c:pt>
                <c:pt idx="508">
                  <c:v>02/05/2025</c:v>
                </c:pt>
                <c:pt idx="509">
                  <c:v>05/05/2025</c:v>
                </c:pt>
                <c:pt idx="510">
                  <c:v>07/05/2025</c:v>
                </c:pt>
                <c:pt idx="511">
                  <c:v>09/05/2025</c:v>
                </c:pt>
                <c:pt idx="512">
                  <c:v>12/05/2025</c:v>
                </c:pt>
                <c:pt idx="513">
                  <c:v>14/05/2025</c:v>
                </c:pt>
                <c:pt idx="514">
                  <c:v>16/05/2025</c:v>
                </c:pt>
                <c:pt idx="515">
                  <c:v>19/05/2025</c:v>
                </c:pt>
                <c:pt idx="516">
                  <c:v>21/05/2025</c:v>
                </c:pt>
                <c:pt idx="517">
                  <c:v>23/05/2025</c:v>
                </c:pt>
                <c:pt idx="518">
                  <c:v>26/05/2025</c:v>
                </c:pt>
                <c:pt idx="519">
                  <c:v>28/05/2025</c:v>
                </c:pt>
                <c:pt idx="520">
                  <c:v>30/05/2025</c:v>
                </c:pt>
                <c:pt idx="521">
                  <c:v>02/06/2025</c:v>
                </c:pt>
                <c:pt idx="522">
                  <c:v>04/06/2025</c:v>
                </c:pt>
                <c:pt idx="523">
                  <c:v>06/06/2025</c:v>
                </c:pt>
                <c:pt idx="524">
                  <c:v>11/06/2025</c:v>
                </c:pt>
                <c:pt idx="525">
                  <c:v>13/06/2025</c:v>
                </c:pt>
                <c:pt idx="526">
                  <c:v>16/06/2025</c:v>
                </c:pt>
                <c:pt idx="527">
                  <c:v>18/06/2025</c:v>
                </c:pt>
                <c:pt idx="528">
                  <c:v>20/06/2025</c:v>
                </c:pt>
                <c:pt idx="529">
                  <c:v>23/06/2025</c:v>
                </c:pt>
                <c:pt idx="530">
                  <c:v>25/06/2025</c:v>
                </c:pt>
                <c:pt idx="531">
                  <c:v>27/06/2025</c:v>
                </c:pt>
                <c:pt idx="532">
                  <c:v>30/06/2025</c:v>
                </c:pt>
                <c:pt idx="533">
                  <c:v>02/07/2025</c:v>
                </c:pt>
                <c:pt idx="534">
                  <c:v>04/07/2025</c:v>
                </c:pt>
                <c:pt idx="535">
                  <c:v>07/07/2025</c:v>
                </c:pt>
                <c:pt idx="536">
                  <c:v>09/07/2025</c:v>
                </c:pt>
                <c:pt idx="537">
                  <c:v>11/07/2025</c:v>
                </c:pt>
                <c:pt idx="538">
                  <c:v>14/07/2025</c:v>
                </c:pt>
                <c:pt idx="539">
                  <c:v>16/07/2025</c:v>
                </c:pt>
                <c:pt idx="540">
                  <c:v>18/07/2025</c:v>
                </c:pt>
                <c:pt idx="541">
                  <c:v>21/07/2025</c:v>
                </c:pt>
                <c:pt idx="542">
                  <c:v>23/07/2025</c:v>
                </c:pt>
                <c:pt idx="543">
                  <c:v>25/07/2025</c:v>
                </c:pt>
                <c:pt idx="544">
                  <c:v>28/07/2025</c:v>
                </c:pt>
                <c:pt idx="545">
                  <c:v>30/07/2025</c:v>
                </c:pt>
                <c:pt idx="546">
                  <c:v>01/08/2025</c:v>
                </c:pt>
                <c:pt idx="547">
                  <c:v>04/08/2025</c:v>
                </c:pt>
                <c:pt idx="548">
                  <c:v>06/08/2025</c:v>
                </c:pt>
                <c:pt idx="549">
                  <c:v>08/08/2025</c:v>
                </c:pt>
                <c:pt idx="550">
                  <c:v>11/08/2025</c:v>
                </c:pt>
                <c:pt idx="551">
                  <c:v>13/08/2025</c:v>
                </c:pt>
                <c:pt idx="552">
                  <c:v>18/08/2025</c:v>
                </c:pt>
                <c:pt idx="553">
                  <c:v>20/08/2025</c:v>
                </c:pt>
                <c:pt idx="554">
                  <c:v>22/08/2025</c:v>
                </c:pt>
                <c:pt idx="555">
                  <c:v>25/08/2025</c:v>
                </c:pt>
                <c:pt idx="556">
                  <c:v>27/08/2025</c:v>
                </c:pt>
                <c:pt idx="557">
                  <c:v>29/08/2025</c:v>
                </c:pt>
                <c:pt idx="558">
                  <c:v>01/09/2025</c:v>
                </c:pt>
                <c:pt idx="559">
                  <c:v>03/09/2025</c:v>
                </c:pt>
                <c:pt idx="560">
                  <c:v>05/09/2025</c:v>
                </c:pt>
                <c:pt idx="561">
                  <c:v>10/09/2025</c:v>
                </c:pt>
                <c:pt idx="562">
                  <c:v>12/09/2025</c:v>
                </c:pt>
                <c:pt idx="563">
                  <c:v>17/09/2025</c:v>
                </c:pt>
                <c:pt idx="564">
                  <c:v>19/09/2025</c:v>
                </c:pt>
                <c:pt idx="565">
                  <c:v>22/09/2025</c:v>
                </c:pt>
                <c:pt idx="566">
                  <c:v>24/09/2025</c:v>
                </c:pt>
                <c:pt idx="567">
                  <c:v>26/09/2025</c:v>
                </c:pt>
                <c:pt idx="568">
                  <c:v>29/09/2025</c:v>
                </c:pt>
                <c:pt idx="569">
                  <c:v>01/10/2025</c:v>
                </c:pt>
                <c:pt idx="570">
                  <c:v>03/10/2025</c:v>
                </c:pt>
                <c:pt idx="571">
                  <c:v>06/10/2025</c:v>
                </c:pt>
                <c:pt idx="572">
                  <c:v>08/10/2025</c:v>
                </c:pt>
                <c:pt idx="573">
                  <c:v>13/10/2025</c:v>
                </c:pt>
                <c:pt idx="574">
                  <c:v>15/10/2025</c:v>
                </c:pt>
                <c:pt idx="575">
                  <c:v>17/10/2025</c:v>
                </c:pt>
                <c:pt idx="576">
                  <c:v>20/10/2025</c:v>
                </c:pt>
                <c:pt idx="577">
                  <c:v>22/10/2025</c:v>
                </c:pt>
                <c:pt idx="578">
                  <c:v>24/10/2025</c:v>
                </c:pt>
                <c:pt idx="579">
                  <c:v>27/10/2025</c:v>
                </c:pt>
                <c:pt idx="580">
                  <c:v>29/10/2025</c:v>
                </c:pt>
                <c:pt idx="581">
                  <c:v>31/10/2025</c:v>
                </c:pt>
                <c:pt idx="582">
                  <c:v>03/11/2025</c:v>
                </c:pt>
                <c:pt idx="583">
                  <c:v>05/11/2025</c:v>
                </c:pt>
                <c:pt idx="584">
                  <c:v>07/11/2025</c:v>
                </c:pt>
                <c:pt idx="585">
                  <c:v>10/11/2025</c:v>
                </c:pt>
                <c:pt idx="586">
                  <c:v>12/11/2025</c:v>
                </c:pt>
                <c:pt idx="587">
                  <c:v>14/11/2025</c:v>
                </c:pt>
                <c:pt idx="588">
                  <c:v>17/11/2025</c:v>
                </c:pt>
                <c:pt idx="589">
                  <c:v>20/11/2025</c:v>
                </c:pt>
                <c:pt idx="590">
                  <c:v>21/11/2025</c:v>
                </c:pt>
                <c:pt idx="591">
                  <c:v>24/11/2025</c:v>
                </c:pt>
                <c:pt idx="592">
                  <c:v>26/11/2025</c:v>
                </c:pt>
                <c:pt idx="593">
                  <c:v>28/11/2025</c:v>
                </c:pt>
                <c:pt idx="594">
                  <c:v>01/12/2025</c:v>
                </c:pt>
                <c:pt idx="595">
                  <c:v>03/12/2025</c:v>
                </c:pt>
                <c:pt idx="596">
                  <c:v>05/12/2025</c:v>
                </c:pt>
                <c:pt idx="597">
                  <c:v>10/12/2025</c:v>
                </c:pt>
                <c:pt idx="598">
                  <c:v>12/12/2025</c:v>
                </c:pt>
                <c:pt idx="599">
                  <c:v>15/12/2025</c:v>
                </c:pt>
                <c:pt idx="600">
                  <c:v>17/12/2025</c:v>
                </c:pt>
                <c:pt idx="601">
                  <c:v>19/12/2025</c:v>
                </c:pt>
                <c:pt idx="602">
                  <c:v>22/12/2025</c:v>
                </c:pt>
                <c:pt idx="603">
                  <c:v>24/12/2025</c:v>
                </c:pt>
                <c:pt idx="604">
                  <c:v>26/12/2025</c:v>
                </c:pt>
                <c:pt idx="605">
                  <c:v>29/12/2025</c:v>
                </c:pt>
                <c:pt idx="606">
                  <c:v>31/12/2025</c:v>
                </c:pt>
                <c:pt idx="607">
                  <c:v>02/01/2026</c:v>
                </c:pt>
                <c:pt idx="608">
                  <c:v>05/01/2026</c:v>
                </c:pt>
                <c:pt idx="609">
                  <c:v>07/01/2026</c:v>
                </c:pt>
                <c:pt idx="610">
                  <c:v>09/01/2026</c:v>
                </c:pt>
                <c:pt idx="611">
                  <c:v>12/01/2026</c:v>
                </c:pt>
                <c:pt idx="612">
                  <c:v>14/01/2026</c:v>
                </c:pt>
                <c:pt idx="613">
                  <c:v>16/01/2026</c:v>
                </c:pt>
                <c:pt idx="614">
                  <c:v>19/01/2026</c:v>
                </c:pt>
                <c:pt idx="615">
                  <c:v>21/01/2026</c:v>
                </c:pt>
                <c:pt idx="616">
                  <c:v>23/01/2026</c:v>
                </c:pt>
                <c:pt idx="617">
                  <c:v>26/01/2026</c:v>
                </c:pt>
                <c:pt idx="618">
                  <c:v>28/01/2026</c:v>
                </c:pt>
                <c:pt idx="619">
                  <c:v>30/01/2026</c:v>
                </c:pt>
                <c:pt idx="620">
                  <c:v>02/02/2026</c:v>
                </c:pt>
                <c:pt idx="621">
                  <c:v>04/02/2026</c:v>
                </c:pt>
                <c:pt idx="622">
                  <c:v>06/02/2026</c:v>
                </c:pt>
                <c:pt idx="623">
                  <c:v>09/02/2026</c:v>
                </c:pt>
                <c:pt idx="624">
                  <c:v>11/02/2026</c:v>
                </c:pt>
                <c:pt idx="625">
                  <c:v>13/02/2026</c:v>
                </c:pt>
                <c:pt idx="626">
                  <c:v>16/02/2026</c:v>
                </c:pt>
                <c:pt idx="627">
                  <c:v>18/02/2026</c:v>
                </c:pt>
                <c:pt idx="628">
                  <c:v>24/02/2026</c:v>
                </c:pt>
                <c:pt idx="629">
                  <c:v>25/02/2026</c:v>
                </c:pt>
                <c:pt idx="630">
                  <c:v>27/02/2026</c:v>
                </c:pt>
                <c:pt idx="631">
                  <c:v>02/03/2026</c:v>
                </c:pt>
                <c:pt idx="632">
                  <c:v>04/03/2026</c:v>
                </c:pt>
                <c:pt idx="633">
                  <c:v>06/03/2026</c:v>
                </c:pt>
                <c:pt idx="634">
                  <c:v>09/03/2026</c:v>
                </c:pt>
                <c:pt idx="635">
                  <c:v>11/03/2026</c:v>
                </c:pt>
                <c:pt idx="636">
                  <c:v>13/03/2026</c:v>
                </c:pt>
                <c:pt idx="637">
                  <c:v>16/03/2026</c:v>
                </c:pt>
                <c:pt idx="638">
                  <c:v>18/03/2026</c:v>
                </c:pt>
                <c:pt idx="639">
                  <c:v>20/03/2026</c:v>
                </c:pt>
                <c:pt idx="640">
                  <c:v>23/03/2026</c:v>
                </c:pt>
                <c:pt idx="641">
                  <c:v>25/03/2026</c:v>
                </c:pt>
                <c:pt idx="642">
                  <c:v>27/03/2026</c:v>
                </c:pt>
                <c:pt idx="643">
                  <c:v>30/03/2026</c:v>
                </c:pt>
                <c:pt idx="644">
                  <c:v>01/04/2026</c:v>
                </c:pt>
                <c:pt idx="645">
                  <c:v>06/04/2026</c:v>
                </c:pt>
                <c:pt idx="646">
                  <c:v>08/04/2026</c:v>
                </c:pt>
                <c:pt idx="647">
                  <c:v>10/04/2026</c:v>
                </c:pt>
                <c:pt idx="648">
                  <c:v>13/04/2026</c:v>
                </c:pt>
                <c:pt idx="649">
                  <c:v>15/04/2026</c:v>
                </c:pt>
                <c:pt idx="650">
                  <c:v>17/04/2026</c:v>
                </c:pt>
                <c:pt idx="651">
                  <c:v>20/04/2026</c:v>
                </c:pt>
                <c:pt idx="652">
                  <c:v>22/04/2026</c:v>
                </c:pt>
                <c:pt idx="653">
                  <c:v>24/04/2026</c:v>
                </c:pt>
                <c:pt idx="654">
                  <c:v>27/04/2026</c:v>
                </c:pt>
                <c:pt idx="655">
                  <c:v>04/05/2026</c:v>
                </c:pt>
                <c:pt idx="656">
                  <c:v>06/05/2026</c:v>
                </c:pt>
                <c:pt idx="657">
                  <c:v>08/05/2026</c:v>
                </c:pt>
                <c:pt idx="658">
                  <c:v>11/05/2026</c:v>
                </c:pt>
                <c:pt idx="659">
                  <c:v>13/05/2026</c:v>
                </c:pt>
                <c:pt idx="660">
                  <c:v>15/05/2026</c:v>
                </c:pt>
                <c:pt idx="661">
                  <c:v>18/05/2026</c:v>
                </c:pt>
                <c:pt idx="662">
                  <c:v>20/05/2026</c:v>
                </c:pt>
                <c:pt idx="663">
                  <c:v>22/05/2026</c:v>
                </c:pt>
                <c:pt idx="664">
                  <c:v>25/05/2026</c:v>
                </c:pt>
                <c:pt idx="665">
                  <c:v>27/05/2026</c:v>
                </c:pt>
                <c:pt idx="666">
                  <c:v>29/05/2026</c:v>
                </c:pt>
                <c:pt idx="667">
                  <c:v>01/06/2026</c:v>
                </c:pt>
                <c:pt idx="668">
                  <c:v>03/06/2026</c:v>
                </c:pt>
                <c:pt idx="669">
                  <c:v>05/06/2026</c:v>
                </c:pt>
                <c:pt idx="670">
                  <c:v>08/06/2026</c:v>
                </c:pt>
                <c:pt idx="671">
                  <c:v>10/06/2026</c:v>
                </c:pt>
                <c:pt idx="672">
                  <c:v>12/06/2026</c:v>
                </c:pt>
                <c:pt idx="673">
                  <c:v>15/06/2026</c:v>
                </c:pt>
                <c:pt idx="674">
                  <c:v>17/06/2026</c:v>
                </c:pt>
                <c:pt idx="675">
                  <c:v>19/06/2026</c:v>
                </c:pt>
                <c:pt idx="676">
                  <c:v>22/06/2026</c:v>
                </c:pt>
                <c:pt idx="677">
                  <c:v>24/06/2026</c:v>
                </c:pt>
                <c:pt idx="678">
                  <c:v>26/06/2026</c:v>
                </c:pt>
                <c:pt idx="679">
                  <c:v>29/06/2026</c:v>
                </c:pt>
                <c:pt idx="680">
                  <c:v>01/07/2026</c:v>
                </c:pt>
                <c:pt idx="681">
                  <c:v>03/07/2026</c:v>
                </c:pt>
                <c:pt idx="682">
                  <c:v>06/07/2026</c:v>
                </c:pt>
                <c:pt idx="683">
                  <c:v>08/07/2026</c:v>
                </c:pt>
                <c:pt idx="684">
                  <c:v>10/07/2026</c:v>
                </c:pt>
                <c:pt idx="685">
                  <c:v>13/07/2026</c:v>
                </c:pt>
                <c:pt idx="686">
                  <c:v>15/07/2026</c:v>
                </c:pt>
                <c:pt idx="687">
                  <c:v>17/07/2026</c:v>
                </c:pt>
                <c:pt idx="688">
                  <c:v>20/07/2026</c:v>
                </c:pt>
                <c:pt idx="689">
                  <c:v>22/07/2026</c:v>
                </c:pt>
                <c:pt idx="690">
                  <c:v>24/07/2026</c:v>
                </c:pt>
                <c:pt idx="691">
                  <c:v>27/07/2026</c:v>
                </c:pt>
                <c:pt idx="692">
                  <c:v>29/07/2026</c:v>
                </c:pt>
                <c:pt idx="693">
                  <c:v>31/07/2026</c:v>
                </c:pt>
                <c:pt idx="694">
                  <c:v>03/08/2026</c:v>
                </c:pt>
                <c:pt idx="695">
                  <c:v>05/08/2026</c:v>
                </c:pt>
                <c:pt idx="696">
                  <c:v>07/08/2026</c:v>
                </c:pt>
                <c:pt idx="697">
                  <c:v>10/08/2026</c:v>
                </c:pt>
                <c:pt idx="698">
                  <c:v>12/08/2026</c:v>
                </c:pt>
                <c:pt idx="699">
                  <c:v>14/08/2026</c:v>
                </c:pt>
                <c:pt idx="700">
                  <c:v>17/08/2026</c:v>
                </c:pt>
                <c:pt idx="701">
                  <c:v>19/08/2026</c:v>
                </c:pt>
                <c:pt idx="702">
                  <c:v>21/08/2026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FosfatosDiario!$N$8:$N$725</c15:sqref>
                  </c15:fullRef>
                </c:ext>
              </c:extLst>
              <c:f>(FosfatosDiario!$N$8:$N$10,FosfatosDiario!$N$12:$N$14,FosfatosDiario!$N$18:$N$305,FosfatosDiario!$N$310:$N$725)</c:f>
              <c:numCache>
                <c:formatCode>0.00</c:formatCode>
                <c:ptCount val="704"/>
                <c:pt idx="47">
                  <c:v>0.62</c:v>
                </c:pt>
                <c:pt idx="48" formatCode="0">
                  <c:v>0</c:v>
                </c:pt>
                <c:pt idx="49">
                  <c:v>0.59799999999999998</c:v>
                </c:pt>
                <c:pt idx="52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6">
                  <c:v>0</c:v>
                </c:pt>
                <c:pt idx="75">
                  <c:v>0</c:v>
                </c:pt>
                <c:pt idx="81">
                  <c:v>0</c:v>
                </c:pt>
                <c:pt idx="90">
                  <c:v>0</c:v>
                </c:pt>
                <c:pt idx="96">
                  <c:v>0</c:v>
                </c:pt>
                <c:pt idx="102">
                  <c:v>0</c:v>
                </c:pt>
                <c:pt idx="107">
                  <c:v>0</c:v>
                </c:pt>
                <c:pt idx="116">
                  <c:v>0.30099999999999999</c:v>
                </c:pt>
                <c:pt idx="123">
                  <c:v>0.17499999999999999</c:v>
                </c:pt>
                <c:pt idx="130">
                  <c:v>0.23200000000000001</c:v>
                </c:pt>
                <c:pt idx="137">
                  <c:v>0.17399999999999999</c:v>
                </c:pt>
                <c:pt idx="144">
                  <c:v>0.44500000000000001</c:v>
                </c:pt>
                <c:pt idx="151">
                  <c:v>0.48099999999999998</c:v>
                </c:pt>
                <c:pt idx="156">
                  <c:v>0.504</c:v>
                </c:pt>
                <c:pt idx="157">
                  <c:v>0.61199999999999999</c:v>
                </c:pt>
                <c:pt idx="158">
                  <c:v>0.53700000000000003</c:v>
                </c:pt>
                <c:pt idx="159">
                  <c:v>0.52300000000000002</c:v>
                </c:pt>
                <c:pt idx="160">
                  <c:v>0.47</c:v>
                </c:pt>
                <c:pt idx="161">
                  <c:v>0.499</c:v>
                </c:pt>
                <c:pt idx="162">
                  <c:v>1.0329999999999999</c:v>
                </c:pt>
                <c:pt idx="163">
                  <c:v>1.097</c:v>
                </c:pt>
                <c:pt idx="164">
                  <c:v>1.139</c:v>
                </c:pt>
                <c:pt idx="165">
                  <c:v>14.791</c:v>
                </c:pt>
                <c:pt idx="166">
                  <c:v>2.4279999999999999</c:v>
                </c:pt>
                <c:pt idx="167">
                  <c:v>2.0390000000000001</c:v>
                </c:pt>
                <c:pt idx="168">
                  <c:v>0</c:v>
                </c:pt>
                <c:pt idx="169">
                  <c:v>3.0960000000000001</c:v>
                </c:pt>
                <c:pt idx="170">
                  <c:v>1.109</c:v>
                </c:pt>
                <c:pt idx="171">
                  <c:v>0.83499999999999996</c:v>
                </c:pt>
                <c:pt idx="172">
                  <c:v>0</c:v>
                </c:pt>
                <c:pt idx="173">
                  <c:v>1.9430000000000001</c:v>
                </c:pt>
                <c:pt idx="174">
                  <c:v>1.7330000000000001</c:v>
                </c:pt>
                <c:pt idx="175">
                  <c:v>1.8979999999999999</c:v>
                </c:pt>
                <c:pt idx="176">
                  <c:v>1.8560000000000001</c:v>
                </c:pt>
                <c:pt idx="177">
                  <c:v>2.3490000000000002</c:v>
                </c:pt>
                <c:pt idx="178">
                  <c:v>2.7149999999999999</c:v>
                </c:pt>
                <c:pt idx="179">
                  <c:v>2.246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10">
                  <c:v>0</c:v>
                </c:pt>
                <c:pt idx="212">
                  <c:v>0</c:v>
                </c:pt>
                <c:pt idx="215">
                  <c:v>0</c:v>
                </c:pt>
                <c:pt idx="218">
                  <c:v>0</c:v>
                </c:pt>
                <c:pt idx="221">
                  <c:v>0</c:v>
                </c:pt>
                <c:pt idx="224">
                  <c:v>0</c:v>
                </c:pt>
                <c:pt idx="227">
                  <c:v>0</c:v>
                </c:pt>
                <c:pt idx="229">
                  <c:v>0</c:v>
                </c:pt>
                <c:pt idx="231">
                  <c:v>0</c:v>
                </c:pt>
                <c:pt idx="234">
                  <c:v>0</c:v>
                </c:pt>
                <c:pt idx="237">
                  <c:v>0</c:v>
                </c:pt>
                <c:pt idx="240">
                  <c:v>0</c:v>
                </c:pt>
                <c:pt idx="243">
                  <c:v>0</c:v>
                </c:pt>
                <c:pt idx="246">
                  <c:v>0</c:v>
                </c:pt>
                <c:pt idx="249">
                  <c:v>0</c:v>
                </c:pt>
                <c:pt idx="252">
                  <c:v>0</c:v>
                </c:pt>
                <c:pt idx="255">
                  <c:v>0</c:v>
                </c:pt>
                <c:pt idx="258">
                  <c:v>0</c:v>
                </c:pt>
                <c:pt idx="261">
                  <c:v>0</c:v>
                </c:pt>
                <c:pt idx="264">
                  <c:v>0</c:v>
                </c:pt>
                <c:pt idx="267">
                  <c:v>0</c:v>
                </c:pt>
                <c:pt idx="270">
                  <c:v>0</c:v>
                </c:pt>
                <c:pt idx="273">
                  <c:v>0</c:v>
                </c:pt>
                <c:pt idx="276">
                  <c:v>0</c:v>
                </c:pt>
                <c:pt idx="279">
                  <c:v>0</c:v>
                </c:pt>
                <c:pt idx="282">
                  <c:v>0</c:v>
                </c:pt>
                <c:pt idx="284">
                  <c:v>0</c:v>
                </c:pt>
                <c:pt idx="287">
                  <c:v>0</c:v>
                </c:pt>
                <c:pt idx="290">
                  <c:v>0</c:v>
                </c:pt>
                <c:pt idx="291">
                  <c:v>0</c:v>
                </c:pt>
                <c:pt idx="294">
                  <c:v>0</c:v>
                </c:pt>
                <c:pt idx="297">
                  <c:v>0</c:v>
                </c:pt>
                <c:pt idx="300">
                  <c:v>0</c:v>
                </c:pt>
                <c:pt idx="302">
                  <c:v>0</c:v>
                </c:pt>
                <c:pt idx="305">
                  <c:v>0</c:v>
                </c:pt>
                <c:pt idx="307">
                  <c:v>0</c:v>
                </c:pt>
                <c:pt idx="310" formatCode="0.000">
                  <c:v>0</c:v>
                </c:pt>
                <c:pt idx="313">
                  <c:v>0</c:v>
                </c:pt>
                <c:pt idx="316">
                  <c:v>0</c:v>
                </c:pt>
                <c:pt idx="319">
                  <c:v>0</c:v>
                </c:pt>
                <c:pt idx="321">
                  <c:v>0</c:v>
                </c:pt>
                <c:pt idx="324">
                  <c:v>0</c:v>
                </c:pt>
                <c:pt idx="327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5">
                  <c:v>6.829919999999999E-2</c:v>
                </c:pt>
                <c:pt idx="356">
                  <c:v>0</c:v>
                </c:pt>
                <c:pt idx="357">
                  <c:v>0.28318464000000004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80-4A39-B997-4CD0DF25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 PO4/d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0307042625258434"/>
          <c:y val="5.653139511407228E-6"/>
          <c:w val="0.39692957374741566"/>
          <c:h val="0.15821589608991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s-ES" sz="1800" b="1"/>
              <a:t>Posición de la compuerta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229995296910061E-2"/>
          <c:y val="0.12778529710813175"/>
          <c:w val="0.89588575947237348"/>
          <c:h val="0.7044548485493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EstadoCompuerta!$D$3</c:f>
              <c:strCache>
                <c:ptCount val="1"/>
                <c:pt idx="0">
                  <c:v>Estado compuerta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EstadoCompuerta!$C$370:$C$865</c15:sqref>
                  </c15:fullRef>
                </c:ext>
              </c:extLst>
              <c:f>(EstadoCompuerta!$C$373:$C$374,EstadoCompuerta!$C$414,EstadoCompuerta!$C$419,EstadoCompuerta!$C$630,EstadoCompuerta!$C$632,EstadoCompuerta!$C$635:$C$636,EstadoCompuerta!$C$641:$C$865)</c:f>
              <c:numCache>
                <c:formatCode>m/d/yyyy</c:formatCode>
                <c:ptCount val="233"/>
                <c:pt idx="0">
                  <c:v>44986</c:v>
                </c:pt>
                <c:pt idx="1">
                  <c:v>44988</c:v>
                </c:pt>
                <c:pt idx="2">
                  <c:v>45085</c:v>
                </c:pt>
                <c:pt idx="3">
                  <c:v>45098</c:v>
                </c:pt>
                <c:pt idx="4">
                  <c:v>45679</c:v>
                </c:pt>
                <c:pt idx="5">
                  <c:v>45684</c:v>
                </c:pt>
                <c:pt idx="6">
                  <c:v>45691</c:v>
                </c:pt>
                <c:pt idx="7">
                  <c:v>45693</c:v>
                </c:pt>
                <c:pt idx="8">
                  <c:v>45705</c:v>
                </c:pt>
                <c:pt idx="9">
                  <c:v>45707</c:v>
                </c:pt>
                <c:pt idx="10">
                  <c:v>45709</c:v>
                </c:pt>
                <c:pt idx="11">
                  <c:v>45712</c:v>
                </c:pt>
                <c:pt idx="12">
                  <c:v>45714</c:v>
                </c:pt>
                <c:pt idx="13">
                  <c:v>45716</c:v>
                </c:pt>
                <c:pt idx="14">
                  <c:v>45720</c:v>
                </c:pt>
                <c:pt idx="15">
                  <c:v>45721</c:v>
                </c:pt>
                <c:pt idx="16">
                  <c:v>45723</c:v>
                </c:pt>
                <c:pt idx="17">
                  <c:v>45726</c:v>
                </c:pt>
                <c:pt idx="18">
                  <c:v>45728</c:v>
                </c:pt>
                <c:pt idx="19">
                  <c:v>45730</c:v>
                </c:pt>
                <c:pt idx="20">
                  <c:v>45733</c:v>
                </c:pt>
                <c:pt idx="21">
                  <c:v>45737</c:v>
                </c:pt>
                <c:pt idx="22">
                  <c:v>45740</c:v>
                </c:pt>
                <c:pt idx="23">
                  <c:v>45742</c:v>
                </c:pt>
                <c:pt idx="24">
                  <c:v>45744</c:v>
                </c:pt>
                <c:pt idx="25">
                  <c:v>45747</c:v>
                </c:pt>
                <c:pt idx="26">
                  <c:v>45749</c:v>
                </c:pt>
                <c:pt idx="27">
                  <c:v>45751</c:v>
                </c:pt>
                <c:pt idx="28">
                  <c:v>45754</c:v>
                </c:pt>
                <c:pt idx="29">
                  <c:v>45756</c:v>
                </c:pt>
                <c:pt idx="30">
                  <c:v>45758</c:v>
                </c:pt>
                <c:pt idx="31">
                  <c:v>45761</c:v>
                </c:pt>
                <c:pt idx="32">
                  <c:v>45763</c:v>
                </c:pt>
                <c:pt idx="33">
                  <c:v>45768</c:v>
                </c:pt>
                <c:pt idx="34">
                  <c:v>45770</c:v>
                </c:pt>
                <c:pt idx="35">
                  <c:v>45772</c:v>
                </c:pt>
                <c:pt idx="36">
                  <c:v>45775</c:v>
                </c:pt>
                <c:pt idx="37">
                  <c:v>45777</c:v>
                </c:pt>
                <c:pt idx="38">
                  <c:v>45779</c:v>
                </c:pt>
                <c:pt idx="39">
                  <c:v>45782</c:v>
                </c:pt>
                <c:pt idx="40">
                  <c:v>45784</c:v>
                </c:pt>
                <c:pt idx="41">
                  <c:v>45786</c:v>
                </c:pt>
                <c:pt idx="42">
                  <c:v>45789</c:v>
                </c:pt>
                <c:pt idx="43">
                  <c:v>45791</c:v>
                </c:pt>
                <c:pt idx="44">
                  <c:v>45793</c:v>
                </c:pt>
                <c:pt idx="45">
                  <c:v>45796</c:v>
                </c:pt>
                <c:pt idx="46">
                  <c:v>45798</c:v>
                </c:pt>
                <c:pt idx="47">
                  <c:v>45800</c:v>
                </c:pt>
                <c:pt idx="48">
                  <c:v>45803</c:v>
                </c:pt>
                <c:pt idx="49">
                  <c:v>45805</c:v>
                </c:pt>
                <c:pt idx="50">
                  <c:v>45807</c:v>
                </c:pt>
                <c:pt idx="51">
                  <c:v>45810</c:v>
                </c:pt>
                <c:pt idx="52">
                  <c:v>45812</c:v>
                </c:pt>
                <c:pt idx="53">
                  <c:v>45814</c:v>
                </c:pt>
                <c:pt idx="54">
                  <c:v>45819</c:v>
                </c:pt>
                <c:pt idx="55">
                  <c:v>45821</c:v>
                </c:pt>
                <c:pt idx="56">
                  <c:v>45824</c:v>
                </c:pt>
                <c:pt idx="57">
                  <c:v>45826</c:v>
                </c:pt>
                <c:pt idx="58">
                  <c:v>45828</c:v>
                </c:pt>
                <c:pt idx="59">
                  <c:v>45831</c:v>
                </c:pt>
                <c:pt idx="60">
                  <c:v>45833</c:v>
                </c:pt>
                <c:pt idx="61">
                  <c:v>45835</c:v>
                </c:pt>
                <c:pt idx="62">
                  <c:v>45838</c:v>
                </c:pt>
                <c:pt idx="63">
                  <c:v>45840</c:v>
                </c:pt>
                <c:pt idx="64">
                  <c:v>45842</c:v>
                </c:pt>
                <c:pt idx="65">
                  <c:v>45845</c:v>
                </c:pt>
                <c:pt idx="66">
                  <c:v>45847</c:v>
                </c:pt>
                <c:pt idx="67">
                  <c:v>45849</c:v>
                </c:pt>
                <c:pt idx="68">
                  <c:v>45852</c:v>
                </c:pt>
                <c:pt idx="69">
                  <c:v>45854</c:v>
                </c:pt>
                <c:pt idx="70">
                  <c:v>45856</c:v>
                </c:pt>
                <c:pt idx="71">
                  <c:v>45859</c:v>
                </c:pt>
                <c:pt idx="72">
                  <c:v>45861</c:v>
                </c:pt>
                <c:pt idx="73">
                  <c:v>45863</c:v>
                </c:pt>
                <c:pt idx="74">
                  <c:v>45866</c:v>
                </c:pt>
                <c:pt idx="75">
                  <c:v>45868</c:v>
                </c:pt>
                <c:pt idx="76">
                  <c:v>45870</c:v>
                </c:pt>
                <c:pt idx="77">
                  <c:v>45873</c:v>
                </c:pt>
                <c:pt idx="78">
                  <c:v>45875</c:v>
                </c:pt>
                <c:pt idx="79">
                  <c:v>45877</c:v>
                </c:pt>
                <c:pt idx="80">
                  <c:v>45880</c:v>
                </c:pt>
                <c:pt idx="81">
                  <c:v>45882</c:v>
                </c:pt>
                <c:pt idx="82">
                  <c:v>45887</c:v>
                </c:pt>
                <c:pt idx="83">
                  <c:v>45889</c:v>
                </c:pt>
                <c:pt idx="84">
                  <c:v>45891</c:v>
                </c:pt>
                <c:pt idx="85">
                  <c:v>45894</c:v>
                </c:pt>
                <c:pt idx="86">
                  <c:v>45896</c:v>
                </c:pt>
                <c:pt idx="87">
                  <c:v>45898</c:v>
                </c:pt>
                <c:pt idx="88">
                  <c:v>45901</c:v>
                </c:pt>
                <c:pt idx="89">
                  <c:v>45903</c:v>
                </c:pt>
                <c:pt idx="90">
                  <c:v>45905</c:v>
                </c:pt>
                <c:pt idx="91">
                  <c:v>45910</c:v>
                </c:pt>
                <c:pt idx="92">
                  <c:v>45912</c:v>
                </c:pt>
                <c:pt idx="93">
                  <c:v>45917</c:v>
                </c:pt>
                <c:pt idx="94">
                  <c:v>45919</c:v>
                </c:pt>
                <c:pt idx="95">
                  <c:v>45922</c:v>
                </c:pt>
                <c:pt idx="96">
                  <c:v>45924</c:v>
                </c:pt>
                <c:pt idx="97">
                  <c:v>45926</c:v>
                </c:pt>
                <c:pt idx="98">
                  <c:v>45929</c:v>
                </c:pt>
                <c:pt idx="99">
                  <c:v>45931</c:v>
                </c:pt>
                <c:pt idx="100">
                  <c:v>45933</c:v>
                </c:pt>
                <c:pt idx="101">
                  <c:v>45936</c:v>
                </c:pt>
                <c:pt idx="102">
                  <c:v>45938</c:v>
                </c:pt>
                <c:pt idx="103">
                  <c:v>45943</c:v>
                </c:pt>
                <c:pt idx="104">
                  <c:v>45945</c:v>
                </c:pt>
                <c:pt idx="105">
                  <c:v>45947</c:v>
                </c:pt>
                <c:pt idx="106">
                  <c:v>45950</c:v>
                </c:pt>
                <c:pt idx="107">
                  <c:v>45952</c:v>
                </c:pt>
                <c:pt idx="108">
                  <c:v>45954</c:v>
                </c:pt>
                <c:pt idx="109">
                  <c:v>45957</c:v>
                </c:pt>
                <c:pt idx="110">
                  <c:v>45959</c:v>
                </c:pt>
                <c:pt idx="111">
                  <c:v>45961</c:v>
                </c:pt>
                <c:pt idx="112">
                  <c:v>45964</c:v>
                </c:pt>
                <c:pt idx="113">
                  <c:v>45966</c:v>
                </c:pt>
                <c:pt idx="114">
                  <c:v>45968</c:v>
                </c:pt>
                <c:pt idx="115">
                  <c:v>45971</c:v>
                </c:pt>
                <c:pt idx="116">
                  <c:v>45973</c:v>
                </c:pt>
                <c:pt idx="117">
                  <c:v>45975</c:v>
                </c:pt>
                <c:pt idx="118">
                  <c:v>45978</c:v>
                </c:pt>
                <c:pt idx="119">
                  <c:v>45981</c:v>
                </c:pt>
                <c:pt idx="120">
                  <c:v>45982</c:v>
                </c:pt>
                <c:pt idx="121">
                  <c:v>45985</c:v>
                </c:pt>
                <c:pt idx="122">
                  <c:v>45987</c:v>
                </c:pt>
                <c:pt idx="123">
                  <c:v>45989</c:v>
                </c:pt>
                <c:pt idx="124">
                  <c:v>45992</c:v>
                </c:pt>
                <c:pt idx="125">
                  <c:v>45994</c:v>
                </c:pt>
                <c:pt idx="126">
                  <c:v>45996</c:v>
                </c:pt>
                <c:pt idx="127">
                  <c:v>46001</c:v>
                </c:pt>
                <c:pt idx="128">
                  <c:v>46003</c:v>
                </c:pt>
                <c:pt idx="129">
                  <c:v>46006</c:v>
                </c:pt>
                <c:pt idx="130">
                  <c:v>46008</c:v>
                </c:pt>
                <c:pt idx="131">
                  <c:v>46010</c:v>
                </c:pt>
                <c:pt idx="132">
                  <c:v>46013</c:v>
                </c:pt>
                <c:pt idx="133">
                  <c:v>46015</c:v>
                </c:pt>
                <c:pt idx="134">
                  <c:v>46017</c:v>
                </c:pt>
                <c:pt idx="135">
                  <c:v>46020</c:v>
                </c:pt>
                <c:pt idx="136">
                  <c:v>46022</c:v>
                </c:pt>
                <c:pt idx="137">
                  <c:v>46024</c:v>
                </c:pt>
                <c:pt idx="138">
                  <c:v>46027</c:v>
                </c:pt>
                <c:pt idx="139">
                  <c:v>46029</c:v>
                </c:pt>
                <c:pt idx="140">
                  <c:v>46031</c:v>
                </c:pt>
                <c:pt idx="141">
                  <c:v>46034</c:v>
                </c:pt>
                <c:pt idx="142">
                  <c:v>46036</c:v>
                </c:pt>
                <c:pt idx="143">
                  <c:v>46038</c:v>
                </c:pt>
                <c:pt idx="144">
                  <c:v>46041</c:v>
                </c:pt>
                <c:pt idx="145">
                  <c:v>46043</c:v>
                </c:pt>
                <c:pt idx="146">
                  <c:v>46045</c:v>
                </c:pt>
                <c:pt idx="147">
                  <c:v>46048</c:v>
                </c:pt>
                <c:pt idx="148">
                  <c:v>46050</c:v>
                </c:pt>
                <c:pt idx="149">
                  <c:v>46052</c:v>
                </c:pt>
                <c:pt idx="150">
                  <c:v>46055</c:v>
                </c:pt>
                <c:pt idx="151">
                  <c:v>46057</c:v>
                </c:pt>
                <c:pt idx="152">
                  <c:v>46059</c:v>
                </c:pt>
                <c:pt idx="153">
                  <c:v>46062</c:v>
                </c:pt>
                <c:pt idx="154">
                  <c:v>46064</c:v>
                </c:pt>
                <c:pt idx="155">
                  <c:v>46066</c:v>
                </c:pt>
                <c:pt idx="156">
                  <c:v>46069</c:v>
                </c:pt>
                <c:pt idx="157">
                  <c:v>46071</c:v>
                </c:pt>
                <c:pt idx="158">
                  <c:v>46077</c:v>
                </c:pt>
                <c:pt idx="159">
                  <c:v>46078</c:v>
                </c:pt>
                <c:pt idx="160">
                  <c:v>46080</c:v>
                </c:pt>
                <c:pt idx="161">
                  <c:v>46083</c:v>
                </c:pt>
                <c:pt idx="162">
                  <c:v>46085</c:v>
                </c:pt>
                <c:pt idx="163">
                  <c:v>46087</c:v>
                </c:pt>
                <c:pt idx="164">
                  <c:v>46090</c:v>
                </c:pt>
                <c:pt idx="165">
                  <c:v>46092</c:v>
                </c:pt>
                <c:pt idx="166">
                  <c:v>46094</c:v>
                </c:pt>
                <c:pt idx="167">
                  <c:v>46097</c:v>
                </c:pt>
                <c:pt idx="168">
                  <c:v>46099</c:v>
                </c:pt>
                <c:pt idx="169">
                  <c:v>46101</c:v>
                </c:pt>
                <c:pt idx="170">
                  <c:v>46104</c:v>
                </c:pt>
                <c:pt idx="171">
                  <c:v>46106</c:v>
                </c:pt>
                <c:pt idx="172">
                  <c:v>46108</c:v>
                </c:pt>
                <c:pt idx="173">
                  <c:v>46111</c:v>
                </c:pt>
                <c:pt idx="174">
                  <c:v>46113</c:v>
                </c:pt>
                <c:pt idx="175">
                  <c:v>46118</c:v>
                </c:pt>
                <c:pt idx="176">
                  <c:v>46120</c:v>
                </c:pt>
                <c:pt idx="177">
                  <c:v>46122</c:v>
                </c:pt>
                <c:pt idx="178">
                  <c:v>46125</c:v>
                </c:pt>
                <c:pt idx="179">
                  <c:v>46127</c:v>
                </c:pt>
                <c:pt idx="180">
                  <c:v>46129</c:v>
                </c:pt>
                <c:pt idx="181">
                  <c:v>46132</c:v>
                </c:pt>
                <c:pt idx="182">
                  <c:v>46134</c:v>
                </c:pt>
                <c:pt idx="183">
                  <c:v>46136</c:v>
                </c:pt>
                <c:pt idx="184">
                  <c:v>46139</c:v>
                </c:pt>
                <c:pt idx="185">
                  <c:v>46146</c:v>
                </c:pt>
                <c:pt idx="186">
                  <c:v>46148</c:v>
                </c:pt>
                <c:pt idx="187">
                  <c:v>46150</c:v>
                </c:pt>
                <c:pt idx="188">
                  <c:v>46153</c:v>
                </c:pt>
                <c:pt idx="189">
                  <c:v>46155</c:v>
                </c:pt>
                <c:pt idx="190">
                  <c:v>46157</c:v>
                </c:pt>
                <c:pt idx="191">
                  <c:v>46160</c:v>
                </c:pt>
                <c:pt idx="192">
                  <c:v>46162</c:v>
                </c:pt>
                <c:pt idx="193">
                  <c:v>46164</c:v>
                </c:pt>
                <c:pt idx="194">
                  <c:v>46167</c:v>
                </c:pt>
                <c:pt idx="195">
                  <c:v>46169</c:v>
                </c:pt>
                <c:pt idx="196">
                  <c:v>46171</c:v>
                </c:pt>
                <c:pt idx="197">
                  <c:v>46174</c:v>
                </c:pt>
                <c:pt idx="198">
                  <c:v>46176</c:v>
                </c:pt>
                <c:pt idx="199">
                  <c:v>46178</c:v>
                </c:pt>
                <c:pt idx="200">
                  <c:v>46181</c:v>
                </c:pt>
                <c:pt idx="201">
                  <c:v>46183</c:v>
                </c:pt>
                <c:pt idx="202">
                  <c:v>46185</c:v>
                </c:pt>
                <c:pt idx="203">
                  <c:v>46188</c:v>
                </c:pt>
                <c:pt idx="204">
                  <c:v>46190</c:v>
                </c:pt>
                <c:pt idx="205">
                  <c:v>46192</c:v>
                </c:pt>
                <c:pt idx="206">
                  <c:v>46195</c:v>
                </c:pt>
                <c:pt idx="207">
                  <c:v>46197</c:v>
                </c:pt>
                <c:pt idx="208">
                  <c:v>46199</c:v>
                </c:pt>
                <c:pt idx="209">
                  <c:v>46202</c:v>
                </c:pt>
                <c:pt idx="210">
                  <c:v>46204</c:v>
                </c:pt>
                <c:pt idx="211">
                  <c:v>46206</c:v>
                </c:pt>
                <c:pt idx="212">
                  <c:v>46209</c:v>
                </c:pt>
                <c:pt idx="213">
                  <c:v>46211</c:v>
                </c:pt>
                <c:pt idx="214">
                  <c:v>46213</c:v>
                </c:pt>
                <c:pt idx="215">
                  <c:v>46216</c:v>
                </c:pt>
                <c:pt idx="216">
                  <c:v>46218</c:v>
                </c:pt>
                <c:pt idx="217">
                  <c:v>46220</c:v>
                </c:pt>
                <c:pt idx="218">
                  <c:v>46223</c:v>
                </c:pt>
                <c:pt idx="219">
                  <c:v>46225</c:v>
                </c:pt>
                <c:pt idx="220">
                  <c:v>46227</c:v>
                </c:pt>
                <c:pt idx="221">
                  <c:v>46230</c:v>
                </c:pt>
                <c:pt idx="222">
                  <c:v>46232</c:v>
                </c:pt>
                <c:pt idx="223">
                  <c:v>46234</c:v>
                </c:pt>
                <c:pt idx="224">
                  <c:v>46237</c:v>
                </c:pt>
                <c:pt idx="225">
                  <c:v>46239</c:v>
                </c:pt>
                <c:pt idx="226">
                  <c:v>46241</c:v>
                </c:pt>
                <c:pt idx="227">
                  <c:v>46244</c:v>
                </c:pt>
                <c:pt idx="228">
                  <c:v>46246</c:v>
                </c:pt>
                <c:pt idx="229">
                  <c:v>46248</c:v>
                </c:pt>
                <c:pt idx="230">
                  <c:v>46251</c:v>
                </c:pt>
                <c:pt idx="231">
                  <c:v>46253</c:v>
                </c:pt>
                <c:pt idx="232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EstadoCompuerta!$G$370:$G$865</c15:sqref>
                  </c15:fullRef>
                </c:ext>
              </c:extLst>
              <c:f>(EstadoCompuerta!$G$373:$G$374,EstadoCompuerta!$G$414,EstadoCompuerta!$G$419,EstadoCompuerta!$G$630,EstadoCompuerta!$G$632,EstadoCompuerta!$G$635:$G$636,EstadoCompuerta!$G$641:$G$865)</c:f>
              <c:numCache>
                <c:formatCode>General</c:formatCode>
                <c:ptCount val="2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2-4D76-AEF6-3342E3E1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94566008"/>
        <c:axId val="794560912"/>
      </c:barChart>
      <c:catAx>
        <c:axId val="794566008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912"/>
        <c:crossesAt val="-1"/>
        <c:auto val="0"/>
        <c:lblAlgn val="ctr"/>
        <c:lblOffset val="25"/>
        <c:noMultiLvlLbl val="1"/>
      </c:catAx>
      <c:valAx>
        <c:axId val="794560912"/>
        <c:scaling>
          <c:orientation val="minMax"/>
          <c:max val="4"/>
          <c:min val="-1"/>
        </c:scaling>
        <c:delete val="1"/>
        <c:axPos val="l"/>
        <c:majorGridlines/>
        <c:numFmt formatCode="General" sourceLinked="1"/>
        <c:majorTickMark val="out"/>
        <c:minorTickMark val="none"/>
        <c:tickLblPos val="low"/>
        <c:crossAx val="794566008"/>
        <c:crosses val="autoZero"/>
        <c:crossBetween val="between"/>
        <c:majorUnit val="1"/>
        <c:minorUnit val="1"/>
      </c:valAx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COD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29381129285E-2"/>
          <c:y val="0.16533501581533078"/>
          <c:w val="0.84375804241285479"/>
          <c:h val="0.67721746663090165"/>
        </c:manualLayout>
      </c:layout>
      <c:lineChart>
        <c:grouping val="standard"/>
        <c:varyColors val="0"/>
        <c:ser>
          <c:idx val="1"/>
          <c:order val="0"/>
          <c:tx>
            <c:strRef>
              <c:f>COD!$B$7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COD!$A$8:$A$315</c15:sqref>
                  </c15:fullRef>
                </c:ext>
              </c:extLst>
              <c:f>(COD!$A$8,COD!$A$10:$A$17,COD!$A$19:$A$315)</c:f>
              <c:numCache>
                <c:formatCode>m/d/yyyy</c:formatCode>
                <c:ptCount val="306"/>
                <c:pt idx="0">
                  <c:v>46146</c:v>
                </c:pt>
                <c:pt idx="1">
                  <c:v>46150</c:v>
                </c:pt>
                <c:pt idx="2">
                  <c:v>46153</c:v>
                </c:pt>
                <c:pt idx="3">
                  <c:v>46155</c:v>
                </c:pt>
                <c:pt idx="4">
                  <c:v>46157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46167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  <c:pt idx="34">
                  <c:v>46230</c:v>
                </c:pt>
                <c:pt idx="35">
                  <c:v>46232</c:v>
                </c:pt>
                <c:pt idx="36">
                  <c:v>46234</c:v>
                </c:pt>
                <c:pt idx="37">
                  <c:v>46237</c:v>
                </c:pt>
                <c:pt idx="38">
                  <c:v>46239</c:v>
                </c:pt>
                <c:pt idx="39">
                  <c:v>46241</c:v>
                </c:pt>
                <c:pt idx="40">
                  <c:v>46244</c:v>
                </c:pt>
                <c:pt idx="41">
                  <c:v>46246</c:v>
                </c:pt>
                <c:pt idx="42">
                  <c:v>46248</c:v>
                </c:pt>
                <c:pt idx="43">
                  <c:v>46251</c:v>
                </c:pt>
                <c:pt idx="44">
                  <c:v>46253</c:v>
                </c:pt>
                <c:pt idx="45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COD!$B$8:$B$55</c15:sqref>
                  </c15:fullRef>
                </c:ext>
              </c:extLst>
              <c:f>(COD!$B$8,COD!$B$10:$B$17,COD!$B$19:$B$55)</c:f>
              <c:numCache>
                <c:formatCode>0.0</c:formatCode>
                <c:ptCount val="46"/>
                <c:pt idx="0">
                  <c:v>5.8</c:v>
                </c:pt>
                <c:pt idx="1">
                  <c:v>6.2</c:v>
                </c:pt>
                <c:pt idx="2" formatCode="0.00">
                  <c:v>4</c:v>
                </c:pt>
                <c:pt idx="3">
                  <c:v>4.5999999999999996</c:v>
                </c:pt>
                <c:pt idx="4">
                  <c:v>4.3</c:v>
                </c:pt>
                <c:pt idx="5">
                  <c:v>4.5</c:v>
                </c:pt>
                <c:pt idx="6">
                  <c:v>4.2</c:v>
                </c:pt>
                <c:pt idx="7">
                  <c:v>4.2</c:v>
                </c:pt>
                <c:pt idx="8">
                  <c:v>4.4000000000000004</c:v>
                </c:pt>
                <c:pt idx="9">
                  <c:v>3.6</c:v>
                </c:pt>
                <c:pt idx="10">
                  <c:v>3.9</c:v>
                </c:pt>
                <c:pt idx="11">
                  <c:v>4.4000000000000004</c:v>
                </c:pt>
                <c:pt idx="12">
                  <c:v>3.4</c:v>
                </c:pt>
                <c:pt idx="13">
                  <c:v>4.2</c:v>
                </c:pt>
                <c:pt idx="14">
                  <c:v>3.7</c:v>
                </c:pt>
                <c:pt idx="15">
                  <c:v>4</c:v>
                </c:pt>
                <c:pt idx="16">
                  <c:v>4.2</c:v>
                </c:pt>
                <c:pt idx="17">
                  <c:v>4.3</c:v>
                </c:pt>
                <c:pt idx="18">
                  <c:v>4.7</c:v>
                </c:pt>
                <c:pt idx="19">
                  <c:v>4.4000000000000004</c:v>
                </c:pt>
                <c:pt idx="20">
                  <c:v>3.9</c:v>
                </c:pt>
                <c:pt idx="21">
                  <c:v>3.4</c:v>
                </c:pt>
                <c:pt idx="22">
                  <c:v>3.2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3.8</c:v>
                </c:pt>
                <c:pt idx="26">
                  <c:v>4.4000000000000004</c:v>
                </c:pt>
                <c:pt idx="27">
                  <c:v>4.3</c:v>
                </c:pt>
                <c:pt idx="28">
                  <c:v>3.8</c:v>
                </c:pt>
                <c:pt idx="29">
                  <c:v>4.3</c:v>
                </c:pt>
                <c:pt idx="30">
                  <c:v>4.2</c:v>
                </c:pt>
                <c:pt idx="31">
                  <c:v>3.4</c:v>
                </c:pt>
                <c:pt idx="32">
                  <c:v>3.8</c:v>
                </c:pt>
                <c:pt idx="33">
                  <c:v>3.8</c:v>
                </c:pt>
                <c:pt idx="34">
                  <c:v>4.5999999999999996</c:v>
                </c:pt>
                <c:pt idx="35">
                  <c:v>4.7</c:v>
                </c:pt>
                <c:pt idx="36">
                  <c:v>3.8</c:v>
                </c:pt>
                <c:pt idx="37">
                  <c:v>4.8</c:v>
                </c:pt>
                <c:pt idx="38">
                  <c:v>4</c:v>
                </c:pt>
                <c:pt idx="39">
                  <c:v>4.9000000000000004</c:v>
                </c:pt>
                <c:pt idx="40">
                  <c:v>4.3</c:v>
                </c:pt>
                <c:pt idx="41">
                  <c:v>4.5</c:v>
                </c:pt>
                <c:pt idx="42">
                  <c:v>4.3</c:v>
                </c:pt>
                <c:pt idx="43">
                  <c:v>4.7</c:v>
                </c:pt>
                <c:pt idx="44">
                  <c:v>4.7</c:v>
                </c:pt>
                <c:pt idx="4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A-44E3-868E-BE13A90C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DBO5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'DBO5'!$B$7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'DBO5'!$A$8:$A$132</c15:sqref>
                  </c15:fullRef>
                </c:ext>
              </c:extLst>
              <c:f>('DBO5'!$A$8,'DBO5'!$A$10:$A$13,'DBO5'!$A$15:$A$132)</c:f>
              <c:numCache>
                <c:formatCode>m/d/yyyy</c:formatCode>
                <c:ptCount val="123"/>
                <c:pt idx="0">
                  <c:v>46146</c:v>
                </c:pt>
                <c:pt idx="1">
                  <c:v>46150</c:v>
                </c:pt>
                <c:pt idx="2">
                  <c:v>46153</c:v>
                </c:pt>
                <c:pt idx="3">
                  <c:v>46155</c:v>
                </c:pt>
                <c:pt idx="4">
                  <c:v>46157</c:v>
                </c:pt>
                <c:pt idx="5">
                  <c:v>46162</c:v>
                </c:pt>
                <c:pt idx="6">
                  <c:v>46164</c:v>
                </c:pt>
                <c:pt idx="7">
                  <c:v>46167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  <c:pt idx="34">
                  <c:v>46230</c:v>
                </c:pt>
                <c:pt idx="35">
                  <c:v>46232</c:v>
                </c:pt>
                <c:pt idx="36">
                  <c:v>46234</c:v>
                </c:pt>
                <c:pt idx="37">
                  <c:v>46237</c:v>
                </c:pt>
                <c:pt idx="38">
                  <c:v>46239</c:v>
                </c:pt>
                <c:pt idx="39">
                  <c:v>46241</c:v>
                </c:pt>
                <c:pt idx="40">
                  <c:v>46244</c:v>
                </c:pt>
                <c:pt idx="41">
                  <c:v>46246</c:v>
                </c:pt>
                <c:pt idx="42">
                  <c:v>46248</c:v>
                </c:pt>
                <c:pt idx="43">
                  <c:v>46251</c:v>
                </c:pt>
                <c:pt idx="44">
                  <c:v>46253</c:v>
                </c:pt>
                <c:pt idx="45">
                  <c:v>46255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DBO5'!$B$6:$B$53</c15:sqref>
                  </c15:fullRef>
                </c:ext>
              </c:extLst>
              <c:f>('Tabla DBO5'!$B$6,'Tabla DBO5'!$B$8:$B$11,'Tabla DBO5'!$B$13:$B$53)</c:f>
              <c:numCache>
                <c:formatCode>0</c:formatCode>
                <c:ptCount val="4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12</c:v>
                </c:pt>
                <c:pt idx="9">
                  <c:v>12</c:v>
                </c:pt>
                <c:pt idx="10">
                  <c:v>5</c:v>
                </c:pt>
                <c:pt idx="11">
                  <c:v>13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12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BD-4C02-B110-65950982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O2/l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23</xdr:row>
      <xdr:rowOff>183696</xdr:rowOff>
    </xdr:from>
    <xdr:to>
      <xdr:col>6</xdr:col>
      <xdr:colOff>204107</xdr:colOff>
      <xdr:row>25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610350" y="2133600"/>
          <a:ext cx="6204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5</xdr:col>
      <xdr:colOff>571500</xdr:colOff>
      <xdr:row>23</xdr:row>
      <xdr:rowOff>183696</xdr:rowOff>
    </xdr:from>
    <xdr:to>
      <xdr:col>7</xdr:col>
      <xdr:colOff>204107</xdr:colOff>
      <xdr:row>25</xdr:row>
      <xdr:rowOff>115660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610350" y="2133600"/>
          <a:ext cx="6966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24</xdr:row>
      <xdr:rowOff>183696</xdr:rowOff>
    </xdr:from>
    <xdr:to>
      <xdr:col>2</xdr:col>
      <xdr:colOff>204107</xdr:colOff>
      <xdr:row>26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8335625" y="5555796"/>
          <a:ext cx="394607" cy="312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1</xdr:col>
      <xdr:colOff>388757</xdr:colOff>
      <xdr:row>0</xdr:row>
      <xdr:rowOff>0</xdr:rowOff>
    </xdr:from>
    <xdr:to>
      <xdr:col>39</xdr:col>
      <xdr:colOff>445279</xdr:colOff>
      <xdr:row>61</xdr:row>
      <xdr:rowOff>151479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348558</xdr:colOff>
      <xdr:row>64</xdr:row>
      <xdr:rowOff>84743</xdr:rowOff>
    </xdr:from>
    <xdr:to>
      <xdr:col>39</xdr:col>
      <xdr:colOff>310977</xdr:colOff>
      <xdr:row>130</xdr:row>
      <xdr:rowOff>171334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248515</xdr:colOff>
      <xdr:row>134</xdr:row>
      <xdr:rowOff>91085</xdr:rowOff>
    </xdr:from>
    <xdr:to>
      <xdr:col>39</xdr:col>
      <xdr:colOff>439015</xdr:colOff>
      <xdr:row>192</xdr:row>
      <xdr:rowOff>91085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62691</xdr:colOff>
      <xdr:row>197</xdr:row>
      <xdr:rowOff>45951</xdr:rowOff>
    </xdr:from>
    <xdr:to>
      <xdr:col>39</xdr:col>
      <xdr:colOff>753686</xdr:colOff>
      <xdr:row>260</xdr:row>
      <xdr:rowOff>125961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43468</xdr:colOff>
      <xdr:row>320</xdr:row>
      <xdr:rowOff>154421</xdr:rowOff>
    </xdr:from>
    <xdr:to>
      <xdr:col>40</xdr:col>
      <xdr:colOff>138718</xdr:colOff>
      <xdr:row>385</xdr:row>
      <xdr:rowOff>154421</xdr:rowOff>
    </xdr:to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26380</xdr:colOff>
      <xdr:row>389</xdr:row>
      <xdr:rowOff>135832</xdr:rowOff>
    </xdr:from>
    <xdr:to>
      <xdr:col>40</xdr:col>
      <xdr:colOff>315940</xdr:colOff>
      <xdr:row>467</xdr:row>
      <xdr:rowOff>135832</xdr:rowOff>
    </xdr:to>
    <xdr:graphicFrame macro="">
      <xdr:nvGraphicFramePr>
        <xdr:cNvPr id="10" name="7 Gráfic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348385</xdr:colOff>
      <xdr:row>265</xdr:row>
      <xdr:rowOff>12547</xdr:rowOff>
    </xdr:from>
    <xdr:to>
      <xdr:col>40</xdr:col>
      <xdr:colOff>2021</xdr:colOff>
      <xdr:row>320</xdr:row>
      <xdr:rowOff>107797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3958313D-3061-4CC2-98DF-04B299350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152400</xdr:colOff>
      <xdr:row>469</xdr:row>
      <xdr:rowOff>57150</xdr:rowOff>
    </xdr:from>
    <xdr:to>
      <xdr:col>40</xdr:col>
      <xdr:colOff>80010</xdr:colOff>
      <xdr:row>547</xdr:row>
      <xdr:rowOff>57150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CE6A24D-75CA-4DAD-AE14-902499C8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228600</xdr:colOff>
      <xdr:row>549</xdr:row>
      <xdr:rowOff>133350</xdr:rowOff>
    </xdr:from>
    <xdr:to>
      <xdr:col>40</xdr:col>
      <xdr:colOff>156210</xdr:colOff>
      <xdr:row>627</xdr:row>
      <xdr:rowOff>133350</xdr:rowOff>
    </xdr:to>
    <xdr:graphicFrame macro="">
      <xdr:nvGraphicFramePr>
        <xdr:cNvPr id="11" name="7 Gráfico">
          <a:extLst>
            <a:ext uri="{FF2B5EF4-FFF2-40B4-BE49-F238E27FC236}">
              <a16:creationId xmlns:a16="http://schemas.microsoft.com/office/drawing/2014/main" id="{B85609BE-E93C-4F6C-88B5-1B125A841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631</xdr:row>
      <xdr:rowOff>0</xdr:rowOff>
    </xdr:from>
    <xdr:to>
      <xdr:col>40</xdr:col>
      <xdr:colOff>289560</xdr:colOff>
      <xdr:row>709</xdr:row>
      <xdr:rowOff>0</xdr:rowOff>
    </xdr:to>
    <xdr:graphicFrame macro="">
      <xdr:nvGraphicFramePr>
        <xdr:cNvPr id="13" name="7 Gráfico">
          <a:extLst>
            <a:ext uri="{FF2B5EF4-FFF2-40B4-BE49-F238E27FC236}">
              <a16:creationId xmlns:a16="http://schemas.microsoft.com/office/drawing/2014/main" id="{928B1D09-8B4F-4EC8-ACA7-173CA1B0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712</xdr:row>
      <xdr:rowOff>0</xdr:rowOff>
    </xdr:from>
    <xdr:to>
      <xdr:col>40</xdr:col>
      <xdr:colOff>289560</xdr:colOff>
      <xdr:row>790</xdr:row>
      <xdr:rowOff>0</xdr:rowOff>
    </xdr:to>
    <xdr:graphicFrame macro="">
      <xdr:nvGraphicFramePr>
        <xdr:cNvPr id="14" name="7 Gráfico">
          <a:extLst>
            <a:ext uri="{FF2B5EF4-FFF2-40B4-BE49-F238E27FC236}">
              <a16:creationId xmlns:a16="http://schemas.microsoft.com/office/drawing/2014/main" id="{11267F09-A275-47C0-9A56-454F7D2C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792</xdr:row>
      <xdr:rowOff>0</xdr:rowOff>
    </xdr:from>
    <xdr:to>
      <xdr:col>40</xdr:col>
      <xdr:colOff>289560</xdr:colOff>
      <xdr:row>870</xdr:row>
      <xdr:rowOff>0</xdr:rowOff>
    </xdr:to>
    <xdr:graphicFrame macro="">
      <xdr:nvGraphicFramePr>
        <xdr:cNvPr id="15" name="7 Gráfico">
          <a:extLst>
            <a:ext uri="{FF2B5EF4-FFF2-40B4-BE49-F238E27FC236}">
              <a16:creationId xmlns:a16="http://schemas.microsoft.com/office/drawing/2014/main" id="{BE3BAF93-029F-4E42-B415-5BD3269A0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873</xdr:row>
      <xdr:rowOff>0</xdr:rowOff>
    </xdr:from>
    <xdr:to>
      <xdr:col>40</xdr:col>
      <xdr:colOff>289560</xdr:colOff>
      <xdr:row>951</xdr:row>
      <xdr:rowOff>0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id="{4BD40C63-E1C5-49D6-844C-1224D451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954</xdr:row>
      <xdr:rowOff>0</xdr:rowOff>
    </xdr:from>
    <xdr:to>
      <xdr:col>40</xdr:col>
      <xdr:colOff>289560</xdr:colOff>
      <xdr:row>1032</xdr:row>
      <xdr:rowOff>0</xdr:rowOff>
    </xdr:to>
    <xdr:graphicFrame macro="">
      <xdr:nvGraphicFramePr>
        <xdr:cNvPr id="17" name="7 Gráfico">
          <a:extLst>
            <a:ext uri="{FF2B5EF4-FFF2-40B4-BE49-F238E27FC236}">
              <a16:creationId xmlns:a16="http://schemas.microsoft.com/office/drawing/2014/main" id="{8E409F42-551D-4F07-A557-D1B87D71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0.00624</cdr:x>
      <cdr:y>0.25323</cdr:y>
    </cdr:from>
    <cdr:to>
      <cdr:x>0.06917</cdr:x>
      <cdr:y>0.29762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48E6ECE-F81C-47B1-8757-AB0F5F48247C}"/>
            </a:ext>
          </a:extLst>
        </cdr:cNvPr>
        <cdr:cNvSpPr txBox="1"/>
      </cdr:nvSpPr>
      <cdr:spPr>
        <a:xfrm xmlns:a="http://schemas.openxmlformats.org/drawingml/2006/main">
          <a:off x="137892" y="2272078"/>
          <a:ext cx="1389537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600" b="1"/>
            <a:t>Abierto</a:t>
          </a:r>
        </a:p>
      </cdr:txBody>
    </cdr:sp>
  </cdr:relSizeAnchor>
  <cdr:relSizeAnchor xmlns:cdr="http://schemas.openxmlformats.org/drawingml/2006/chartDrawing">
    <cdr:from>
      <cdr:x>0.00549</cdr:x>
      <cdr:y>0.39033</cdr:y>
    </cdr:from>
    <cdr:to>
      <cdr:x>0.06842</cdr:x>
      <cdr:y>0.43472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C9AD65AE-EDD4-46F1-931E-168408098293}"/>
            </a:ext>
          </a:extLst>
        </cdr:cNvPr>
        <cdr:cNvSpPr txBox="1"/>
      </cdr:nvSpPr>
      <cdr:spPr>
        <a:xfrm xmlns:a="http://schemas.openxmlformats.org/drawingml/2006/main">
          <a:off x="121331" y="3502243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Parc.</a:t>
          </a:r>
          <a:r>
            <a:rPr lang="es-ES" sz="1600" b="1" baseline="0"/>
            <a:t> abierto</a:t>
          </a:r>
          <a:endParaRPr lang="es-ES" sz="1600" b="1"/>
        </a:p>
      </cdr:txBody>
    </cdr:sp>
  </cdr:relSizeAnchor>
  <cdr:relSizeAnchor xmlns:cdr="http://schemas.openxmlformats.org/drawingml/2006/chartDrawing">
    <cdr:from>
      <cdr:x>0.0055</cdr:x>
      <cdr:y>0.53372</cdr:y>
    </cdr:from>
    <cdr:to>
      <cdr:x>0.06843</cdr:x>
      <cdr:y>0.57811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17B2FA1-8C2D-4692-B4CD-56068E23CDBC}"/>
            </a:ext>
          </a:extLst>
        </cdr:cNvPr>
        <cdr:cNvSpPr txBox="1"/>
      </cdr:nvSpPr>
      <cdr:spPr>
        <a:xfrm xmlns:a="http://schemas.openxmlformats.org/drawingml/2006/main">
          <a:off x="121491" y="4788812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Apertura red.</a:t>
          </a:r>
        </a:p>
      </cdr:txBody>
    </cdr:sp>
  </cdr:relSizeAnchor>
  <cdr:relSizeAnchor xmlns:cdr="http://schemas.openxmlformats.org/drawingml/2006/chartDrawing">
    <cdr:from>
      <cdr:x>0.0071</cdr:x>
      <cdr:y>0.67323</cdr:y>
    </cdr:from>
    <cdr:to>
      <cdr:x>0.07003</cdr:x>
      <cdr:y>0.71763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2774228-92FD-4D8E-B260-6FB04E41F45E}"/>
            </a:ext>
          </a:extLst>
        </cdr:cNvPr>
        <cdr:cNvSpPr txBox="1"/>
      </cdr:nvSpPr>
      <cdr:spPr>
        <a:xfrm xmlns:a="http://schemas.openxmlformats.org/drawingml/2006/main">
          <a:off x="156842" y="6040624"/>
          <a:ext cx="1389538" cy="39838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Cerrado</a:t>
          </a:r>
        </a:p>
      </cdr:txBody>
    </cdr:sp>
  </cdr:relSizeAnchor>
  <cdr:relSizeAnchor xmlns:cdr="http://schemas.openxmlformats.org/drawingml/2006/chartDrawing">
    <cdr:from>
      <cdr:x>0.00107</cdr:x>
      <cdr:y>0.15004</cdr:y>
    </cdr:from>
    <cdr:to>
      <cdr:x>0.064</cdr:x>
      <cdr:y>0.19443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49A98033-8E25-40F3-89D9-9A814560473A}"/>
            </a:ext>
          </a:extLst>
        </cdr:cNvPr>
        <cdr:cNvSpPr txBox="1"/>
      </cdr:nvSpPr>
      <cdr:spPr>
        <a:xfrm xmlns:a="http://schemas.openxmlformats.org/drawingml/2006/main">
          <a:off x="23574" y="1346236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 sz="16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360%20IMIDA/Consultoria/Medio%20ambiente/Informes/Vertidos/Proyecto%20Ramblas%20Mar%20Menor/05.%20Mayo/24.05.10%20Muestreo/24.05.10%20Registro_Ramblas_MARMENOR.xlsx" TargetMode="External"/><Relationship Id="rId1" Type="http://schemas.openxmlformats.org/officeDocument/2006/relationships/externalLinkPath" Target="/2360%20IMIDA/Consultoria/Medio%20ambiente/Informes/Vertidos/Proyecto%20Ramblas%20Mar%20Menor/05.%20Mayo/24.05.10%20Muestreo/24.05.10%20Registro_Ramblas_MARMEN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T-DIARIA-WEB"/>
      <sheetName val="Caudal"/>
      <sheetName val="ACT-SEMANAL-WEB-prop"/>
      <sheetName val="Nitratos"/>
      <sheetName val="Fosfatos"/>
      <sheetName val="Conductividad"/>
      <sheetName val="NitratosDiario"/>
      <sheetName val="FosfatosDiario"/>
      <sheetName val="EstadoCompuerta"/>
      <sheetName val="Gráficas"/>
    </sheetNames>
    <sheetDataSet>
      <sheetData sheetId="0"/>
      <sheetData sheetId="1">
        <row r="493">
          <cell r="Y493">
            <v>5.44</v>
          </cell>
        </row>
      </sheetData>
      <sheetData sheetId="2"/>
      <sheetData sheetId="3">
        <row r="496">
          <cell r="X496">
            <v>145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C4:N36"/>
  <sheetViews>
    <sheetView zoomScale="70" zoomScaleNormal="70" workbookViewId="0">
      <selection activeCell="P37" sqref="P37"/>
    </sheetView>
  </sheetViews>
  <sheetFormatPr baseColWidth="10" defaultColWidth="11.42578125" defaultRowHeight="15" x14ac:dyDescent="0.25"/>
  <cols>
    <col min="3" max="3" width="12.28515625" customWidth="1"/>
    <col min="4" max="4" width="37.7109375" customWidth="1"/>
    <col min="5" max="5" width="16.42578125" customWidth="1"/>
    <col min="6" max="6" width="20.140625" bestFit="1" customWidth="1"/>
    <col min="7" max="7" width="13" customWidth="1"/>
    <col min="8" max="8" width="10.5703125" customWidth="1"/>
    <col min="9" max="9" width="7.42578125" customWidth="1"/>
    <col min="10" max="10" width="12.42578125" customWidth="1"/>
  </cols>
  <sheetData>
    <row r="4" spans="3:12" ht="20.25" customHeight="1" x14ac:dyDescent="0.25">
      <c r="C4" s="361" t="s">
        <v>28</v>
      </c>
      <c r="D4" s="361"/>
      <c r="E4" s="361"/>
      <c r="F4" s="361"/>
      <c r="G4" s="361"/>
      <c r="H4" s="361"/>
    </row>
    <row r="5" spans="3:12" ht="20.25" customHeight="1" x14ac:dyDescent="0.25"/>
    <row r="6" spans="3:12" ht="20.25" customHeight="1" x14ac:dyDescent="0.25">
      <c r="C6" s="40" t="s">
        <v>29</v>
      </c>
      <c r="D6" s="96">
        <v>46255</v>
      </c>
    </row>
    <row r="7" spans="3:12" ht="20.25" customHeight="1" x14ac:dyDescent="0.25"/>
    <row r="8" spans="3:12" ht="20.25" customHeight="1" x14ac:dyDescent="0.25">
      <c r="C8" s="362" t="s">
        <v>73</v>
      </c>
      <c r="D8" s="362"/>
      <c r="E8" s="362" t="s">
        <v>32</v>
      </c>
      <c r="F8" s="362"/>
      <c r="G8" s="362" t="s">
        <v>68</v>
      </c>
      <c r="H8" s="362"/>
      <c r="I8" s="40"/>
      <c r="J8" s="362" t="s">
        <v>85</v>
      </c>
      <c r="K8" s="362"/>
    </row>
    <row r="9" spans="3:12" ht="20.25" customHeight="1" x14ac:dyDescent="0.25">
      <c r="C9" s="99">
        <v>1</v>
      </c>
      <c r="D9" s="74" t="s">
        <v>195</v>
      </c>
      <c r="E9" s="356" t="s">
        <v>171</v>
      </c>
      <c r="F9" s="183" t="s">
        <v>2</v>
      </c>
      <c r="G9" s="306" t="s">
        <v>171</v>
      </c>
      <c r="H9" s="74" t="s">
        <v>0</v>
      </c>
      <c r="I9" s="72"/>
      <c r="J9" s="306" t="s">
        <v>171</v>
      </c>
      <c r="K9" s="74" t="s">
        <v>86</v>
      </c>
      <c r="L9" s="72"/>
    </row>
    <row r="10" spans="3:12" ht="20.25" customHeight="1" x14ac:dyDescent="0.25">
      <c r="C10" s="99">
        <v>2</v>
      </c>
      <c r="D10" s="74" t="s">
        <v>74</v>
      </c>
      <c r="E10" s="355">
        <v>108</v>
      </c>
      <c r="F10" s="183" t="s">
        <v>2</v>
      </c>
      <c r="G10" s="355">
        <v>124</v>
      </c>
      <c r="H10" s="74" t="s">
        <v>0</v>
      </c>
      <c r="J10" s="306">
        <v>0.64</v>
      </c>
      <c r="K10" s="74" t="s">
        <v>86</v>
      </c>
      <c r="L10" t="s">
        <v>200</v>
      </c>
    </row>
    <row r="11" spans="3:12" ht="20.25" customHeight="1" x14ac:dyDescent="0.25">
      <c r="C11" s="99">
        <v>3</v>
      </c>
      <c r="D11" s="74" t="s">
        <v>196</v>
      </c>
      <c r="E11" s="354" t="s">
        <v>171</v>
      </c>
      <c r="F11" s="183" t="s">
        <v>2</v>
      </c>
      <c r="G11" s="306" t="s">
        <v>171</v>
      </c>
      <c r="H11" s="74" t="s">
        <v>0</v>
      </c>
      <c r="J11" s="306" t="s">
        <v>171</v>
      </c>
      <c r="K11" s="74" t="s">
        <v>86</v>
      </c>
    </row>
    <row r="12" spans="3:12" ht="20.25" customHeight="1" x14ac:dyDescent="0.25">
      <c r="C12" s="99">
        <v>4</v>
      </c>
      <c r="D12" s="74" t="s">
        <v>11</v>
      </c>
      <c r="E12" s="354">
        <v>95.1</v>
      </c>
      <c r="F12" s="183" t="s">
        <v>2</v>
      </c>
      <c r="G12" s="354">
        <v>80.099999999999994</v>
      </c>
      <c r="H12" s="74" t="s">
        <v>0</v>
      </c>
      <c r="J12" s="354">
        <v>1.1000000000000001</v>
      </c>
      <c r="K12" s="74" t="s">
        <v>86</v>
      </c>
    </row>
    <row r="13" spans="3:12" ht="20.25" customHeight="1" x14ac:dyDescent="0.25">
      <c r="C13" s="99">
        <v>5</v>
      </c>
      <c r="D13" s="74" t="s">
        <v>13</v>
      </c>
      <c r="E13" s="354" t="s">
        <v>171</v>
      </c>
      <c r="F13" s="183" t="s">
        <v>2</v>
      </c>
      <c r="G13" s="354" t="s">
        <v>171</v>
      </c>
      <c r="H13" s="74" t="s">
        <v>0</v>
      </c>
      <c r="J13" s="354" t="s">
        <v>171</v>
      </c>
      <c r="K13" s="74" t="s">
        <v>86</v>
      </c>
    </row>
    <row r="14" spans="3:12" ht="20.25" customHeight="1" x14ac:dyDescent="0.25">
      <c r="C14" s="99">
        <v>6</v>
      </c>
      <c r="D14" s="74" t="s">
        <v>30</v>
      </c>
      <c r="E14" s="354">
        <v>67.099999999999994</v>
      </c>
      <c r="F14" s="183" t="s">
        <v>2</v>
      </c>
      <c r="G14" s="355">
        <v>192</v>
      </c>
      <c r="H14" s="74" t="s">
        <v>0</v>
      </c>
      <c r="J14" s="183">
        <v>0.46</v>
      </c>
      <c r="K14" s="74" t="s">
        <v>86</v>
      </c>
    </row>
    <row r="15" spans="3:12" ht="20.25" customHeight="1" x14ac:dyDescent="0.25">
      <c r="C15" s="99">
        <v>7</v>
      </c>
      <c r="D15" s="74" t="s">
        <v>14</v>
      </c>
      <c r="E15" s="356" t="s">
        <v>171</v>
      </c>
      <c r="F15" s="183" t="s">
        <v>2</v>
      </c>
      <c r="G15" s="356" t="s">
        <v>171</v>
      </c>
      <c r="H15" s="74" t="s">
        <v>0</v>
      </c>
      <c r="J15" s="356" t="s">
        <v>171</v>
      </c>
      <c r="K15" s="74" t="s">
        <v>86</v>
      </c>
    </row>
    <row r="16" spans="3:12" ht="20.25" customHeight="1" x14ac:dyDescent="0.25">
      <c r="C16" s="99">
        <v>8</v>
      </c>
      <c r="D16" s="74" t="s">
        <v>197</v>
      </c>
      <c r="E16" s="356" t="s">
        <v>171</v>
      </c>
      <c r="F16" s="183" t="s">
        <v>2</v>
      </c>
      <c r="G16" s="356" t="s">
        <v>171</v>
      </c>
      <c r="H16" s="74" t="s">
        <v>0</v>
      </c>
      <c r="I16" s="74"/>
      <c r="J16" s="356" t="s">
        <v>171</v>
      </c>
      <c r="K16" s="74" t="s">
        <v>86</v>
      </c>
    </row>
    <row r="17" spans="3:14" ht="20.25" customHeight="1" x14ac:dyDescent="0.25">
      <c r="C17" s="99">
        <v>10</v>
      </c>
      <c r="D17" s="74" t="s">
        <v>31</v>
      </c>
      <c r="E17" s="306" t="s">
        <v>171</v>
      </c>
      <c r="F17" s="183" t="s">
        <v>2</v>
      </c>
      <c r="G17" s="355" t="s">
        <v>171</v>
      </c>
      <c r="H17" s="74" t="s">
        <v>0</v>
      </c>
      <c r="I17" s="74"/>
      <c r="J17" s="306" t="s">
        <v>171</v>
      </c>
      <c r="K17" s="74" t="s">
        <v>86</v>
      </c>
    </row>
    <row r="18" spans="3:14" ht="20.25" customHeight="1" x14ac:dyDescent="0.25">
      <c r="C18" s="99">
        <v>12</v>
      </c>
      <c r="D18" s="74" t="s">
        <v>75</v>
      </c>
      <c r="E18" s="356" t="s">
        <v>171</v>
      </c>
      <c r="F18" s="183" t="s">
        <v>2</v>
      </c>
      <c r="G18" s="356" t="s">
        <v>171</v>
      </c>
      <c r="H18" s="74" t="s">
        <v>0</v>
      </c>
      <c r="I18" s="74"/>
      <c r="J18" s="356" t="s">
        <v>171</v>
      </c>
      <c r="K18" s="74" t="s">
        <v>86</v>
      </c>
    </row>
    <row r="19" spans="3:14" ht="20.25" customHeight="1" x14ac:dyDescent="0.25">
      <c r="C19" s="99">
        <v>13</v>
      </c>
      <c r="D19" s="74" t="s">
        <v>198</v>
      </c>
      <c r="E19" s="356" t="s">
        <v>171</v>
      </c>
      <c r="F19" s="183" t="s">
        <v>2</v>
      </c>
      <c r="G19" s="356" t="s">
        <v>171</v>
      </c>
      <c r="H19" s="74" t="s">
        <v>0</v>
      </c>
      <c r="I19" s="74"/>
      <c r="J19" s="356" t="s">
        <v>171</v>
      </c>
      <c r="K19" s="74" t="s">
        <v>86</v>
      </c>
    </row>
    <row r="20" spans="3:14" ht="20.25" customHeight="1" x14ac:dyDescent="0.25">
      <c r="C20" s="99">
        <v>14</v>
      </c>
      <c r="D20" s="74" t="s">
        <v>18</v>
      </c>
      <c r="E20" s="306" t="s">
        <v>171</v>
      </c>
      <c r="F20" s="183" t="s">
        <v>2</v>
      </c>
      <c r="G20" s="356" t="s">
        <v>171</v>
      </c>
      <c r="H20" s="74" t="s">
        <v>0</v>
      </c>
      <c r="I20" s="74"/>
      <c r="J20" s="356" t="s">
        <v>171</v>
      </c>
      <c r="K20" s="74" t="s">
        <v>86</v>
      </c>
    </row>
    <row r="21" spans="3:14" ht="20.25" customHeight="1" x14ac:dyDescent="0.25">
      <c r="C21" s="99" t="s">
        <v>15</v>
      </c>
      <c r="D21" s="74" t="s">
        <v>76</v>
      </c>
      <c r="E21" s="306" t="s">
        <v>171</v>
      </c>
      <c r="F21" s="183" t="s">
        <v>2</v>
      </c>
      <c r="G21" s="356" t="s">
        <v>171</v>
      </c>
      <c r="H21" s="74" t="s">
        <v>0</v>
      </c>
      <c r="J21" s="356" t="s">
        <v>171</v>
      </c>
      <c r="K21" s="74" t="s">
        <v>86</v>
      </c>
    </row>
    <row r="22" spans="3:14" ht="20.25" customHeight="1" x14ac:dyDescent="0.25">
      <c r="C22" s="99" t="s">
        <v>16</v>
      </c>
      <c r="D22" s="74" t="s">
        <v>23</v>
      </c>
      <c r="E22" s="306" t="s">
        <v>171</v>
      </c>
      <c r="F22" s="183" t="s">
        <v>2</v>
      </c>
      <c r="G22" s="306" t="s">
        <v>171</v>
      </c>
      <c r="H22" s="74" t="s">
        <v>0</v>
      </c>
      <c r="J22" s="306" t="s">
        <v>171</v>
      </c>
      <c r="K22" s="74" t="s">
        <v>86</v>
      </c>
    </row>
    <row r="23" spans="3:14" ht="20.25" customHeight="1" x14ac:dyDescent="0.25">
      <c r="C23" s="99">
        <v>16</v>
      </c>
      <c r="D23" s="74" t="s">
        <v>101</v>
      </c>
      <c r="E23" s="306" t="s">
        <v>171</v>
      </c>
      <c r="F23" s="183" t="s">
        <v>2</v>
      </c>
      <c r="G23" s="306" t="s">
        <v>171</v>
      </c>
      <c r="H23" s="74" t="s">
        <v>0</v>
      </c>
      <c r="J23" s="306" t="s">
        <v>171</v>
      </c>
      <c r="K23" s="74" t="s">
        <v>86</v>
      </c>
    </row>
    <row r="24" spans="3:14" ht="20.25" customHeight="1" x14ac:dyDescent="0.25">
      <c r="C24" s="99">
        <v>17</v>
      </c>
      <c r="D24" s="74" t="s">
        <v>102</v>
      </c>
      <c r="E24" s="306" t="s">
        <v>171</v>
      </c>
      <c r="F24" s="183" t="s">
        <v>2</v>
      </c>
      <c r="G24" s="306" t="s">
        <v>171</v>
      </c>
      <c r="H24" s="74" t="s">
        <v>0</v>
      </c>
      <c r="J24" s="306" t="s">
        <v>171</v>
      </c>
      <c r="K24" s="74" t="s">
        <v>86</v>
      </c>
      <c r="N24" s="39"/>
    </row>
    <row r="25" spans="3:14" ht="20.25" customHeight="1" x14ac:dyDescent="0.25">
      <c r="C25" s="99">
        <v>18</v>
      </c>
      <c r="D25" s="74" t="s">
        <v>103</v>
      </c>
      <c r="E25" s="306" t="s">
        <v>171</v>
      </c>
      <c r="F25" s="183" t="s">
        <v>2</v>
      </c>
      <c r="G25" s="306" t="s">
        <v>171</v>
      </c>
      <c r="H25" s="74" t="s">
        <v>0</v>
      </c>
      <c r="J25" s="306" t="s">
        <v>171</v>
      </c>
      <c r="K25" s="74" t="s">
        <v>86</v>
      </c>
    </row>
    <row r="26" spans="3:14" ht="20.25" customHeight="1" x14ac:dyDescent="0.25">
      <c r="C26" s="99">
        <v>19</v>
      </c>
      <c r="D26" s="74" t="s">
        <v>104</v>
      </c>
      <c r="E26" s="306">
        <v>5.9</v>
      </c>
      <c r="F26" s="183" t="s">
        <v>2</v>
      </c>
      <c r="G26" s="355">
        <v>167</v>
      </c>
      <c r="H26" s="74" t="s">
        <v>0</v>
      </c>
      <c r="J26" s="306">
        <v>0.4</v>
      </c>
      <c r="K26" s="74" t="s">
        <v>86</v>
      </c>
    </row>
    <row r="27" spans="3:14" ht="20.25" customHeight="1" x14ac:dyDescent="0.25">
      <c r="C27" s="99">
        <v>20</v>
      </c>
      <c r="D27" s="74" t="s">
        <v>105</v>
      </c>
      <c r="E27" s="354" t="s">
        <v>171</v>
      </c>
      <c r="F27" s="183" t="s">
        <v>2</v>
      </c>
      <c r="G27" s="354" t="s">
        <v>171</v>
      </c>
      <c r="H27" s="74" t="s">
        <v>0</v>
      </c>
      <c r="J27" s="354" t="s">
        <v>171</v>
      </c>
      <c r="K27" s="74" t="s">
        <v>86</v>
      </c>
    </row>
    <row r="28" spans="3:14" ht="20.25" customHeight="1" x14ac:dyDescent="0.25">
      <c r="C28" s="99"/>
      <c r="D28" s="74"/>
      <c r="E28" s="306"/>
      <c r="F28" s="183"/>
      <c r="G28" s="306"/>
      <c r="H28" s="74"/>
      <c r="J28" s="307"/>
      <c r="K28" s="74"/>
    </row>
    <row r="29" spans="3:14" ht="20.25" customHeight="1" thickBot="1" x14ac:dyDescent="0.3"/>
    <row r="30" spans="3:14" ht="20.25" customHeight="1" thickBot="1" x14ac:dyDescent="0.3">
      <c r="D30" s="75" t="s">
        <v>70</v>
      </c>
      <c r="E30" s="76"/>
      <c r="F30" s="333">
        <v>1242.1987200000001</v>
      </c>
      <c r="G30" s="41" t="s">
        <v>79</v>
      </c>
      <c r="H30" s="42"/>
      <c r="I30" s="72" t="s">
        <v>69</v>
      </c>
      <c r="K30" s="39"/>
    </row>
    <row r="31" spans="3:14" ht="15.75" thickBot="1" x14ac:dyDescent="0.3"/>
    <row r="32" spans="3:14" ht="18" thickBot="1" x14ac:dyDescent="0.3">
      <c r="D32" s="75" t="s">
        <v>87</v>
      </c>
      <c r="E32" s="248"/>
      <c r="F32" s="333">
        <v>6.175872</v>
      </c>
      <c r="G32" s="293" t="s">
        <v>88</v>
      </c>
      <c r="H32" s="42"/>
      <c r="I32" s="72" t="s">
        <v>201</v>
      </c>
    </row>
    <row r="33" spans="4:9" x14ac:dyDescent="0.25">
      <c r="D33" s="73" t="s">
        <v>78</v>
      </c>
      <c r="I33" t="s">
        <v>127</v>
      </c>
    </row>
    <row r="34" spans="4:9" x14ac:dyDescent="0.25">
      <c r="D34" s="73"/>
    </row>
    <row r="35" spans="4:9" x14ac:dyDescent="0.25">
      <c r="D35" s="73" t="s">
        <v>199</v>
      </c>
    </row>
    <row r="36" spans="4:9" x14ac:dyDescent="0.25">
      <c r="D36" s="73" t="s">
        <v>77</v>
      </c>
    </row>
  </sheetData>
  <mergeCells count="5">
    <mergeCell ref="C4:H4"/>
    <mergeCell ref="E8:F8"/>
    <mergeCell ref="G8:H8"/>
    <mergeCell ref="C8:D8"/>
    <mergeCell ref="J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1BC6-4471-4C54-948C-031FB94F6193}">
  <dimension ref="A5:B778"/>
  <sheetViews>
    <sheetView topLeftCell="A23" workbookViewId="0">
      <selection activeCell="B53" sqref="B5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 t="s">
        <v>329</v>
      </c>
    </row>
    <row r="9" spans="1:2" x14ac:dyDescent="0.25">
      <c r="A9" s="246">
        <v>46148</v>
      </c>
      <c r="B9" s="43" t="s">
        <v>329</v>
      </c>
    </row>
    <row r="10" spans="1:2" x14ac:dyDescent="0.25">
      <c r="A10" s="30">
        <v>46150</v>
      </c>
      <c r="B10" s="43" t="s">
        <v>329</v>
      </c>
    </row>
    <row r="11" spans="1:2" x14ac:dyDescent="0.25">
      <c r="A11" s="30">
        <v>46153</v>
      </c>
      <c r="B11" s="43" t="s">
        <v>329</v>
      </c>
    </row>
    <row r="12" spans="1:2" x14ac:dyDescent="0.25">
      <c r="A12" s="30">
        <v>46155</v>
      </c>
      <c r="B12" s="43" t="s">
        <v>329</v>
      </c>
    </row>
    <row r="13" spans="1:2" x14ac:dyDescent="0.25">
      <c r="A13" s="30">
        <v>46157</v>
      </c>
      <c r="B13" s="43" t="s">
        <v>329</v>
      </c>
    </row>
    <row r="14" spans="1:2" x14ac:dyDescent="0.25">
      <c r="A14" s="30">
        <v>46160</v>
      </c>
      <c r="B14" s="43" t="s">
        <v>329</v>
      </c>
    </row>
    <row r="15" spans="1:2" x14ac:dyDescent="0.25">
      <c r="A15" s="30">
        <v>46162</v>
      </c>
      <c r="B15" s="43" t="s">
        <v>329</v>
      </c>
    </row>
    <row r="16" spans="1:2" x14ac:dyDescent="0.25">
      <c r="A16" s="30">
        <v>46164</v>
      </c>
      <c r="B16" s="43" t="s">
        <v>329</v>
      </c>
    </row>
    <row r="17" spans="1:2" x14ac:dyDescent="0.25">
      <c r="A17" s="30">
        <v>46167</v>
      </c>
      <c r="B17" s="43" t="s">
        <v>329</v>
      </c>
    </row>
    <row r="18" spans="1:2" x14ac:dyDescent="0.25">
      <c r="A18" s="30">
        <v>46169</v>
      </c>
      <c r="B18" s="43">
        <v>12</v>
      </c>
    </row>
    <row r="19" spans="1:2" x14ac:dyDescent="0.25">
      <c r="A19" s="30">
        <v>46171</v>
      </c>
      <c r="B19" s="43">
        <v>12</v>
      </c>
    </row>
    <row r="20" spans="1:2" x14ac:dyDescent="0.25">
      <c r="A20" s="30">
        <v>46174</v>
      </c>
      <c r="B20" s="43" t="s">
        <v>329</v>
      </c>
    </row>
    <row r="21" spans="1:2" x14ac:dyDescent="0.25">
      <c r="A21" s="30">
        <v>46176</v>
      </c>
      <c r="B21" s="43">
        <v>13</v>
      </c>
    </row>
    <row r="22" spans="1:2" x14ac:dyDescent="0.25">
      <c r="A22" s="30">
        <v>46178</v>
      </c>
      <c r="B22" s="43" t="s">
        <v>329</v>
      </c>
    </row>
    <row r="23" spans="1:2" x14ac:dyDescent="0.25">
      <c r="A23" s="30">
        <v>46181</v>
      </c>
      <c r="B23" s="43" t="s">
        <v>329</v>
      </c>
    </row>
    <row r="24" spans="1:2" x14ac:dyDescent="0.25">
      <c r="A24" s="30">
        <v>46183</v>
      </c>
      <c r="B24" s="43" t="s">
        <v>329</v>
      </c>
    </row>
    <row r="25" spans="1:2" x14ac:dyDescent="0.25">
      <c r="A25" s="30">
        <v>46185</v>
      </c>
      <c r="B25" s="43" t="s">
        <v>329</v>
      </c>
    </row>
    <row r="26" spans="1:2" x14ac:dyDescent="0.25">
      <c r="A26" s="30">
        <v>46188</v>
      </c>
      <c r="B26" s="43" t="s">
        <v>329</v>
      </c>
    </row>
    <row r="27" spans="1:2" x14ac:dyDescent="0.25">
      <c r="A27" s="30">
        <v>46190</v>
      </c>
      <c r="B27" s="43" t="s">
        <v>329</v>
      </c>
    </row>
    <row r="28" spans="1:2" x14ac:dyDescent="0.25">
      <c r="A28" s="30">
        <v>46192</v>
      </c>
      <c r="B28" s="43" t="s">
        <v>329</v>
      </c>
    </row>
    <row r="29" spans="1:2" x14ac:dyDescent="0.25">
      <c r="A29" s="30">
        <v>46195</v>
      </c>
      <c r="B29" s="43" t="s">
        <v>329</v>
      </c>
    </row>
    <row r="30" spans="1:2" x14ac:dyDescent="0.25">
      <c r="A30" s="30">
        <v>46197</v>
      </c>
      <c r="B30" s="43" t="s">
        <v>329</v>
      </c>
    </row>
    <row r="31" spans="1:2" x14ac:dyDescent="0.25">
      <c r="A31" s="30">
        <v>46199</v>
      </c>
      <c r="B31" s="43" t="s">
        <v>329</v>
      </c>
    </row>
    <row r="32" spans="1:2" x14ac:dyDescent="0.25">
      <c r="A32" s="30">
        <v>46202</v>
      </c>
      <c r="B32" s="43" t="s">
        <v>329</v>
      </c>
    </row>
    <row r="33" spans="1:2" x14ac:dyDescent="0.25">
      <c r="A33" s="30">
        <v>46204</v>
      </c>
      <c r="B33" s="43">
        <v>12</v>
      </c>
    </row>
    <row r="34" spans="1:2" x14ac:dyDescent="0.25">
      <c r="A34" s="30">
        <v>46206</v>
      </c>
      <c r="B34" s="43" t="s">
        <v>329</v>
      </c>
    </row>
    <row r="35" spans="1:2" x14ac:dyDescent="0.25">
      <c r="A35" s="30">
        <v>46209</v>
      </c>
      <c r="B35" s="43" t="s">
        <v>329</v>
      </c>
    </row>
    <row r="36" spans="1:2" x14ac:dyDescent="0.25">
      <c r="A36" s="30">
        <v>46211</v>
      </c>
      <c r="B36" s="43" t="s">
        <v>329</v>
      </c>
    </row>
    <row r="37" spans="1:2" x14ac:dyDescent="0.25">
      <c r="A37" s="30">
        <v>46213</v>
      </c>
      <c r="B37" s="43" t="s">
        <v>329</v>
      </c>
    </row>
    <row r="38" spans="1:2" x14ac:dyDescent="0.25">
      <c r="A38" s="30">
        <v>46216</v>
      </c>
      <c r="B38" s="43" t="s">
        <v>329</v>
      </c>
    </row>
    <row r="39" spans="1:2" x14ac:dyDescent="0.25">
      <c r="A39" s="30">
        <v>46218</v>
      </c>
      <c r="B39" s="43" t="s">
        <v>329</v>
      </c>
    </row>
    <row r="40" spans="1:2" x14ac:dyDescent="0.25">
      <c r="A40" s="30">
        <v>46220</v>
      </c>
      <c r="B40" s="43" t="s">
        <v>329</v>
      </c>
    </row>
    <row r="41" spans="1:2" x14ac:dyDescent="0.25">
      <c r="A41" s="30">
        <v>46223</v>
      </c>
      <c r="B41" s="43" t="s">
        <v>329</v>
      </c>
    </row>
    <row r="42" spans="1:2" x14ac:dyDescent="0.25">
      <c r="A42" s="30">
        <v>46225</v>
      </c>
      <c r="B42" s="43" t="s">
        <v>329</v>
      </c>
    </row>
    <row r="43" spans="1:2" x14ac:dyDescent="0.25">
      <c r="A43" s="30">
        <v>46227</v>
      </c>
      <c r="B43" s="43" t="s">
        <v>329</v>
      </c>
    </row>
    <row r="44" spans="1:2" x14ac:dyDescent="0.25">
      <c r="A44" s="30">
        <v>46230</v>
      </c>
      <c r="B44" s="43" t="s">
        <v>329</v>
      </c>
    </row>
    <row r="45" spans="1:2" x14ac:dyDescent="0.25">
      <c r="A45" s="30">
        <v>46232</v>
      </c>
      <c r="B45" s="43" t="s">
        <v>329</v>
      </c>
    </row>
    <row r="46" spans="1:2" x14ac:dyDescent="0.25">
      <c r="A46" s="30">
        <v>46234</v>
      </c>
      <c r="B46" s="43" t="s">
        <v>329</v>
      </c>
    </row>
    <row r="47" spans="1:2" x14ac:dyDescent="0.25">
      <c r="A47" s="53">
        <v>46237</v>
      </c>
      <c r="B47" s="43" t="s">
        <v>329</v>
      </c>
    </row>
    <row r="48" spans="1:2" x14ac:dyDescent="0.25">
      <c r="A48" s="30">
        <v>46239</v>
      </c>
      <c r="B48" s="43" t="s">
        <v>329</v>
      </c>
    </row>
    <row r="49" spans="1:2" x14ac:dyDescent="0.25">
      <c r="A49" s="30">
        <v>46241</v>
      </c>
      <c r="B49" s="43" t="s">
        <v>329</v>
      </c>
    </row>
    <row r="50" spans="1:2" x14ac:dyDescent="0.25">
      <c r="A50" s="30">
        <v>46244</v>
      </c>
      <c r="B50" s="43" t="s">
        <v>329</v>
      </c>
    </row>
    <row r="51" spans="1:2" x14ac:dyDescent="0.25">
      <c r="A51" s="30">
        <v>46246</v>
      </c>
      <c r="B51" s="43" t="s">
        <v>329</v>
      </c>
    </row>
    <row r="52" spans="1:2" x14ac:dyDescent="0.25">
      <c r="A52" s="30">
        <v>46248</v>
      </c>
      <c r="B52" s="43" t="s">
        <v>329</v>
      </c>
    </row>
    <row r="53" spans="1:2" x14ac:dyDescent="0.25">
      <c r="A53" s="30">
        <v>46251</v>
      </c>
      <c r="B53" s="43" t="s">
        <v>329</v>
      </c>
    </row>
    <row r="54" spans="1:2" x14ac:dyDescent="0.25">
      <c r="A54" s="30">
        <v>46253</v>
      </c>
      <c r="B54" s="26"/>
    </row>
    <row r="55" spans="1:2" x14ac:dyDescent="0.25">
      <c r="A55" s="30">
        <v>46255</v>
      </c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0699-532A-4D45-977D-FEF3D3EFF519}">
  <dimension ref="A5:B778"/>
  <sheetViews>
    <sheetView topLeftCell="A29" workbookViewId="0">
      <selection activeCell="B56" sqref="B56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326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59">
        <v>8</v>
      </c>
    </row>
    <row r="9" spans="1:2" x14ac:dyDescent="0.25">
      <c r="A9" s="246">
        <v>46148</v>
      </c>
      <c r="B9" s="359">
        <v>7.87</v>
      </c>
    </row>
    <row r="10" spans="1:2" x14ac:dyDescent="0.25">
      <c r="A10" s="30">
        <v>46150</v>
      </c>
      <c r="B10" s="47">
        <v>7.52</v>
      </c>
    </row>
    <row r="11" spans="1:2" x14ac:dyDescent="0.25">
      <c r="A11" s="30">
        <v>46153</v>
      </c>
      <c r="B11" s="47">
        <v>7.9</v>
      </c>
    </row>
    <row r="12" spans="1:2" x14ac:dyDescent="0.25">
      <c r="A12" s="30">
        <v>46155</v>
      </c>
      <c r="B12" s="47">
        <v>7.95</v>
      </c>
    </row>
    <row r="13" spans="1:2" x14ac:dyDescent="0.25">
      <c r="A13" s="30">
        <v>46157</v>
      </c>
      <c r="B13" s="47">
        <v>7.96</v>
      </c>
    </row>
    <row r="14" spans="1:2" x14ac:dyDescent="0.25">
      <c r="A14" s="30">
        <v>46160</v>
      </c>
      <c r="B14" s="47">
        <v>8.01</v>
      </c>
    </row>
    <row r="15" spans="1:2" x14ac:dyDescent="0.25">
      <c r="A15" s="30">
        <v>46162</v>
      </c>
      <c r="B15" s="47">
        <v>7.96</v>
      </c>
    </row>
    <row r="16" spans="1:2" x14ac:dyDescent="0.25">
      <c r="A16" s="30">
        <v>46164</v>
      </c>
      <c r="B16" s="353">
        <v>7.99</v>
      </c>
    </row>
    <row r="17" spans="1:2" x14ac:dyDescent="0.25">
      <c r="A17" s="30">
        <v>46167</v>
      </c>
      <c r="B17" s="353">
        <v>7.94</v>
      </c>
    </row>
    <row r="18" spans="1:2" x14ac:dyDescent="0.25">
      <c r="A18" s="30">
        <v>46169</v>
      </c>
      <c r="B18" s="353">
        <v>7.94</v>
      </c>
    </row>
    <row r="19" spans="1:2" x14ac:dyDescent="0.25">
      <c r="A19" s="30">
        <v>46171</v>
      </c>
      <c r="B19" s="47">
        <v>8.0299999999999994</v>
      </c>
    </row>
    <row r="20" spans="1:2" x14ac:dyDescent="0.25">
      <c r="A20" s="30">
        <v>46174</v>
      </c>
      <c r="B20" s="47">
        <v>8.02</v>
      </c>
    </row>
    <row r="21" spans="1:2" x14ac:dyDescent="0.25">
      <c r="A21" s="30">
        <v>46176</v>
      </c>
      <c r="B21" s="47">
        <v>8.02</v>
      </c>
    </row>
    <row r="22" spans="1:2" x14ac:dyDescent="0.25">
      <c r="A22" s="30">
        <v>46178</v>
      </c>
      <c r="B22" s="47">
        <v>8</v>
      </c>
    </row>
    <row r="23" spans="1:2" x14ac:dyDescent="0.25">
      <c r="A23" s="30">
        <v>46181</v>
      </c>
      <c r="B23" s="47">
        <v>7.91</v>
      </c>
    </row>
    <row r="24" spans="1:2" x14ac:dyDescent="0.25">
      <c r="A24" s="30">
        <v>46183</v>
      </c>
      <c r="B24" s="47">
        <v>8.01</v>
      </c>
    </row>
    <row r="25" spans="1:2" x14ac:dyDescent="0.25">
      <c r="A25" s="30">
        <v>46185</v>
      </c>
      <c r="B25" s="353">
        <v>8.1</v>
      </c>
    </row>
    <row r="26" spans="1:2" x14ac:dyDescent="0.25">
      <c r="A26" s="30">
        <v>46188</v>
      </c>
      <c r="B26" s="353">
        <v>7.78</v>
      </c>
    </row>
    <row r="27" spans="1:2" x14ac:dyDescent="0.25">
      <c r="A27" s="30">
        <v>46190</v>
      </c>
      <c r="B27" s="47">
        <v>7.97</v>
      </c>
    </row>
    <row r="28" spans="1:2" x14ac:dyDescent="0.25">
      <c r="A28" s="30">
        <v>46192</v>
      </c>
      <c r="B28" s="353">
        <v>8.0500000000000007</v>
      </c>
    </row>
    <row r="29" spans="1:2" x14ac:dyDescent="0.25">
      <c r="A29" s="30">
        <v>46195</v>
      </c>
      <c r="B29" s="353">
        <v>8.1</v>
      </c>
    </row>
    <row r="30" spans="1:2" x14ac:dyDescent="0.25">
      <c r="A30" s="30">
        <v>46197</v>
      </c>
      <c r="B30" s="353">
        <v>7.74</v>
      </c>
    </row>
    <row r="31" spans="1:2" x14ac:dyDescent="0.25">
      <c r="A31" s="30">
        <v>46199</v>
      </c>
      <c r="B31" s="47">
        <v>7.96</v>
      </c>
    </row>
    <row r="32" spans="1:2" x14ac:dyDescent="0.25">
      <c r="A32" s="30">
        <v>46202</v>
      </c>
      <c r="B32" s="47">
        <v>8.0399999999999991</v>
      </c>
    </row>
    <row r="33" spans="1:2" x14ac:dyDescent="0.25">
      <c r="A33" s="30">
        <v>46204</v>
      </c>
      <c r="B33" s="47">
        <v>8.0500000000000007</v>
      </c>
    </row>
    <row r="34" spans="1:2" x14ac:dyDescent="0.25">
      <c r="A34" s="30">
        <v>46206</v>
      </c>
      <c r="B34" s="47">
        <v>8.01</v>
      </c>
    </row>
    <row r="35" spans="1:2" x14ac:dyDescent="0.25">
      <c r="A35" s="30">
        <v>46209</v>
      </c>
      <c r="B35" s="47">
        <v>7.95</v>
      </c>
    </row>
    <row r="36" spans="1:2" x14ac:dyDescent="0.25">
      <c r="A36" s="30">
        <v>46211</v>
      </c>
      <c r="B36" s="47">
        <v>8.1</v>
      </c>
    </row>
    <row r="37" spans="1:2" x14ac:dyDescent="0.25">
      <c r="A37" s="30">
        <v>46213</v>
      </c>
      <c r="B37" s="47">
        <v>8.01</v>
      </c>
    </row>
    <row r="38" spans="1:2" x14ac:dyDescent="0.25">
      <c r="A38" s="30">
        <v>46216</v>
      </c>
      <c r="B38" s="47">
        <v>7.98</v>
      </c>
    </row>
    <row r="39" spans="1:2" x14ac:dyDescent="0.25">
      <c r="A39" s="30">
        <v>46218</v>
      </c>
      <c r="B39" s="47">
        <v>7.95</v>
      </c>
    </row>
    <row r="40" spans="1:2" x14ac:dyDescent="0.25">
      <c r="A40" s="30">
        <v>46220</v>
      </c>
      <c r="B40" s="47">
        <v>8.0299999999999994</v>
      </c>
    </row>
    <row r="41" spans="1:2" x14ac:dyDescent="0.25">
      <c r="A41" s="30">
        <v>46223</v>
      </c>
      <c r="B41" s="47">
        <v>7.97</v>
      </c>
    </row>
    <row r="42" spans="1:2" x14ac:dyDescent="0.25">
      <c r="A42" s="30">
        <v>46225</v>
      </c>
      <c r="B42" s="47">
        <v>8.0399999999999991</v>
      </c>
    </row>
    <row r="43" spans="1:2" x14ac:dyDescent="0.25">
      <c r="A43" s="30">
        <v>46227</v>
      </c>
      <c r="B43" s="47">
        <v>8.1</v>
      </c>
    </row>
    <row r="44" spans="1:2" x14ac:dyDescent="0.25">
      <c r="A44" s="30">
        <v>46230</v>
      </c>
      <c r="B44" s="47">
        <v>8.1</v>
      </c>
    </row>
    <row r="45" spans="1:2" x14ac:dyDescent="0.25">
      <c r="A45" s="30">
        <v>46232</v>
      </c>
      <c r="B45" s="47">
        <v>7.93</v>
      </c>
    </row>
    <row r="46" spans="1:2" x14ac:dyDescent="0.25">
      <c r="A46" s="30">
        <v>46234</v>
      </c>
      <c r="B46" s="47">
        <v>7.65</v>
      </c>
    </row>
    <row r="47" spans="1:2" x14ac:dyDescent="0.25">
      <c r="A47" s="53">
        <v>46237</v>
      </c>
      <c r="B47" s="47">
        <v>7.86</v>
      </c>
    </row>
    <row r="48" spans="1:2" x14ac:dyDescent="0.25">
      <c r="A48" s="30">
        <v>46239</v>
      </c>
      <c r="B48" s="47">
        <v>7.81</v>
      </c>
    </row>
    <row r="49" spans="1:2" x14ac:dyDescent="0.25">
      <c r="A49" s="30">
        <v>46241</v>
      </c>
      <c r="B49" s="47">
        <v>8.3000000000000007</v>
      </c>
    </row>
    <row r="50" spans="1:2" x14ac:dyDescent="0.25">
      <c r="A50" s="30">
        <v>46244</v>
      </c>
      <c r="B50" s="47">
        <v>7.96</v>
      </c>
    </row>
    <row r="51" spans="1:2" x14ac:dyDescent="0.25">
      <c r="A51" s="30">
        <v>46246</v>
      </c>
      <c r="B51" s="47">
        <v>8.01</v>
      </c>
    </row>
    <row r="52" spans="1:2" x14ac:dyDescent="0.25">
      <c r="A52" s="30">
        <v>46248</v>
      </c>
      <c r="B52" s="47">
        <v>8.0500000000000007</v>
      </c>
    </row>
    <row r="53" spans="1:2" x14ac:dyDescent="0.25">
      <c r="A53" s="30">
        <v>46251</v>
      </c>
      <c r="B53" s="47">
        <v>8.0299999999999994</v>
      </c>
    </row>
    <row r="54" spans="1:2" x14ac:dyDescent="0.25">
      <c r="A54" s="30">
        <v>46253</v>
      </c>
      <c r="B54" s="47">
        <v>8.0299999999999994</v>
      </c>
    </row>
    <row r="55" spans="1:2" x14ac:dyDescent="0.25">
      <c r="A55" s="30">
        <v>46255</v>
      </c>
      <c r="B55" s="47">
        <v>7.79</v>
      </c>
    </row>
    <row r="56" spans="1:2" x14ac:dyDescent="0.25">
      <c r="A56" s="30"/>
      <c r="B56" s="47"/>
    </row>
    <row r="57" spans="1:2" x14ac:dyDescent="0.25">
      <c r="A57" s="30"/>
      <c r="B57" s="47"/>
    </row>
    <row r="58" spans="1:2" x14ac:dyDescent="0.25">
      <c r="A58" s="30"/>
      <c r="B58" s="47"/>
    </row>
    <row r="59" spans="1:2" x14ac:dyDescent="0.25">
      <c r="A59" s="30"/>
      <c r="B59" s="47"/>
    </row>
    <row r="60" spans="1:2" x14ac:dyDescent="0.25">
      <c r="A60" s="30"/>
      <c r="B60" s="47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BDC9-7423-437C-8FBE-DEE9DBB0CF29}">
  <dimension ref="A5:B778"/>
  <sheetViews>
    <sheetView topLeftCell="A29" workbookViewId="0">
      <selection activeCell="C55" sqref="C55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21</v>
      </c>
    </row>
    <row r="9" spans="1:2" x14ac:dyDescent="0.25">
      <c r="A9" s="246">
        <v>46148</v>
      </c>
      <c r="B9" s="25">
        <v>19</v>
      </c>
    </row>
    <row r="10" spans="1:2" x14ac:dyDescent="0.25">
      <c r="A10" s="30">
        <v>46150</v>
      </c>
      <c r="B10" s="43">
        <v>11</v>
      </c>
    </row>
    <row r="11" spans="1:2" x14ac:dyDescent="0.25">
      <c r="A11" s="30">
        <v>46153</v>
      </c>
      <c r="B11" s="25">
        <v>37</v>
      </c>
    </row>
    <row r="12" spans="1:2" x14ac:dyDescent="0.25">
      <c r="A12" s="30">
        <v>46155</v>
      </c>
      <c r="B12" s="25">
        <v>25</v>
      </c>
    </row>
    <row r="13" spans="1:2" x14ac:dyDescent="0.25">
      <c r="A13" s="30">
        <v>46157</v>
      </c>
      <c r="B13" s="25">
        <v>15</v>
      </c>
    </row>
    <row r="14" spans="1:2" x14ac:dyDescent="0.25">
      <c r="A14" s="30">
        <v>46160</v>
      </c>
      <c r="B14" s="25">
        <v>11</v>
      </c>
    </row>
    <row r="15" spans="1:2" x14ac:dyDescent="0.25">
      <c r="A15" s="30">
        <v>46162</v>
      </c>
      <c r="B15" s="25">
        <v>19</v>
      </c>
    </row>
    <row r="16" spans="1:2" x14ac:dyDescent="0.25">
      <c r="A16" s="30">
        <v>46164</v>
      </c>
      <c r="B16" s="25">
        <v>16</v>
      </c>
    </row>
    <row r="17" spans="1:2" x14ac:dyDescent="0.25">
      <c r="A17" s="30">
        <v>46167</v>
      </c>
      <c r="B17" s="25">
        <v>19</v>
      </c>
    </row>
    <row r="18" spans="1:2" x14ac:dyDescent="0.25">
      <c r="A18" s="30">
        <v>46169</v>
      </c>
      <c r="B18" s="25">
        <v>14</v>
      </c>
    </row>
    <row r="19" spans="1:2" x14ac:dyDescent="0.25">
      <c r="A19" s="30">
        <v>46171</v>
      </c>
      <c r="B19" s="25">
        <v>20</v>
      </c>
    </row>
    <row r="20" spans="1:2" x14ac:dyDescent="0.25">
      <c r="A20" s="30">
        <v>46174</v>
      </c>
      <c r="B20" s="25">
        <v>14</v>
      </c>
    </row>
    <row r="21" spans="1:2" x14ac:dyDescent="0.25">
      <c r="A21" s="30">
        <v>46176</v>
      </c>
      <c r="B21" s="25">
        <v>21</v>
      </c>
    </row>
    <row r="22" spans="1:2" x14ac:dyDescent="0.25">
      <c r="A22" s="30">
        <v>46178</v>
      </c>
      <c r="B22" s="25">
        <v>13</v>
      </c>
    </row>
    <row r="23" spans="1:2" x14ac:dyDescent="0.25">
      <c r="A23" s="30">
        <v>46181</v>
      </c>
      <c r="B23" s="25">
        <v>19</v>
      </c>
    </row>
    <row r="24" spans="1:2" x14ac:dyDescent="0.25">
      <c r="A24" s="30">
        <v>46183</v>
      </c>
      <c r="B24" s="25" t="s">
        <v>329</v>
      </c>
    </row>
    <row r="25" spans="1:2" x14ac:dyDescent="0.25">
      <c r="A25" s="30">
        <v>46185</v>
      </c>
      <c r="B25" s="25">
        <v>13</v>
      </c>
    </row>
    <row r="26" spans="1:2" x14ac:dyDescent="0.25">
      <c r="A26" s="30">
        <v>46188</v>
      </c>
      <c r="B26" s="25">
        <v>16</v>
      </c>
    </row>
    <row r="27" spans="1:2" x14ac:dyDescent="0.25">
      <c r="A27" s="30">
        <v>46190</v>
      </c>
      <c r="B27" s="25">
        <v>19</v>
      </c>
    </row>
    <row r="28" spans="1:2" x14ac:dyDescent="0.25">
      <c r="A28" s="30">
        <v>46192</v>
      </c>
      <c r="B28" s="25">
        <v>17</v>
      </c>
    </row>
    <row r="29" spans="1:2" x14ac:dyDescent="0.25">
      <c r="A29" s="30">
        <v>46195</v>
      </c>
      <c r="B29" s="25">
        <v>14</v>
      </c>
    </row>
    <row r="30" spans="1:2" x14ac:dyDescent="0.25">
      <c r="A30" s="30">
        <v>46197</v>
      </c>
      <c r="B30" s="25">
        <v>14</v>
      </c>
    </row>
    <row r="31" spans="1:2" x14ac:dyDescent="0.25">
      <c r="A31" s="30">
        <v>46199</v>
      </c>
      <c r="B31" s="25" t="s">
        <v>329</v>
      </c>
    </row>
    <row r="32" spans="1:2" x14ac:dyDescent="0.25">
      <c r="A32" s="30">
        <v>46202</v>
      </c>
      <c r="B32" s="25">
        <v>11</v>
      </c>
    </row>
    <row r="33" spans="1:2" x14ac:dyDescent="0.25">
      <c r="A33" s="30">
        <v>46204</v>
      </c>
      <c r="B33" s="25">
        <v>20</v>
      </c>
    </row>
    <row r="34" spans="1:2" x14ac:dyDescent="0.25">
      <c r="A34" s="30">
        <v>46206</v>
      </c>
      <c r="B34" s="25">
        <v>14</v>
      </c>
    </row>
    <row r="35" spans="1:2" x14ac:dyDescent="0.25">
      <c r="A35" s="30">
        <v>46209</v>
      </c>
      <c r="B35" s="25" t="s">
        <v>329</v>
      </c>
    </row>
    <row r="36" spans="1:2" x14ac:dyDescent="0.25">
      <c r="A36" s="30">
        <v>46211</v>
      </c>
      <c r="B36" s="25">
        <v>15</v>
      </c>
    </row>
    <row r="37" spans="1:2" x14ac:dyDescent="0.25">
      <c r="A37" s="30">
        <v>46213</v>
      </c>
      <c r="B37" s="25">
        <v>20</v>
      </c>
    </row>
    <row r="38" spans="1:2" x14ac:dyDescent="0.25">
      <c r="A38" s="30">
        <v>46216</v>
      </c>
      <c r="B38" s="25">
        <v>16</v>
      </c>
    </row>
    <row r="39" spans="1:2" x14ac:dyDescent="0.25">
      <c r="A39" s="30">
        <v>46218</v>
      </c>
      <c r="B39" s="25">
        <v>14</v>
      </c>
    </row>
    <row r="40" spans="1:2" x14ac:dyDescent="0.25">
      <c r="A40" s="30">
        <v>46220</v>
      </c>
      <c r="B40" s="25">
        <v>15</v>
      </c>
    </row>
    <row r="41" spans="1:2" x14ac:dyDescent="0.25">
      <c r="A41" s="30">
        <v>46223</v>
      </c>
      <c r="B41" s="25">
        <v>12</v>
      </c>
    </row>
    <row r="42" spans="1:2" x14ac:dyDescent="0.25">
      <c r="A42" s="30">
        <v>46225</v>
      </c>
      <c r="B42" s="25">
        <v>17</v>
      </c>
    </row>
    <row r="43" spans="1:2" x14ac:dyDescent="0.25">
      <c r="A43" s="30">
        <v>46227</v>
      </c>
      <c r="B43" s="25">
        <v>13</v>
      </c>
    </row>
    <row r="44" spans="1:2" x14ac:dyDescent="0.25">
      <c r="A44" s="30">
        <v>46230</v>
      </c>
      <c r="B44" s="25">
        <v>14</v>
      </c>
    </row>
    <row r="45" spans="1:2" x14ac:dyDescent="0.25">
      <c r="A45" s="30">
        <v>46232</v>
      </c>
      <c r="B45" s="25">
        <v>20</v>
      </c>
    </row>
    <row r="46" spans="1:2" x14ac:dyDescent="0.25">
      <c r="A46" s="30">
        <v>46234</v>
      </c>
      <c r="B46" s="25">
        <v>15</v>
      </c>
    </row>
    <row r="47" spans="1:2" x14ac:dyDescent="0.25">
      <c r="A47" s="53">
        <v>46237</v>
      </c>
      <c r="B47" s="25">
        <v>14</v>
      </c>
    </row>
    <row r="48" spans="1:2" x14ac:dyDescent="0.25">
      <c r="A48" s="30">
        <v>46239</v>
      </c>
      <c r="B48" s="25">
        <v>13</v>
      </c>
    </row>
    <row r="49" spans="1:2" x14ac:dyDescent="0.25">
      <c r="A49" s="30">
        <v>46241</v>
      </c>
      <c r="B49" s="25">
        <v>21</v>
      </c>
    </row>
    <row r="50" spans="1:2" x14ac:dyDescent="0.25">
      <c r="A50" s="30">
        <v>46244</v>
      </c>
      <c r="B50" s="25">
        <v>16</v>
      </c>
    </row>
    <row r="51" spans="1:2" x14ac:dyDescent="0.25">
      <c r="A51" s="30">
        <v>46246</v>
      </c>
      <c r="B51" s="25">
        <v>14</v>
      </c>
    </row>
    <row r="52" spans="1:2" x14ac:dyDescent="0.25">
      <c r="A52" s="30">
        <v>46248</v>
      </c>
      <c r="B52" s="25">
        <v>13</v>
      </c>
    </row>
    <row r="53" spans="1:2" x14ac:dyDescent="0.25">
      <c r="A53" s="30">
        <v>46251</v>
      </c>
      <c r="B53" s="25">
        <v>15</v>
      </c>
    </row>
    <row r="54" spans="1:2" x14ac:dyDescent="0.25">
      <c r="A54" s="30">
        <v>46253</v>
      </c>
      <c r="B54" s="25">
        <v>15</v>
      </c>
    </row>
    <row r="55" spans="1:2" x14ac:dyDescent="0.25">
      <c r="A55" s="30">
        <v>46255</v>
      </c>
      <c r="B55" s="25">
        <v>19</v>
      </c>
    </row>
    <row r="56" spans="1:2" x14ac:dyDescent="0.25">
      <c r="A56" s="30"/>
      <c r="B56" s="25"/>
    </row>
    <row r="57" spans="1:2" x14ac:dyDescent="0.25">
      <c r="A57" s="30"/>
      <c r="B57" s="25"/>
    </row>
    <row r="58" spans="1:2" x14ac:dyDescent="0.25">
      <c r="A58" s="30"/>
      <c r="B58" s="25"/>
    </row>
    <row r="59" spans="1:2" x14ac:dyDescent="0.25">
      <c r="A59" s="30"/>
      <c r="B59" s="25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EDFB-0654-40BA-B768-48BA73A8574A}">
  <dimension ref="A5:B778"/>
  <sheetViews>
    <sheetView topLeftCell="A26" workbookViewId="0">
      <selection activeCell="C55" sqref="C55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 t="s">
        <v>328</v>
      </c>
    </row>
    <row r="9" spans="1:2" x14ac:dyDescent="0.25">
      <c r="A9" s="246">
        <v>46148</v>
      </c>
      <c r="B9" s="25" t="s">
        <v>328</v>
      </c>
    </row>
    <row r="10" spans="1:2" x14ac:dyDescent="0.25">
      <c r="A10" s="30">
        <v>46150</v>
      </c>
      <c r="B10" s="25" t="s">
        <v>328</v>
      </c>
    </row>
    <row r="11" spans="1:2" x14ac:dyDescent="0.25">
      <c r="A11" s="30">
        <v>46153</v>
      </c>
      <c r="B11" s="25" t="s">
        <v>328</v>
      </c>
    </row>
    <row r="12" spans="1:2" x14ac:dyDescent="0.25">
      <c r="A12" s="30">
        <v>46155</v>
      </c>
      <c r="B12" s="25" t="s">
        <v>328</v>
      </c>
    </row>
    <row r="13" spans="1:2" x14ac:dyDescent="0.25">
      <c r="A13" s="30">
        <v>46157</v>
      </c>
      <c r="B13" s="25" t="s">
        <v>328</v>
      </c>
    </row>
    <row r="14" spans="1:2" x14ac:dyDescent="0.25">
      <c r="A14" s="30">
        <v>46160</v>
      </c>
      <c r="B14" s="25" t="s">
        <v>337</v>
      </c>
    </row>
    <row r="15" spans="1:2" x14ac:dyDescent="0.25">
      <c r="A15" s="30">
        <v>46162</v>
      </c>
      <c r="B15" s="25" t="s">
        <v>337</v>
      </c>
    </row>
    <row r="16" spans="1:2" x14ac:dyDescent="0.25">
      <c r="A16" s="30">
        <v>46164</v>
      </c>
      <c r="B16" s="25" t="s">
        <v>337</v>
      </c>
    </row>
    <row r="17" spans="1:2" x14ac:dyDescent="0.25">
      <c r="A17" s="30">
        <v>46167</v>
      </c>
      <c r="B17" s="25" t="s">
        <v>337</v>
      </c>
    </row>
    <row r="18" spans="1:2" x14ac:dyDescent="0.25">
      <c r="A18" s="30">
        <v>46169</v>
      </c>
      <c r="B18" s="25" t="s">
        <v>337</v>
      </c>
    </row>
    <row r="19" spans="1:2" x14ac:dyDescent="0.25">
      <c r="A19" s="30">
        <v>46171</v>
      </c>
      <c r="B19" s="25" t="s">
        <v>337</v>
      </c>
    </row>
    <row r="20" spans="1:2" x14ac:dyDescent="0.25">
      <c r="A20" s="30">
        <v>46174</v>
      </c>
      <c r="B20" s="25" t="s">
        <v>337</v>
      </c>
    </row>
    <row r="21" spans="1:2" x14ac:dyDescent="0.25">
      <c r="A21" s="30">
        <v>46176</v>
      </c>
      <c r="B21" s="25" t="s">
        <v>337</v>
      </c>
    </row>
    <row r="22" spans="1:2" x14ac:dyDescent="0.25">
      <c r="A22" s="30">
        <v>46178</v>
      </c>
      <c r="B22" s="25" t="s">
        <v>337</v>
      </c>
    </row>
    <row r="23" spans="1:2" x14ac:dyDescent="0.25">
      <c r="A23" s="30">
        <v>46181</v>
      </c>
      <c r="B23" s="25" t="s">
        <v>337</v>
      </c>
    </row>
    <row r="24" spans="1:2" x14ac:dyDescent="0.25">
      <c r="A24" s="30">
        <v>46183</v>
      </c>
      <c r="B24" s="25" t="s">
        <v>337</v>
      </c>
    </row>
    <row r="25" spans="1:2" x14ac:dyDescent="0.25">
      <c r="A25" s="30">
        <v>46185</v>
      </c>
      <c r="B25" s="25" t="s">
        <v>337</v>
      </c>
    </row>
    <row r="26" spans="1:2" x14ac:dyDescent="0.25">
      <c r="A26" s="30">
        <v>46188</v>
      </c>
      <c r="B26" s="25" t="s">
        <v>337</v>
      </c>
    </row>
    <row r="27" spans="1:2" x14ac:dyDescent="0.25">
      <c r="A27" s="30">
        <v>46190</v>
      </c>
      <c r="B27" s="25" t="s">
        <v>337</v>
      </c>
    </row>
    <row r="28" spans="1:2" x14ac:dyDescent="0.25">
      <c r="A28" s="30">
        <v>46192</v>
      </c>
      <c r="B28" s="25" t="s">
        <v>337</v>
      </c>
    </row>
    <row r="29" spans="1:2" x14ac:dyDescent="0.25">
      <c r="A29" s="30">
        <v>46195</v>
      </c>
      <c r="B29" s="25" t="s">
        <v>337</v>
      </c>
    </row>
    <row r="30" spans="1:2" x14ac:dyDescent="0.25">
      <c r="A30" s="30">
        <v>46197</v>
      </c>
      <c r="B30" s="25" t="s">
        <v>337</v>
      </c>
    </row>
    <row r="31" spans="1:2" x14ac:dyDescent="0.25">
      <c r="A31" s="30">
        <v>46199</v>
      </c>
      <c r="B31" s="25" t="s">
        <v>337</v>
      </c>
    </row>
    <row r="32" spans="1:2" x14ac:dyDescent="0.25">
      <c r="A32" s="30">
        <v>46202</v>
      </c>
      <c r="B32" s="25" t="s">
        <v>337</v>
      </c>
    </row>
    <row r="33" spans="1:2" x14ac:dyDescent="0.25">
      <c r="A33" s="30">
        <v>46204</v>
      </c>
      <c r="B33" s="25" t="s">
        <v>337</v>
      </c>
    </row>
    <row r="34" spans="1:2" x14ac:dyDescent="0.25">
      <c r="A34" s="30">
        <v>46206</v>
      </c>
      <c r="B34" s="25" t="s">
        <v>337</v>
      </c>
    </row>
    <row r="35" spans="1:2" x14ac:dyDescent="0.25">
      <c r="A35" s="30">
        <v>46209</v>
      </c>
      <c r="B35" s="25" t="s">
        <v>337</v>
      </c>
    </row>
    <row r="36" spans="1:2" x14ac:dyDescent="0.25">
      <c r="A36" s="30">
        <v>46211</v>
      </c>
      <c r="B36" s="25" t="s">
        <v>337</v>
      </c>
    </row>
    <row r="37" spans="1:2" x14ac:dyDescent="0.25">
      <c r="A37" s="30">
        <v>46213</v>
      </c>
      <c r="B37" s="25" t="s">
        <v>337</v>
      </c>
    </row>
    <row r="38" spans="1:2" x14ac:dyDescent="0.25">
      <c r="A38" s="30">
        <v>46216</v>
      </c>
      <c r="B38" s="25" t="s">
        <v>337</v>
      </c>
    </row>
    <row r="39" spans="1:2" x14ac:dyDescent="0.25">
      <c r="A39" s="30">
        <v>46218</v>
      </c>
      <c r="B39" s="25" t="s">
        <v>337</v>
      </c>
    </row>
    <row r="40" spans="1:2" x14ac:dyDescent="0.25">
      <c r="A40" s="30">
        <v>46220</v>
      </c>
      <c r="B40" s="25" t="s">
        <v>337</v>
      </c>
    </row>
    <row r="41" spans="1:2" x14ac:dyDescent="0.25">
      <c r="A41" s="30">
        <v>46223</v>
      </c>
      <c r="B41" s="25" t="s">
        <v>337</v>
      </c>
    </row>
    <row r="42" spans="1:2" x14ac:dyDescent="0.25">
      <c r="A42" s="30">
        <v>46225</v>
      </c>
      <c r="B42" s="25" t="s">
        <v>337</v>
      </c>
    </row>
    <row r="43" spans="1:2" x14ac:dyDescent="0.25">
      <c r="A43" s="30">
        <v>46227</v>
      </c>
      <c r="B43" s="25" t="s">
        <v>337</v>
      </c>
    </row>
    <row r="44" spans="1:2" x14ac:dyDescent="0.25">
      <c r="A44" s="30">
        <v>46230</v>
      </c>
      <c r="B44" s="25" t="s">
        <v>337</v>
      </c>
    </row>
    <row r="45" spans="1:2" x14ac:dyDescent="0.25">
      <c r="A45" s="30">
        <v>46232</v>
      </c>
      <c r="B45" s="25" t="s">
        <v>337</v>
      </c>
    </row>
    <row r="46" spans="1:2" x14ac:dyDescent="0.25">
      <c r="A46" s="30">
        <v>46234</v>
      </c>
      <c r="B46" s="25" t="s">
        <v>337</v>
      </c>
    </row>
    <row r="47" spans="1:2" x14ac:dyDescent="0.25">
      <c r="A47" s="53">
        <v>46237</v>
      </c>
      <c r="B47" s="25" t="s">
        <v>337</v>
      </c>
    </row>
    <row r="48" spans="1:2" x14ac:dyDescent="0.25">
      <c r="A48" s="30">
        <v>46239</v>
      </c>
      <c r="B48" s="25" t="s">
        <v>337</v>
      </c>
    </row>
    <row r="49" spans="1:2" x14ac:dyDescent="0.25">
      <c r="A49" s="30">
        <v>46241</v>
      </c>
      <c r="B49" s="25" t="s">
        <v>337</v>
      </c>
    </row>
    <row r="50" spans="1:2" x14ac:dyDescent="0.25">
      <c r="A50" s="30">
        <v>46244</v>
      </c>
      <c r="B50" s="25" t="s">
        <v>337</v>
      </c>
    </row>
    <row r="51" spans="1:2" x14ac:dyDescent="0.25">
      <c r="A51" s="30">
        <v>46246</v>
      </c>
      <c r="B51" s="25" t="s">
        <v>337</v>
      </c>
    </row>
    <row r="52" spans="1:2" x14ac:dyDescent="0.25">
      <c r="A52" s="30">
        <v>46248</v>
      </c>
      <c r="B52" s="25" t="s">
        <v>337</v>
      </c>
    </row>
    <row r="53" spans="1:2" x14ac:dyDescent="0.25">
      <c r="A53" s="30">
        <v>46251</v>
      </c>
      <c r="B53" s="25" t="s">
        <v>337</v>
      </c>
    </row>
    <row r="54" spans="1:2" x14ac:dyDescent="0.25">
      <c r="A54" s="30">
        <v>46253</v>
      </c>
      <c r="B54" s="25" t="s">
        <v>337</v>
      </c>
    </row>
    <row r="55" spans="1:2" x14ac:dyDescent="0.25">
      <c r="A55" s="30">
        <v>46255</v>
      </c>
      <c r="B55" s="25" t="s">
        <v>337</v>
      </c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E6ED-7372-40D1-B8AE-572C9AB321A7}">
  <dimension ref="A5:B778"/>
  <sheetViews>
    <sheetView topLeftCell="A38" workbookViewId="0">
      <selection activeCell="C55" sqref="C55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1358</v>
      </c>
    </row>
    <row r="9" spans="1:2" x14ac:dyDescent="0.25">
      <c r="A9" s="246">
        <v>46148</v>
      </c>
      <c r="B9" s="25">
        <v>1328</v>
      </c>
    </row>
    <row r="10" spans="1:2" x14ac:dyDescent="0.25">
      <c r="A10" s="30">
        <v>46150</v>
      </c>
      <c r="B10" s="43">
        <v>1117</v>
      </c>
    </row>
    <row r="11" spans="1:2" x14ac:dyDescent="0.25">
      <c r="A11" s="30">
        <v>46153</v>
      </c>
      <c r="B11" s="43">
        <v>1344</v>
      </c>
    </row>
    <row r="12" spans="1:2" x14ac:dyDescent="0.25">
      <c r="A12" s="30">
        <v>46155</v>
      </c>
      <c r="B12" s="43">
        <v>1361</v>
      </c>
    </row>
    <row r="13" spans="1:2" x14ac:dyDescent="0.25">
      <c r="A13" s="30">
        <v>46157</v>
      </c>
      <c r="B13" s="43">
        <v>1604</v>
      </c>
    </row>
    <row r="14" spans="1:2" x14ac:dyDescent="0.25">
      <c r="A14" s="30">
        <v>46160</v>
      </c>
      <c r="B14" s="43">
        <v>1654</v>
      </c>
    </row>
    <row r="15" spans="1:2" x14ac:dyDescent="0.25">
      <c r="A15" s="30">
        <v>46162</v>
      </c>
      <c r="B15" s="43">
        <v>1426</v>
      </c>
    </row>
    <row r="16" spans="1:2" x14ac:dyDescent="0.25">
      <c r="A16" s="30">
        <v>46164</v>
      </c>
      <c r="B16" s="43">
        <v>1543</v>
      </c>
    </row>
    <row r="17" spans="1:2" x14ac:dyDescent="0.25">
      <c r="A17" s="30">
        <v>46167</v>
      </c>
      <c r="B17" s="43">
        <v>1541</v>
      </c>
    </row>
    <row r="18" spans="1:2" x14ac:dyDescent="0.25">
      <c r="A18" s="30">
        <v>46169</v>
      </c>
      <c r="B18" s="43">
        <v>1408</v>
      </c>
    </row>
    <row r="19" spans="1:2" x14ac:dyDescent="0.25">
      <c r="A19" s="30">
        <v>46171</v>
      </c>
      <c r="B19" s="43">
        <v>1516</v>
      </c>
    </row>
    <row r="20" spans="1:2" x14ac:dyDescent="0.25">
      <c r="A20" s="30">
        <v>46174</v>
      </c>
      <c r="B20" s="43">
        <v>1599</v>
      </c>
    </row>
    <row r="21" spans="1:2" x14ac:dyDescent="0.25">
      <c r="A21" s="30">
        <v>46176</v>
      </c>
      <c r="B21" s="43">
        <v>1586</v>
      </c>
    </row>
    <row r="22" spans="1:2" x14ac:dyDescent="0.25">
      <c r="A22" s="30">
        <v>46178</v>
      </c>
      <c r="B22" s="43">
        <v>1666</v>
      </c>
    </row>
    <row r="23" spans="1:2" x14ac:dyDescent="0.25">
      <c r="A23" s="30">
        <v>46181</v>
      </c>
      <c r="B23" s="43">
        <v>1619</v>
      </c>
    </row>
    <row r="24" spans="1:2" x14ac:dyDescent="0.25">
      <c r="A24" s="30">
        <v>46183</v>
      </c>
      <c r="B24" s="43">
        <v>1524</v>
      </c>
    </row>
    <row r="25" spans="1:2" x14ac:dyDescent="0.25">
      <c r="A25" s="30">
        <v>46185</v>
      </c>
      <c r="B25" s="43">
        <v>1495</v>
      </c>
    </row>
    <row r="26" spans="1:2" x14ac:dyDescent="0.25">
      <c r="A26" s="30">
        <v>46188</v>
      </c>
      <c r="B26" s="43">
        <v>1457</v>
      </c>
    </row>
    <row r="27" spans="1:2" x14ac:dyDescent="0.25">
      <c r="A27" s="30">
        <v>46190</v>
      </c>
      <c r="B27" s="43">
        <v>1456</v>
      </c>
    </row>
    <row r="28" spans="1:2" x14ac:dyDescent="0.25">
      <c r="A28" s="30">
        <v>46192</v>
      </c>
      <c r="B28" s="43">
        <v>1409</v>
      </c>
    </row>
    <row r="29" spans="1:2" x14ac:dyDescent="0.25">
      <c r="A29" s="30">
        <v>46195</v>
      </c>
      <c r="B29" s="43">
        <v>1499</v>
      </c>
    </row>
    <row r="30" spans="1:2" x14ac:dyDescent="0.25">
      <c r="A30" s="30">
        <v>46197</v>
      </c>
      <c r="B30" s="43">
        <v>1482</v>
      </c>
    </row>
    <row r="31" spans="1:2" x14ac:dyDescent="0.25">
      <c r="A31" s="30">
        <v>46199</v>
      </c>
      <c r="B31" s="43">
        <v>1555</v>
      </c>
    </row>
    <row r="32" spans="1:2" x14ac:dyDescent="0.25">
      <c r="A32" s="30">
        <v>46202</v>
      </c>
      <c r="B32" s="43">
        <v>1445</v>
      </c>
    </row>
    <row r="33" spans="1:2" x14ac:dyDescent="0.25">
      <c r="A33" s="30">
        <v>46204</v>
      </c>
      <c r="B33" s="43">
        <v>1530</v>
      </c>
    </row>
    <row r="34" spans="1:2" x14ac:dyDescent="0.25">
      <c r="A34" s="30">
        <v>46206</v>
      </c>
      <c r="B34" s="43">
        <v>1522</v>
      </c>
    </row>
    <row r="35" spans="1:2" x14ac:dyDescent="0.25">
      <c r="A35" s="30">
        <v>46209</v>
      </c>
      <c r="B35" s="43">
        <v>1929</v>
      </c>
    </row>
    <row r="36" spans="1:2" x14ac:dyDescent="0.25">
      <c r="A36" s="30">
        <v>46211</v>
      </c>
      <c r="B36" s="43">
        <v>1491</v>
      </c>
    </row>
    <row r="37" spans="1:2" x14ac:dyDescent="0.25">
      <c r="A37" s="30">
        <v>46213</v>
      </c>
      <c r="B37" s="43">
        <v>1480</v>
      </c>
    </row>
    <row r="38" spans="1:2" x14ac:dyDescent="0.25">
      <c r="A38" s="30">
        <v>46216</v>
      </c>
      <c r="B38" s="43">
        <v>1410</v>
      </c>
    </row>
    <row r="39" spans="1:2" x14ac:dyDescent="0.25">
      <c r="A39" s="30">
        <v>46218</v>
      </c>
      <c r="B39" s="43">
        <v>1410</v>
      </c>
    </row>
    <row r="40" spans="1:2" x14ac:dyDescent="0.25">
      <c r="A40" s="30">
        <v>46220</v>
      </c>
      <c r="B40" s="43">
        <v>1446</v>
      </c>
    </row>
    <row r="41" spans="1:2" x14ac:dyDescent="0.25">
      <c r="A41" s="30">
        <v>46223</v>
      </c>
      <c r="B41" s="43">
        <v>1401</v>
      </c>
    </row>
    <row r="42" spans="1:2" x14ac:dyDescent="0.25">
      <c r="A42" s="30">
        <v>46225</v>
      </c>
      <c r="B42" s="43">
        <v>1311</v>
      </c>
    </row>
    <row r="43" spans="1:2" x14ac:dyDescent="0.25">
      <c r="A43" s="30">
        <v>46227</v>
      </c>
      <c r="B43" s="43">
        <v>1360</v>
      </c>
    </row>
    <row r="44" spans="1:2" x14ac:dyDescent="0.25">
      <c r="A44" s="30">
        <v>46230</v>
      </c>
      <c r="B44" s="43">
        <v>1278</v>
      </c>
    </row>
    <row r="45" spans="1:2" x14ac:dyDescent="0.25">
      <c r="A45" s="30">
        <v>46232</v>
      </c>
      <c r="B45" s="43">
        <v>1358</v>
      </c>
    </row>
    <row r="46" spans="1:2" x14ac:dyDescent="0.25">
      <c r="A46" s="30">
        <v>46234</v>
      </c>
      <c r="B46" s="43">
        <v>1442</v>
      </c>
    </row>
    <row r="47" spans="1:2" x14ac:dyDescent="0.25">
      <c r="A47" s="53">
        <v>46237</v>
      </c>
      <c r="B47" s="43">
        <v>1342</v>
      </c>
    </row>
    <row r="48" spans="1:2" x14ac:dyDescent="0.25">
      <c r="A48" s="30">
        <v>46239</v>
      </c>
      <c r="B48" s="43">
        <v>1553</v>
      </c>
    </row>
    <row r="49" spans="1:2" x14ac:dyDescent="0.25">
      <c r="A49" s="30">
        <v>46241</v>
      </c>
      <c r="B49" s="43">
        <v>1284</v>
      </c>
    </row>
    <row r="50" spans="1:2" x14ac:dyDescent="0.25">
      <c r="A50" s="30">
        <v>46244</v>
      </c>
      <c r="B50" s="43">
        <v>1277</v>
      </c>
    </row>
    <row r="51" spans="1:2" x14ac:dyDescent="0.25">
      <c r="A51" s="30">
        <v>46246</v>
      </c>
      <c r="B51" s="43">
        <v>1417</v>
      </c>
    </row>
    <row r="52" spans="1:2" x14ac:dyDescent="0.25">
      <c r="A52" s="30">
        <v>46248</v>
      </c>
      <c r="B52" s="43">
        <v>1331</v>
      </c>
    </row>
    <row r="53" spans="1:2" x14ac:dyDescent="0.25">
      <c r="A53" s="30">
        <v>46251</v>
      </c>
      <c r="B53" s="43">
        <v>1391</v>
      </c>
    </row>
    <row r="54" spans="1:2" x14ac:dyDescent="0.25">
      <c r="A54" s="30">
        <v>46253</v>
      </c>
      <c r="B54" s="43">
        <v>1391</v>
      </c>
    </row>
    <row r="55" spans="1:2" x14ac:dyDescent="0.25">
      <c r="A55" s="30">
        <v>46255</v>
      </c>
      <c r="B55" s="43">
        <v>1407</v>
      </c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59AC-BE89-4F8A-920C-45EFE17FE7A0}">
  <dimension ref="A5:B778"/>
  <sheetViews>
    <sheetView topLeftCell="A29" workbookViewId="0">
      <selection activeCell="C55" sqref="C55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>
        <v>1332</v>
      </c>
    </row>
    <row r="9" spans="1:2" x14ac:dyDescent="0.25">
      <c r="A9" s="246">
        <v>46148</v>
      </c>
      <c r="B9" s="43">
        <v>1297</v>
      </c>
    </row>
    <row r="10" spans="1:2" x14ac:dyDescent="0.25">
      <c r="A10" s="246">
        <v>46150</v>
      </c>
      <c r="B10" s="43">
        <v>1017</v>
      </c>
    </row>
    <row r="11" spans="1:2" x14ac:dyDescent="0.25">
      <c r="A11" s="246">
        <v>46153</v>
      </c>
      <c r="B11" s="43">
        <v>1250</v>
      </c>
    </row>
    <row r="12" spans="1:2" x14ac:dyDescent="0.25">
      <c r="A12" s="246">
        <v>46155</v>
      </c>
      <c r="B12" s="43">
        <v>1389</v>
      </c>
    </row>
    <row r="13" spans="1:2" x14ac:dyDescent="0.25">
      <c r="A13" s="246">
        <v>46157</v>
      </c>
      <c r="B13" s="43">
        <v>1542</v>
      </c>
    </row>
    <row r="14" spans="1:2" x14ac:dyDescent="0.25">
      <c r="A14" s="246">
        <v>46160</v>
      </c>
      <c r="B14" s="43">
        <v>1613</v>
      </c>
    </row>
    <row r="15" spans="1:2" x14ac:dyDescent="0.25">
      <c r="A15" s="30">
        <v>46162</v>
      </c>
      <c r="B15" s="43">
        <v>1389</v>
      </c>
    </row>
    <row r="16" spans="1:2" x14ac:dyDescent="0.25">
      <c r="A16" s="30">
        <v>46164</v>
      </c>
      <c r="B16" s="43">
        <v>1509</v>
      </c>
    </row>
    <row r="17" spans="1:2" x14ac:dyDescent="0.25">
      <c r="A17" s="30">
        <v>46167</v>
      </c>
      <c r="B17" s="43">
        <v>1455</v>
      </c>
    </row>
    <row r="18" spans="1:2" x14ac:dyDescent="0.25">
      <c r="A18" s="30">
        <v>46169</v>
      </c>
      <c r="B18" s="43">
        <v>1360</v>
      </c>
    </row>
    <row r="19" spans="1:2" x14ac:dyDescent="0.25">
      <c r="A19" s="30">
        <v>46171</v>
      </c>
      <c r="B19" s="43">
        <v>1878</v>
      </c>
    </row>
    <row r="20" spans="1:2" x14ac:dyDescent="0.25">
      <c r="A20" s="30">
        <v>46174</v>
      </c>
      <c r="B20" s="43">
        <v>1529</v>
      </c>
    </row>
    <row r="21" spans="1:2" x14ac:dyDescent="0.25">
      <c r="A21" s="30">
        <v>46176</v>
      </c>
      <c r="B21" s="43">
        <v>1428</v>
      </c>
    </row>
    <row r="22" spans="1:2" x14ac:dyDescent="0.25">
      <c r="A22" s="30">
        <v>46178</v>
      </c>
      <c r="B22" s="43">
        <v>1432</v>
      </c>
    </row>
    <row r="23" spans="1:2" x14ac:dyDescent="0.25">
      <c r="A23" s="30">
        <v>46181</v>
      </c>
      <c r="B23" s="43">
        <v>1420</v>
      </c>
    </row>
    <row r="24" spans="1:2" x14ac:dyDescent="0.25">
      <c r="A24" s="30">
        <v>46183</v>
      </c>
      <c r="B24" s="43">
        <v>1376</v>
      </c>
    </row>
    <row r="25" spans="1:2" x14ac:dyDescent="0.25">
      <c r="A25" s="30">
        <v>46185</v>
      </c>
      <c r="B25" s="43">
        <v>1398</v>
      </c>
    </row>
    <row r="26" spans="1:2" x14ac:dyDescent="0.25">
      <c r="A26" s="30">
        <v>46188</v>
      </c>
      <c r="B26" s="43">
        <v>1337</v>
      </c>
    </row>
    <row r="27" spans="1:2" x14ac:dyDescent="0.25">
      <c r="A27" s="30">
        <v>46190</v>
      </c>
      <c r="B27" s="43">
        <v>1343</v>
      </c>
    </row>
    <row r="28" spans="1:2" x14ac:dyDescent="0.25">
      <c r="A28" s="30">
        <v>46192</v>
      </c>
      <c r="B28" s="43">
        <v>1403</v>
      </c>
    </row>
    <row r="29" spans="1:2" x14ac:dyDescent="0.25">
      <c r="A29" s="30">
        <v>46195</v>
      </c>
      <c r="B29" s="43">
        <v>1391</v>
      </c>
    </row>
    <row r="30" spans="1:2" x14ac:dyDescent="0.25">
      <c r="A30" s="30">
        <v>46197</v>
      </c>
      <c r="B30" s="43">
        <v>1401</v>
      </c>
    </row>
    <row r="31" spans="1:2" x14ac:dyDescent="0.25">
      <c r="A31" s="30">
        <v>46199</v>
      </c>
      <c r="B31" s="43">
        <v>1450</v>
      </c>
    </row>
    <row r="32" spans="1:2" x14ac:dyDescent="0.25">
      <c r="A32" s="30">
        <v>46202</v>
      </c>
      <c r="B32" s="43">
        <v>1435</v>
      </c>
    </row>
    <row r="33" spans="1:2" x14ac:dyDescent="0.25">
      <c r="A33" s="30">
        <v>46204</v>
      </c>
      <c r="B33" s="43">
        <v>1432</v>
      </c>
    </row>
    <row r="34" spans="1:2" x14ac:dyDescent="0.25">
      <c r="A34" s="30">
        <v>46206</v>
      </c>
      <c r="B34" s="43">
        <v>1400</v>
      </c>
    </row>
    <row r="35" spans="1:2" x14ac:dyDescent="0.25">
      <c r="A35" s="30">
        <v>46209</v>
      </c>
      <c r="B35" s="43">
        <v>1597</v>
      </c>
    </row>
    <row r="36" spans="1:2" x14ac:dyDescent="0.25">
      <c r="A36" s="30">
        <v>46211</v>
      </c>
      <c r="B36" s="43">
        <v>1476</v>
      </c>
    </row>
    <row r="37" spans="1:2" x14ac:dyDescent="0.25">
      <c r="A37" s="30">
        <v>46213</v>
      </c>
      <c r="B37" s="43">
        <v>1461</v>
      </c>
    </row>
    <row r="38" spans="1:2" x14ac:dyDescent="0.25">
      <c r="A38" s="30">
        <v>46216</v>
      </c>
      <c r="B38" s="43">
        <v>1447</v>
      </c>
    </row>
    <row r="39" spans="1:2" x14ac:dyDescent="0.25">
      <c r="A39" s="30">
        <v>46218</v>
      </c>
      <c r="B39" s="43">
        <v>1387</v>
      </c>
    </row>
    <row r="40" spans="1:2" x14ac:dyDescent="0.25">
      <c r="A40" s="30">
        <v>46220</v>
      </c>
      <c r="B40" s="43">
        <v>1400</v>
      </c>
    </row>
    <row r="41" spans="1:2" x14ac:dyDescent="0.25">
      <c r="A41" s="30">
        <v>46223</v>
      </c>
      <c r="B41" s="43">
        <v>1379</v>
      </c>
    </row>
    <row r="42" spans="1:2" x14ac:dyDescent="0.25">
      <c r="A42" s="30">
        <v>46225</v>
      </c>
      <c r="B42" s="43">
        <v>1359</v>
      </c>
    </row>
    <row r="43" spans="1:2" x14ac:dyDescent="0.25">
      <c r="A43" s="30">
        <v>46227</v>
      </c>
      <c r="B43" s="43">
        <v>1432</v>
      </c>
    </row>
    <row r="44" spans="1:2" x14ac:dyDescent="0.25">
      <c r="A44" s="30">
        <v>46230</v>
      </c>
      <c r="B44" s="43">
        <v>1340</v>
      </c>
    </row>
    <row r="45" spans="1:2" x14ac:dyDescent="0.25">
      <c r="A45" s="30">
        <v>46232</v>
      </c>
      <c r="B45" s="43">
        <v>1463</v>
      </c>
    </row>
    <row r="46" spans="1:2" x14ac:dyDescent="0.25">
      <c r="A46" s="30">
        <v>46234</v>
      </c>
      <c r="B46" s="43">
        <v>1444</v>
      </c>
    </row>
    <row r="47" spans="1:2" x14ac:dyDescent="0.25">
      <c r="A47" s="53">
        <v>46237</v>
      </c>
      <c r="B47" s="43">
        <v>1396</v>
      </c>
    </row>
    <row r="48" spans="1:2" x14ac:dyDescent="0.25">
      <c r="A48" s="30">
        <v>46239</v>
      </c>
      <c r="B48" s="43">
        <v>1582</v>
      </c>
    </row>
    <row r="49" spans="1:2" x14ac:dyDescent="0.25">
      <c r="A49" s="30">
        <v>46241</v>
      </c>
      <c r="B49" s="43">
        <v>1432</v>
      </c>
    </row>
    <row r="50" spans="1:2" x14ac:dyDescent="0.25">
      <c r="A50" s="30">
        <v>46244</v>
      </c>
      <c r="B50" s="43">
        <v>1325</v>
      </c>
    </row>
    <row r="51" spans="1:2" x14ac:dyDescent="0.25">
      <c r="A51" s="30">
        <v>46246</v>
      </c>
      <c r="B51" s="43">
        <v>1414</v>
      </c>
    </row>
    <row r="52" spans="1:2" x14ac:dyDescent="0.25">
      <c r="A52" s="30">
        <v>46248</v>
      </c>
      <c r="B52" s="43">
        <v>1369</v>
      </c>
    </row>
    <row r="53" spans="1:2" x14ac:dyDescent="0.25">
      <c r="A53" s="30">
        <v>46251</v>
      </c>
      <c r="B53" s="43">
        <v>1410</v>
      </c>
    </row>
    <row r="54" spans="1:2" x14ac:dyDescent="0.25">
      <c r="A54" s="30">
        <v>46253</v>
      </c>
      <c r="B54" s="43">
        <v>1410</v>
      </c>
    </row>
    <row r="55" spans="1:2" x14ac:dyDescent="0.25">
      <c r="A55" s="30">
        <v>46255</v>
      </c>
      <c r="B55" s="43">
        <v>1507</v>
      </c>
    </row>
    <row r="56" spans="1:2" x14ac:dyDescent="0.25">
      <c r="A56" s="30"/>
      <c r="B56" s="43"/>
    </row>
    <row r="57" spans="1:2" x14ac:dyDescent="0.25">
      <c r="A57" s="30"/>
      <c r="B57" s="43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abSelected="1" topLeftCell="M1" zoomScale="60" zoomScaleNormal="60" zoomScaleSheetLayoutView="50" zoomScalePageLayoutView="25" workbookViewId="0">
      <selection activeCell="AO333" sqref="AO333"/>
    </sheetView>
  </sheetViews>
  <sheetFormatPr baseColWidth="10" defaultRowHeight="15" x14ac:dyDescent="0.25"/>
  <cols>
    <col min="1" max="1" width="5.28515625" customWidth="1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7" orientation="landscape" horizontalDpi="300" verticalDpi="300" r:id="rId1"/>
  <rowBreaks count="3" manualBreakCount="3">
    <brk id="51" max="16383" man="1"/>
    <brk id="100" max="16383" man="1"/>
    <brk id="14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76F5-7909-4D5B-BD8F-51FB07D74D7C}">
  <dimension ref="A3:B776"/>
  <sheetViews>
    <sheetView topLeftCell="A41" workbookViewId="0">
      <selection activeCell="G55" sqref="G55"/>
    </sheetView>
  </sheetViews>
  <sheetFormatPr baseColWidth="10" defaultRowHeight="15" x14ac:dyDescent="0.25"/>
  <cols>
    <col min="2" max="2" width="11.42578125" style="187"/>
  </cols>
  <sheetData>
    <row r="3" spans="1:2" x14ac:dyDescent="0.25">
      <c r="A3" s="1" t="s">
        <v>6</v>
      </c>
      <c r="B3" s="24" t="s">
        <v>327</v>
      </c>
    </row>
    <row r="4" spans="1:2" x14ac:dyDescent="0.25">
      <c r="A4" s="1" t="s">
        <v>7</v>
      </c>
      <c r="B4" s="24">
        <v>2</v>
      </c>
    </row>
    <row r="5" spans="1:2" ht="60" x14ac:dyDescent="0.25">
      <c r="A5" s="3" t="s">
        <v>8</v>
      </c>
      <c r="B5" s="25" t="s">
        <v>19</v>
      </c>
    </row>
    <row r="6" spans="1:2" x14ac:dyDescent="0.25">
      <c r="A6" s="246">
        <v>46146</v>
      </c>
      <c r="B6" s="115">
        <f>IF(MID('DBO5'!B8,1,1)="&lt;",MID('DBO5'!B8,2,4)/2,'DBO5'!B8)</f>
        <v>5</v>
      </c>
    </row>
    <row r="7" spans="1:2" x14ac:dyDescent="0.25">
      <c r="A7" s="246">
        <v>46148</v>
      </c>
      <c r="B7" s="115">
        <f>IF(MID('DBO5'!B9,1,1)="&lt;",MID('DBO5'!B9,2,4)/2,'DBO5'!B9)</f>
        <v>5</v>
      </c>
    </row>
    <row r="8" spans="1:2" x14ac:dyDescent="0.25">
      <c r="A8" s="30">
        <v>46150</v>
      </c>
      <c r="B8" s="115">
        <f>IF(MID('DBO5'!B10,1,1)="&lt;",MID('DBO5'!B10,2,4)/2,'DBO5'!B10)</f>
        <v>5</v>
      </c>
    </row>
    <row r="9" spans="1:2" x14ac:dyDescent="0.25">
      <c r="A9" s="30">
        <v>46153</v>
      </c>
      <c r="B9" s="115">
        <f>IF(MID('DBO5'!B11,1,1)="&lt;",MID('DBO5'!B11,2,4)/2,'DBO5'!B11)</f>
        <v>5</v>
      </c>
    </row>
    <row r="10" spans="1:2" x14ac:dyDescent="0.25">
      <c r="A10" s="30">
        <v>46155</v>
      </c>
      <c r="B10" s="115">
        <f>IF(MID('DBO5'!B12,1,1)="&lt;",MID('DBO5'!B12,2,4)/2,'DBO5'!B12)</f>
        <v>5</v>
      </c>
    </row>
    <row r="11" spans="1:2" x14ac:dyDescent="0.25">
      <c r="A11" s="30">
        <v>46157</v>
      </c>
      <c r="B11" s="115">
        <f>IF(MID('DBO5'!B13,1,1)="&lt;",MID('DBO5'!B13,2,4)/2,'DBO5'!B13)</f>
        <v>5</v>
      </c>
    </row>
    <row r="12" spans="1:2" x14ac:dyDescent="0.25">
      <c r="A12" s="30">
        <v>46160</v>
      </c>
      <c r="B12" s="115">
        <f>IF(MID('DBO5'!B14,1,1)="&lt;",MID('DBO5'!B14,2,4)/2,'DBO5'!B14)</f>
        <v>5</v>
      </c>
    </row>
    <row r="13" spans="1:2" x14ac:dyDescent="0.25">
      <c r="A13" s="30">
        <v>46162</v>
      </c>
      <c r="B13" s="115">
        <f>IF(MID('DBO5'!B15,1,1)="&lt;",MID('DBO5'!B15,2,4)/2,'DBO5'!B15)</f>
        <v>5</v>
      </c>
    </row>
    <row r="14" spans="1:2" x14ac:dyDescent="0.25">
      <c r="A14" s="30">
        <v>46164</v>
      </c>
      <c r="B14" s="115">
        <f>IF(MID('DBO5'!B16,1,1)="&lt;",MID('DBO5'!B16,2,4)/2,'DBO5'!B16)</f>
        <v>5</v>
      </c>
    </row>
    <row r="15" spans="1:2" x14ac:dyDescent="0.25">
      <c r="A15" s="30">
        <v>46167</v>
      </c>
      <c r="B15" s="115">
        <f>IF(MID('DBO5'!B17,1,1)="&lt;",MID('DBO5'!B17,2,4)/2,'DBO5'!B17)</f>
        <v>5</v>
      </c>
    </row>
    <row r="16" spans="1:2" x14ac:dyDescent="0.25">
      <c r="A16" s="30">
        <v>46169</v>
      </c>
      <c r="B16" s="115">
        <f>IF(MID('DBO5'!B18,1,1)="&lt;",MID('DBO5'!B18,2,4)/2,'DBO5'!B18)</f>
        <v>12</v>
      </c>
    </row>
    <row r="17" spans="1:2" x14ac:dyDescent="0.25">
      <c r="A17" s="30">
        <v>46171</v>
      </c>
      <c r="B17" s="115">
        <f>IF(MID('DBO5'!B19,1,1)="&lt;",MID('DBO5'!B19,2,4)/2,'DBO5'!B19)</f>
        <v>12</v>
      </c>
    </row>
    <row r="18" spans="1:2" x14ac:dyDescent="0.25">
      <c r="A18" s="30">
        <v>46174</v>
      </c>
      <c r="B18" s="115">
        <f>IF(MID('DBO5'!B20,1,1)="&lt;",MID('DBO5'!B20,2,4)/2,'DBO5'!B20)</f>
        <v>5</v>
      </c>
    </row>
    <row r="19" spans="1:2" x14ac:dyDescent="0.25">
      <c r="A19" s="30">
        <v>46176</v>
      </c>
      <c r="B19" s="115">
        <f>IF(MID('DBO5'!B21,1,1)="&lt;",MID('DBO5'!B21,2,4)/2,'DBO5'!B21)</f>
        <v>13</v>
      </c>
    </row>
    <row r="20" spans="1:2" x14ac:dyDescent="0.25">
      <c r="A20" s="30">
        <v>46178</v>
      </c>
      <c r="B20" s="115">
        <f>IF(MID('DBO5'!B22,1,1)="&lt;",MID('DBO5'!B22,2,4)/2,'DBO5'!B22)</f>
        <v>5</v>
      </c>
    </row>
    <row r="21" spans="1:2" x14ac:dyDescent="0.25">
      <c r="A21" s="30">
        <v>46181</v>
      </c>
      <c r="B21" s="115">
        <f>IF(MID('DBO5'!B23,1,1)="&lt;",MID('DBO5'!B23,2,4)/2,'DBO5'!B23)</f>
        <v>5</v>
      </c>
    </row>
    <row r="22" spans="1:2" x14ac:dyDescent="0.25">
      <c r="A22" s="30">
        <v>46183</v>
      </c>
      <c r="B22" s="115">
        <f>IF(MID('DBO5'!B24,1,1)="&lt;",MID('DBO5'!B24,2,4)/2,'DBO5'!B24)</f>
        <v>5</v>
      </c>
    </row>
    <row r="23" spans="1:2" x14ac:dyDescent="0.25">
      <c r="A23" s="30">
        <v>46185</v>
      </c>
      <c r="B23" s="115">
        <f>IF(MID('DBO5'!B25,1,1)="&lt;",MID('DBO5'!B25,2,4)/2,'DBO5'!B25)</f>
        <v>5</v>
      </c>
    </row>
    <row r="24" spans="1:2" x14ac:dyDescent="0.25">
      <c r="A24" s="30">
        <v>46188</v>
      </c>
      <c r="B24" s="115">
        <f>IF(MID('DBO5'!B26,1,1)="&lt;",MID('DBO5'!B26,2,4)/2,'DBO5'!B26)</f>
        <v>5</v>
      </c>
    </row>
    <row r="25" spans="1:2" x14ac:dyDescent="0.25">
      <c r="A25" s="30">
        <v>46190</v>
      </c>
      <c r="B25" s="115">
        <f>IF(MID('DBO5'!B27,1,1)="&lt;",MID('DBO5'!B27,2,4)/2,'DBO5'!B27)</f>
        <v>5</v>
      </c>
    </row>
    <row r="26" spans="1:2" x14ac:dyDescent="0.25">
      <c r="A26" s="30">
        <v>46192</v>
      </c>
      <c r="B26" s="115">
        <f>IF(MID('DBO5'!B28,1,1)="&lt;",MID('DBO5'!B28,2,4)/2,'DBO5'!B28)</f>
        <v>5</v>
      </c>
    </row>
    <row r="27" spans="1:2" x14ac:dyDescent="0.25">
      <c r="A27" s="30">
        <v>46195</v>
      </c>
      <c r="B27" s="115">
        <f>IF(MID('DBO5'!B29,1,1)="&lt;",MID('DBO5'!B29,2,4)/2,'DBO5'!B29)</f>
        <v>5</v>
      </c>
    </row>
    <row r="28" spans="1:2" x14ac:dyDescent="0.25">
      <c r="A28" s="30">
        <v>46197</v>
      </c>
      <c r="B28" s="115">
        <f>IF(MID('DBO5'!B30,1,1)="&lt;",MID('DBO5'!B30,2,4)/2,'DBO5'!B30)</f>
        <v>5</v>
      </c>
    </row>
    <row r="29" spans="1:2" x14ac:dyDescent="0.25">
      <c r="A29" s="30">
        <v>46199</v>
      </c>
      <c r="B29" s="115">
        <f>IF(MID('DBO5'!B31,1,1)="&lt;",MID('DBO5'!B31,2,4)/2,'DBO5'!B31)</f>
        <v>5</v>
      </c>
    </row>
    <row r="30" spans="1:2" x14ac:dyDescent="0.25">
      <c r="A30" s="30">
        <v>46202</v>
      </c>
      <c r="B30" s="115">
        <f>IF(MID('DBO5'!B32,1,1)="&lt;",MID('DBO5'!B32,2,4)/2,'DBO5'!B32)</f>
        <v>5</v>
      </c>
    </row>
    <row r="31" spans="1:2" x14ac:dyDescent="0.25">
      <c r="A31" s="30">
        <v>46204</v>
      </c>
      <c r="B31" s="115">
        <f>IF(MID('DBO5'!B33,1,1)="&lt;",MID('DBO5'!B33,2,4)/2,'DBO5'!B33)</f>
        <v>12</v>
      </c>
    </row>
    <row r="32" spans="1:2" x14ac:dyDescent="0.25">
      <c r="A32" s="30">
        <v>46206</v>
      </c>
      <c r="B32" s="115">
        <f>IF(MID('DBO5'!B34,1,1)="&lt;",MID('DBO5'!B34,2,4)/2,'DBO5'!B34)</f>
        <v>5</v>
      </c>
    </row>
    <row r="33" spans="1:2" x14ac:dyDescent="0.25">
      <c r="A33" s="30">
        <v>46209</v>
      </c>
      <c r="B33" s="115">
        <f>IF(MID('DBO5'!B35,1,1)="&lt;",MID('DBO5'!B35,2,4)/2,'DBO5'!B35)</f>
        <v>5</v>
      </c>
    </row>
    <row r="34" spans="1:2" x14ac:dyDescent="0.25">
      <c r="A34" s="30">
        <v>46211</v>
      </c>
      <c r="B34" s="115">
        <f>IF(MID('DBO5'!B36,1,1)="&lt;",MID('DBO5'!B36,2,4)/2,'DBO5'!B36)</f>
        <v>5</v>
      </c>
    </row>
    <row r="35" spans="1:2" x14ac:dyDescent="0.25">
      <c r="A35" s="30">
        <v>46213</v>
      </c>
      <c r="B35" s="115">
        <f>IF(MID('DBO5'!B37,1,1)="&lt;",MID('DBO5'!B37,2,4)/2,'DBO5'!B37)</f>
        <v>5</v>
      </c>
    </row>
    <row r="36" spans="1:2" x14ac:dyDescent="0.25">
      <c r="A36" s="30">
        <v>46216</v>
      </c>
      <c r="B36" s="115">
        <f>IF(MID('DBO5'!B38,1,1)="&lt;",MID('DBO5'!B38,2,4)/2,'DBO5'!B38)</f>
        <v>5</v>
      </c>
    </row>
    <row r="37" spans="1:2" x14ac:dyDescent="0.25">
      <c r="A37" s="30">
        <v>46218</v>
      </c>
      <c r="B37" s="115">
        <f>IF(MID('DBO5'!B39,1,1)="&lt;",MID('DBO5'!B39,2,4)/2,'DBO5'!B39)</f>
        <v>5</v>
      </c>
    </row>
    <row r="38" spans="1:2" x14ac:dyDescent="0.25">
      <c r="A38" s="30">
        <v>46220</v>
      </c>
      <c r="B38" s="115">
        <f>IF(MID('DBO5'!B40,1,1)="&lt;",MID('DBO5'!B40,2,4)/2,'DBO5'!B40)</f>
        <v>5</v>
      </c>
    </row>
    <row r="39" spans="1:2" x14ac:dyDescent="0.25">
      <c r="A39" s="30">
        <v>46223</v>
      </c>
      <c r="B39" s="115">
        <f>IF(MID('DBO5'!B41,1,1)="&lt;",MID('DBO5'!B41,2,4)/2,'DBO5'!B41)</f>
        <v>5</v>
      </c>
    </row>
    <row r="40" spans="1:2" x14ac:dyDescent="0.25">
      <c r="A40" s="30">
        <v>46225</v>
      </c>
      <c r="B40" s="115">
        <f>IF(MID('DBO5'!B42,1,1)="&lt;",MID('DBO5'!B42,2,4)/2,'DBO5'!B42)</f>
        <v>5</v>
      </c>
    </row>
    <row r="41" spans="1:2" x14ac:dyDescent="0.25">
      <c r="A41" s="30">
        <v>46227</v>
      </c>
      <c r="B41" s="115">
        <f>IF(MID('DBO5'!B43,1,1)="&lt;",MID('DBO5'!B43,2,4)/2,'DBO5'!B43)</f>
        <v>5</v>
      </c>
    </row>
    <row r="42" spans="1:2" x14ac:dyDescent="0.25">
      <c r="A42" s="30">
        <v>46230</v>
      </c>
      <c r="B42" s="115">
        <f>IF(MID('DBO5'!B44,1,1)="&lt;",MID('DBO5'!B44,2,4)/2,'DBO5'!B44)</f>
        <v>5</v>
      </c>
    </row>
    <row r="43" spans="1:2" x14ac:dyDescent="0.25">
      <c r="A43" s="30">
        <v>46232</v>
      </c>
      <c r="B43" s="115">
        <f>IF(MID('DBO5'!B45,1,1)="&lt;",MID('DBO5'!B45,2,4)/2,'DBO5'!B45)</f>
        <v>5</v>
      </c>
    </row>
    <row r="44" spans="1:2" x14ac:dyDescent="0.25">
      <c r="A44" s="30">
        <v>46234</v>
      </c>
      <c r="B44" s="115">
        <f>IF(MID('DBO5'!B46,1,1)="&lt;",MID('DBO5'!B46,2,4)/2,'DBO5'!B46)</f>
        <v>5</v>
      </c>
    </row>
    <row r="45" spans="1:2" x14ac:dyDescent="0.25">
      <c r="A45" s="53">
        <v>46237</v>
      </c>
      <c r="B45" s="115">
        <f>IF(MID('DBO5'!B47,1,1)="&lt;",MID('DBO5'!B47,2,4)/2,'DBO5'!B47)</f>
        <v>5</v>
      </c>
    </row>
    <row r="46" spans="1:2" x14ac:dyDescent="0.25">
      <c r="A46" s="30">
        <v>46239</v>
      </c>
      <c r="B46" s="115">
        <f>IF(MID('DBO5'!B48,1,1)="&lt;",MID('DBO5'!B48,2,4)/2,'DBO5'!B48)</f>
        <v>5</v>
      </c>
    </row>
    <row r="47" spans="1:2" x14ac:dyDescent="0.25">
      <c r="A47" s="30">
        <v>46241</v>
      </c>
      <c r="B47" s="115">
        <f>IF(MID('DBO5'!B49,1,1)="&lt;",MID('DBO5'!B49,2,4)/2,'DBO5'!B49)</f>
        <v>5</v>
      </c>
    </row>
    <row r="48" spans="1:2" x14ac:dyDescent="0.25">
      <c r="A48" s="30">
        <v>46244</v>
      </c>
      <c r="B48" s="115">
        <f>IF(MID('DBO5'!B50,1,1)="&lt;",MID('DBO5'!B50,2,4)/2,'DBO5'!B50)</f>
        <v>5</v>
      </c>
    </row>
    <row r="49" spans="1:2" x14ac:dyDescent="0.25">
      <c r="A49" s="30">
        <v>46246</v>
      </c>
      <c r="B49" s="115">
        <f>IF(MID('DBO5'!B51,1,1)="&lt;",MID('DBO5'!B51,2,4)/2,'DBO5'!B51)</f>
        <v>5</v>
      </c>
    </row>
    <row r="50" spans="1:2" x14ac:dyDescent="0.25">
      <c r="A50" s="30">
        <v>46248</v>
      </c>
      <c r="B50" s="115">
        <f>IF(MID('DBO5'!B52,1,1)="&lt;",MID('DBO5'!B52,2,4)/2,'DBO5'!B52)</f>
        <v>5</v>
      </c>
    </row>
    <row r="51" spans="1:2" x14ac:dyDescent="0.25">
      <c r="A51" s="30">
        <v>46251</v>
      </c>
      <c r="B51" s="115">
        <f>IF(MID('DBO5'!B53,1,1)="&lt;",MID('DBO5'!B53,2,4)/2,'DBO5'!B53)</f>
        <v>5</v>
      </c>
    </row>
    <row r="52" spans="1:2" x14ac:dyDescent="0.25">
      <c r="A52" s="30">
        <v>46253</v>
      </c>
      <c r="B52" s="113"/>
    </row>
    <row r="53" spans="1:2" x14ac:dyDescent="0.25">
      <c r="A53" s="30">
        <v>46255</v>
      </c>
      <c r="B53" s="113"/>
    </row>
    <row r="54" spans="1:2" x14ac:dyDescent="0.25">
      <c r="A54" s="30"/>
      <c r="B54" s="113"/>
    </row>
    <row r="55" spans="1:2" x14ac:dyDescent="0.25">
      <c r="A55" s="30"/>
      <c r="B55" s="113"/>
    </row>
    <row r="56" spans="1:2" x14ac:dyDescent="0.25">
      <c r="A56" s="30"/>
      <c r="B56" s="113"/>
    </row>
    <row r="57" spans="1:2" x14ac:dyDescent="0.25">
      <c r="A57" s="30"/>
      <c r="B57" s="113"/>
    </row>
    <row r="58" spans="1:2" x14ac:dyDescent="0.25">
      <c r="A58" s="30"/>
      <c r="B58" s="113"/>
    </row>
    <row r="59" spans="1:2" x14ac:dyDescent="0.25">
      <c r="A59" s="30"/>
      <c r="B59" s="113"/>
    </row>
    <row r="60" spans="1:2" x14ac:dyDescent="0.25">
      <c r="A60" s="30"/>
      <c r="B60" s="113"/>
    </row>
    <row r="61" spans="1:2" x14ac:dyDescent="0.25">
      <c r="A61" s="30"/>
      <c r="B61" s="113"/>
    </row>
    <row r="62" spans="1:2" x14ac:dyDescent="0.25">
      <c r="A62" s="30"/>
      <c r="B62" s="113"/>
    </row>
    <row r="63" spans="1:2" x14ac:dyDescent="0.25">
      <c r="A63" s="30"/>
      <c r="B63" s="113"/>
    </row>
    <row r="64" spans="1:2" x14ac:dyDescent="0.25">
      <c r="A64" s="30"/>
      <c r="B64" s="113"/>
    </row>
    <row r="65" spans="1:2" x14ac:dyDescent="0.25">
      <c r="A65" s="30"/>
      <c r="B65" s="113"/>
    </row>
    <row r="66" spans="1:2" x14ac:dyDescent="0.25">
      <c r="A66" s="30"/>
      <c r="B66" s="113"/>
    </row>
    <row r="67" spans="1:2" x14ac:dyDescent="0.25">
      <c r="A67" s="30"/>
      <c r="B67" s="113"/>
    </row>
    <row r="68" spans="1:2" x14ac:dyDescent="0.25">
      <c r="A68" s="30"/>
      <c r="B68" s="113"/>
    </row>
    <row r="69" spans="1:2" x14ac:dyDescent="0.25">
      <c r="A69" s="30"/>
      <c r="B69" s="113"/>
    </row>
    <row r="70" spans="1:2" x14ac:dyDescent="0.25">
      <c r="A70" s="30"/>
      <c r="B70" s="113"/>
    </row>
    <row r="71" spans="1:2" x14ac:dyDescent="0.25">
      <c r="A71" s="30"/>
      <c r="B71" s="113"/>
    </row>
    <row r="72" spans="1:2" x14ac:dyDescent="0.25">
      <c r="A72" s="30"/>
      <c r="B72" s="113"/>
    </row>
    <row r="73" spans="1:2" x14ac:dyDescent="0.25">
      <c r="A73" s="30"/>
      <c r="B73" s="113"/>
    </row>
    <row r="74" spans="1:2" x14ac:dyDescent="0.25">
      <c r="A74" s="30"/>
      <c r="B74" s="113"/>
    </row>
    <row r="75" spans="1:2" x14ac:dyDescent="0.25">
      <c r="A75" s="30"/>
      <c r="B75" s="113"/>
    </row>
    <row r="76" spans="1:2" x14ac:dyDescent="0.25">
      <c r="A76" s="30"/>
      <c r="B76" s="113"/>
    </row>
    <row r="77" spans="1:2" x14ac:dyDescent="0.25">
      <c r="A77" s="30"/>
      <c r="B77" s="113"/>
    </row>
    <row r="78" spans="1:2" x14ac:dyDescent="0.25">
      <c r="A78" s="30"/>
      <c r="B78" s="113"/>
    </row>
    <row r="79" spans="1:2" x14ac:dyDescent="0.25">
      <c r="A79" s="30"/>
      <c r="B79" s="113"/>
    </row>
    <row r="80" spans="1:2" x14ac:dyDescent="0.25">
      <c r="A80" s="30"/>
      <c r="B80" s="113"/>
    </row>
    <row r="81" spans="1:2" x14ac:dyDescent="0.25">
      <c r="A81" s="30"/>
      <c r="B81" s="113"/>
    </row>
    <row r="82" spans="1:2" x14ac:dyDescent="0.25">
      <c r="A82" s="30"/>
      <c r="B82" s="113"/>
    </row>
    <row r="83" spans="1:2" x14ac:dyDescent="0.25">
      <c r="A83" s="30"/>
      <c r="B83" s="113"/>
    </row>
    <row r="84" spans="1:2" x14ac:dyDescent="0.25">
      <c r="A84" s="30"/>
      <c r="B84" s="113"/>
    </row>
    <row r="85" spans="1:2" x14ac:dyDescent="0.25">
      <c r="A85" s="30"/>
      <c r="B85" s="113"/>
    </row>
    <row r="86" spans="1:2" x14ac:dyDescent="0.25">
      <c r="A86" s="30"/>
      <c r="B86" s="113"/>
    </row>
    <row r="87" spans="1:2" x14ac:dyDescent="0.25">
      <c r="A87" s="30"/>
      <c r="B87" s="113"/>
    </row>
    <row r="88" spans="1:2" x14ac:dyDescent="0.25">
      <c r="A88" s="30"/>
      <c r="B88" s="113"/>
    </row>
    <row r="89" spans="1:2" x14ac:dyDescent="0.25">
      <c r="A89" s="30"/>
      <c r="B89" s="113"/>
    </row>
    <row r="90" spans="1:2" x14ac:dyDescent="0.25">
      <c r="A90" s="30"/>
      <c r="B90" s="113"/>
    </row>
    <row r="91" spans="1:2" x14ac:dyDescent="0.25">
      <c r="A91" s="30"/>
      <c r="B91" s="113"/>
    </row>
    <row r="92" spans="1:2" x14ac:dyDescent="0.25">
      <c r="A92" s="30"/>
      <c r="B92" s="113"/>
    </row>
    <row r="93" spans="1:2" x14ac:dyDescent="0.25">
      <c r="A93" s="30"/>
      <c r="B93" s="113"/>
    </row>
    <row r="94" spans="1:2" x14ac:dyDescent="0.25">
      <c r="A94" s="30"/>
      <c r="B94" s="113"/>
    </row>
    <row r="95" spans="1:2" x14ac:dyDescent="0.25">
      <c r="A95" s="30"/>
      <c r="B95" s="113"/>
    </row>
    <row r="96" spans="1:2" x14ac:dyDescent="0.25">
      <c r="A96" s="30"/>
      <c r="B96" s="113"/>
    </row>
    <row r="97" spans="1:2" x14ac:dyDescent="0.25">
      <c r="A97" s="30"/>
      <c r="B97" s="113"/>
    </row>
    <row r="98" spans="1:2" x14ac:dyDescent="0.25">
      <c r="A98" s="30"/>
      <c r="B98" s="113"/>
    </row>
    <row r="99" spans="1:2" x14ac:dyDescent="0.25">
      <c r="A99" s="30"/>
      <c r="B99" s="113"/>
    </row>
    <row r="100" spans="1:2" x14ac:dyDescent="0.25">
      <c r="A100" s="30"/>
      <c r="B100" s="113"/>
    </row>
    <row r="101" spans="1:2" x14ac:dyDescent="0.25">
      <c r="A101" s="30"/>
      <c r="B101" s="113"/>
    </row>
    <row r="102" spans="1:2" x14ac:dyDescent="0.25">
      <c r="A102" s="30"/>
      <c r="B102" s="113"/>
    </row>
    <row r="103" spans="1:2" x14ac:dyDescent="0.25">
      <c r="A103" s="30"/>
      <c r="B103" s="113"/>
    </row>
    <row r="104" spans="1:2" x14ac:dyDescent="0.25">
      <c r="A104" s="30"/>
      <c r="B104" s="113"/>
    </row>
    <row r="105" spans="1:2" x14ac:dyDescent="0.25">
      <c r="A105" s="30"/>
      <c r="B105" s="113"/>
    </row>
    <row r="106" spans="1:2" x14ac:dyDescent="0.25">
      <c r="A106" s="30"/>
      <c r="B106" s="113"/>
    </row>
    <row r="107" spans="1:2" x14ac:dyDescent="0.25">
      <c r="A107" s="30"/>
      <c r="B107" s="113"/>
    </row>
    <row r="108" spans="1:2" x14ac:dyDescent="0.25">
      <c r="A108" s="30"/>
      <c r="B108" s="113"/>
    </row>
    <row r="109" spans="1:2" x14ac:dyDescent="0.25">
      <c r="A109" s="30"/>
      <c r="B109" s="113"/>
    </row>
    <row r="110" spans="1:2" x14ac:dyDescent="0.25">
      <c r="A110" s="30"/>
      <c r="B110" s="113"/>
    </row>
    <row r="111" spans="1:2" x14ac:dyDescent="0.25">
      <c r="A111" s="30"/>
      <c r="B111" s="113"/>
    </row>
    <row r="112" spans="1:2" x14ac:dyDescent="0.25">
      <c r="A112" s="30"/>
      <c r="B112" s="113"/>
    </row>
    <row r="113" spans="1:2" x14ac:dyDescent="0.25">
      <c r="A113" s="30"/>
      <c r="B113" s="113"/>
    </row>
    <row r="114" spans="1:2" x14ac:dyDescent="0.25">
      <c r="A114" s="30"/>
      <c r="B114" s="113"/>
    </row>
    <row r="115" spans="1:2" x14ac:dyDescent="0.25">
      <c r="A115" s="30"/>
      <c r="B115" s="113"/>
    </row>
    <row r="116" spans="1:2" x14ac:dyDescent="0.25">
      <c r="A116" s="30"/>
      <c r="B116" s="113"/>
    </row>
    <row r="117" spans="1:2" x14ac:dyDescent="0.25">
      <c r="A117" s="30"/>
      <c r="B117" s="113"/>
    </row>
    <row r="118" spans="1:2" x14ac:dyDescent="0.25">
      <c r="A118" s="30"/>
      <c r="B118" s="113"/>
    </row>
    <row r="119" spans="1:2" x14ac:dyDescent="0.25">
      <c r="A119" s="30"/>
      <c r="B119" s="113"/>
    </row>
    <row r="120" spans="1:2" x14ac:dyDescent="0.25">
      <c r="A120" s="30"/>
      <c r="B120" s="113"/>
    </row>
    <row r="121" spans="1:2" x14ac:dyDescent="0.25">
      <c r="A121" s="30"/>
      <c r="B121" s="113"/>
    </row>
    <row r="122" spans="1:2" x14ac:dyDescent="0.25">
      <c r="A122" s="30"/>
      <c r="B122" s="113"/>
    </row>
    <row r="123" spans="1:2" x14ac:dyDescent="0.25">
      <c r="A123" s="30"/>
      <c r="B123" s="113"/>
    </row>
    <row r="124" spans="1:2" x14ac:dyDescent="0.25">
      <c r="A124" s="30"/>
      <c r="B124" s="113"/>
    </row>
    <row r="125" spans="1:2" x14ac:dyDescent="0.25">
      <c r="A125" s="30"/>
      <c r="B125" s="113"/>
    </row>
    <row r="126" spans="1:2" x14ac:dyDescent="0.25">
      <c r="A126" s="30"/>
      <c r="B126" s="113"/>
    </row>
    <row r="127" spans="1:2" x14ac:dyDescent="0.25">
      <c r="A127" s="30"/>
      <c r="B127" s="113"/>
    </row>
    <row r="128" spans="1:2" x14ac:dyDescent="0.25">
      <c r="A128" s="30"/>
      <c r="B128" s="113"/>
    </row>
    <row r="129" spans="1:2" x14ac:dyDescent="0.25">
      <c r="A129" s="30"/>
      <c r="B129" s="113"/>
    </row>
    <row r="130" spans="1:2" x14ac:dyDescent="0.25">
      <c r="A130" s="30"/>
      <c r="B130" s="113"/>
    </row>
    <row r="131" spans="1:2" x14ac:dyDescent="0.25">
      <c r="A131" s="30"/>
      <c r="B131" s="113"/>
    </row>
    <row r="132" spans="1:2" x14ac:dyDescent="0.25">
      <c r="A132" s="30"/>
      <c r="B132" s="113"/>
    </row>
    <row r="133" spans="1:2" x14ac:dyDescent="0.25">
      <c r="A133" s="30"/>
      <c r="B133" s="113"/>
    </row>
    <row r="134" spans="1:2" x14ac:dyDescent="0.25">
      <c r="A134" s="30"/>
      <c r="B134" s="113"/>
    </row>
    <row r="135" spans="1:2" x14ac:dyDescent="0.25">
      <c r="A135" s="30"/>
      <c r="B135" s="113"/>
    </row>
    <row r="136" spans="1:2" x14ac:dyDescent="0.25">
      <c r="A136" s="30"/>
      <c r="B136" s="113"/>
    </row>
    <row r="137" spans="1:2" x14ac:dyDescent="0.25">
      <c r="A137" s="30"/>
      <c r="B137" s="113"/>
    </row>
    <row r="138" spans="1:2" x14ac:dyDescent="0.25">
      <c r="A138" s="30"/>
      <c r="B138" s="113"/>
    </row>
    <row r="139" spans="1:2" x14ac:dyDescent="0.25">
      <c r="A139" s="30"/>
      <c r="B139" s="113"/>
    </row>
    <row r="140" spans="1:2" x14ac:dyDescent="0.25">
      <c r="A140" s="30"/>
      <c r="B140" s="113"/>
    </row>
    <row r="141" spans="1:2" x14ac:dyDescent="0.25">
      <c r="A141" s="30"/>
      <c r="B141" s="113"/>
    </row>
    <row r="142" spans="1:2" x14ac:dyDescent="0.25">
      <c r="A142" s="30"/>
      <c r="B142" s="113"/>
    </row>
    <row r="143" spans="1:2" x14ac:dyDescent="0.25">
      <c r="A143" s="30"/>
      <c r="B143" s="113"/>
    </row>
    <row r="144" spans="1:2" x14ac:dyDescent="0.25">
      <c r="A144" s="30"/>
      <c r="B144" s="113"/>
    </row>
    <row r="145" spans="1:2" x14ac:dyDescent="0.25">
      <c r="A145" s="30"/>
      <c r="B145" s="113"/>
    </row>
    <row r="146" spans="1:2" x14ac:dyDescent="0.25">
      <c r="A146" s="30"/>
      <c r="B146" s="113"/>
    </row>
    <row r="147" spans="1:2" x14ac:dyDescent="0.25">
      <c r="A147" s="30"/>
      <c r="B147" s="113"/>
    </row>
    <row r="148" spans="1:2" x14ac:dyDescent="0.25">
      <c r="A148" s="30"/>
      <c r="B148" s="113"/>
    </row>
    <row r="149" spans="1:2" x14ac:dyDescent="0.25">
      <c r="A149" s="30"/>
      <c r="B149" s="113"/>
    </row>
    <row r="150" spans="1:2" x14ac:dyDescent="0.25">
      <c r="A150" s="30"/>
      <c r="B150" s="113"/>
    </row>
    <row r="151" spans="1:2" x14ac:dyDescent="0.25">
      <c r="A151" s="30"/>
      <c r="B151" s="113"/>
    </row>
    <row r="152" spans="1:2" x14ac:dyDescent="0.25">
      <c r="A152" s="30"/>
      <c r="B152" s="113"/>
    </row>
    <row r="153" spans="1:2" x14ac:dyDescent="0.25">
      <c r="A153" s="30"/>
      <c r="B153" s="113"/>
    </row>
    <row r="154" spans="1:2" x14ac:dyDescent="0.25">
      <c r="A154" s="30"/>
      <c r="B154" s="113"/>
    </row>
    <row r="155" spans="1:2" x14ac:dyDescent="0.25">
      <c r="A155" s="30"/>
      <c r="B155" s="113"/>
    </row>
    <row r="156" spans="1:2" x14ac:dyDescent="0.25">
      <c r="A156" s="30"/>
      <c r="B156" s="113"/>
    </row>
    <row r="157" spans="1:2" x14ac:dyDescent="0.25">
      <c r="A157" s="30"/>
      <c r="B157" s="113"/>
    </row>
    <row r="158" spans="1:2" x14ac:dyDescent="0.25">
      <c r="A158" s="30"/>
      <c r="B158" s="113"/>
    </row>
    <row r="159" spans="1:2" x14ac:dyDescent="0.25">
      <c r="A159" s="30"/>
      <c r="B159" s="113"/>
    </row>
    <row r="160" spans="1:2" x14ac:dyDescent="0.25">
      <c r="A160" s="30"/>
      <c r="B160" s="113"/>
    </row>
    <row r="161" spans="1:2" x14ac:dyDescent="0.25">
      <c r="A161" s="30"/>
      <c r="B161" s="113"/>
    </row>
    <row r="162" spans="1:2" x14ac:dyDescent="0.25">
      <c r="A162" s="30"/>
      <c r="B162" s="113"/>
    </row>
    <row r="163" spans="1:2" x14ac:dyDescent="0.25">
      <c r="A163" s="30"/>
      <c r="B163" s="113"/>
    </row>
    <row r="164" spans="1:2" x14ac:dyDescent="0.25">
      <c r="A164" s="30"/>
      <c r="B164" s="113"/>
    </row>
    <row r="165" spans="1:2" x14ac:dyDescent="0.25">
      <c r="A165" s="30"/>
      <c r="B165" s="113"/>
    </row>
    <row r="166" spans="1:2" x14ac:dyDescent="0.25">
      <c r="A166" s="30"/>
      <c r="B166" s="113"/>
    </row>
    <row r="167" spans="1:2" x14ac:dyDescent="0.25">
      <c r="A167" s="30"/>
      <c r="B167" s="113"/>
    </row>
    <row r="168" spans="1:2" x14ac:dyDescent="0.25">
      <c r="A168" s="30"/>
      <c r="B168" s="113"/>
    </row>
    <row r="169" spans="1:2" x14ac:dyDescent="0.25">
      <c r="A169" s="30"/>
      <c r="B169" s="113"/>
    </row>
    <row r="170" spans="1:2" x14ac:dyDescent="0.25">
      <c r="A170" s="30"/>
      <c r="B170" s="113"/>
    </row>
    <row r="171" spans="1:2" x14ac:dyDescent="0.25">
      <c r="A171" s="30"/>
      <c r="B171" s="113"/>
    </row>
    <row r="172" spans="1:2" x14ac:dyDescent="0.25">
      <c r="A172" s="30"/>
      <c r="B172" s="113"/>
    </row>
    <row r="173" spans="1:2" x14ac:dyDescent="0.25">
      <c r="A173" s="30"/>
      <c r="B173" s="113"/>
    </row>
    <row r="174" spans="1:2" x14ac:dyDescent="0.25">
      <c r="A174" s="30"/>
      <c r="B174" s="113"/>
    </row>
    <row r="175" spans="1:2" x14ac:dyDescent="0.25">
      <c r="A175" s="30"/>
      <c r="B175" s="113"/>
    </row>
    <row r="176" spans="1:2" x14ac:dyDescent="0.25">
      <c r="A176" s="30"/>
      <c r="B176" s="113"/>
    </row>
    <row r="177" spans="1:2" x14ac:dyDescent="0.25">
      <c r="A177" s="30"/>
      <c r="B177" s="113"/>
    </row>
    <row r="178" spans="1:2" x14ac:dyDescent="0.25">
      <c r="A178" s="30"/>
      <c r="B178" s="113"/>
    </row>
    <row r="179" spans="1:2" x14ac:dyDescent="0.25">
      <c r="A179" s="30"/>
      <c r="B179" s="113"/>
    </row>
    <row r="180" spans="1:2" x14ac:dyDescent="0.25">
      <c r="A180" s="30"/>
      <c r="B180" s="113"/>
    </row>
    <row r="181" spans="1:2" x14ac:dyDescent="0.25">
      <c r="A181" s="30"/>
      <c r="B181" s="113"/>
    </row>
    <row r="182" spans="1:2" x14ac:dyDescent="0.25">
      <c r="A182" s="30"/>
      <c r="B182" s="113"/>
    </row>
    <row r="183" spans="1:2" x14ac:dyDescent="0.25">
      <c r="A183" s="30"/>
      <c r="B183" s="113"/>
    </row>
    <row r="184" spans="1:2" x14ac:dyDescent="0.25">
      <c r="A184" s="30"/>
      <c r="B184" s="113"/>
    </row>
    <row r="185" spans="1:2" x14ac:dyDescent="0.25">
      <c r="A185" s="30"/>
      <c r="B185" s="113"/>
    </row>
    <row r="186" spans="1:2" x14ac:dyDescent="0.25">
      <c r="A186" s="30"/>
      <c r="B186" s="113"/>
    </row>
    <row r="187" spans="1:2" x14ac:dyDescent="0.25">
      <c r="A187" s="30"/>
      <c r="B187" s="113"/>
    </row>
    <row r="188" spans="1:2" x14ac:dyDescent="0.25">
      <c r="A188" s="30"/>
      <c r="B188" s="113"/>
    </row>
    <row r="189" spans="1:2" x14ac:dyDescent="0.25">
      <c r="A189" s="30"/>
      <c r="B189" s="113"/>
    </row>
    <row r="190" spans="1:2" x14ac:dyDescent="0.25">
      <c r="A190" s="30"/>
      <c r="B190" s="113"/>
    </row>
    <row r="191" spans="1:2" x14ac:dyDescent="0.25">
      <c r="A191" s="30"/>
      <c r="B191" s="113"/>
    </row>
    <row r="192" spans="1:2" x14ac:dyDescent="0.25">
      <c r="A192" s="30"/>
      <c r="B192" s="113"/>
    </row>
    <row r="193" spans="1:2" x14ac:dyDescent="0.25">
      <c r="A193" s="30"/>
      <c r="B193" s="113"/>
    </row>
    <row r="194" spans="1:2" x14ac:dyDescent="0.25">
      <c r="A194" s="30"/>
      <c r="B194" s="113"/>
    </row>
    <row r="195" spans="1:2" x14ac:dyDescent="0.25">
      <c r="A195" s="30"/>
      <c r="B195" s="113"/>
    </row>
    <row r="196" spans="1:2" x14ac:dyDescent="0.25">
      <c r="A196" s="30"/>
      <c r="B196" s="113"/>
    </row>
    <row r="197" spans="1:2" x14ac:dyDescent="0.25">
      <c r="A197" s="30"/>
      <c r="B197" s="113"/>
    </row>
    <row r="198" spans="1:2" x14ac:dyDescent="0.25">
      <c r="A198" s="30"/>
      <c r="B198" s="113"/>
    </row>
    <row r="199" spans="1:2" x14ac:dyDescent="0.25">
      <c r="A199" s="30"/>
      <c r="B199" s="113"/>
    </row>
    <row r="200" spans="1:2" x14ac:dyDescent="0.25">
      <c r="A200" s="30"/>
      <c r="B200" s="113"/>
    </row>
    <row r="201" spans="1:2" x14ac:dyDescent="0.25">
      <c r="A201" s="30"/>
      <c r="B201" s="113"/>
    </row>
    <row r="202" spans="1:2" x14ac:dyDescent="0.25">
      <c r="A202" s="30"/>
      <c r="B202" s="113"/>
    </row>
    <row r="203" spans="1:2" x14ac:dyDescent="0.25">
      <c r="A203" s="30"/>
      <c r="B203" s="113"/>
    </row>
    <row r="204" spans="1:2" x14ac:dyDescent="0.25">
      <c r="A204" s="30"/>
      <c r="B204" s="113"/>
    </row>
    <row r="205" spans="1:2" x14ac:dyDescent="0.25">
      <c r="A205" s="30"/>
      <c r="B205" s="113"/>
    </row>
    <row r="206" spans="1:2" x14ac:dyDescent="0.25">
      <c r="A206" s="30"/>
      <c r="B206" s="113"/>
    </row>
    <row r="207" spans="1:2" x14ac:dyDescent="0.25">
      <c r="A207" s="30"/>
      <c r="B207" s="113"/>
    </row>
    <row r="208" spans="1:2" x14ac:dyDescent="0.25">
      <c r="A208" s="30"/>
      <c r="B208" s="113"/>
    </row>
    <row r="209" spans="1:2" x14ac:dyDescent="0.25">
      <c r="A209" s="30"/>
      <c r="B209" s="113"/>
    </row>
    <row r="210" spans="1:2" x14ac:dyDescent="0.25">
      <c r="A210" s="30"/>
      <c r="B210" s="113"/>
    </row>
    <row r="211" spans="1:2" x14ac:dyDescent="0.25">
      <c r="A211" s="30"/>
      <c r="B211" s="113"/>
    </row>
    <row r="212" spans="1:2" x14ac:dyDescent="0.25">
      <c r="A212" s="30"/>
      <c r="B212" s="113"/>
    </row>
    <row r="213" spans="1:2" x14ac:dyDescent="0.25">
      <c r="A213" s="30"/>
      <c r="B213" s="113"/>
    </row>
    <row r="214" spans="1:2" x14ac:dyDescent="0.25">
      <c r="A214" s="30"/>
      <c r="B214" s="113"/>
    </row>
    <row r="215" spans="1:2" x14ac:dyDescent="0.25">
      <c r="A215" s="30"/>
      <c r="B215" s="113"/>
    </row>
    <row r="216" spans="1:2" x14ac:dyDescent="0.25">
      <c r="A216" s="30"/>
      <c r="B216" s="113"/>
    </row>
    <row r="217" spans="1:2" x14ac:dyDescent="0.25">
      <c r="A217" s="30"/>
      <c r="B217" s="113"/>
    </row>
    <row r="218" spans="1:2" x14ac:dyDescent="0.25">
      <c r="A218" s="30"/>
      <c r="B218" s="113"/>
    </row>
    <row r="219" spans="1:2" x14ac:dyDescent="0.25">
      <c r="A219" s="30"/>
      <c r="B219" s="113"/>
    </row>
    <row r="220" spans="1:2" x14ac:dyDescent="0.25">
      <c r="A220" s="30"/>
      <c r="B220" s="113"/>
    </row>
    <row r="221" spans="1:2" x14ac:dyDescent="0.25">
      <c r="A221" s="30"/>
      <c r="B221" s="113"/>
    </row>
    <row r="222" spans="1:2" x14ac:dyDescent="0.25">
      <c r="A222" s="30"/>
      <c r="B222" s="113"/>
    </row>
    <row r="223" spans="1:2" x14ac:dyDescent="0.25">
      <c r="A223" s="30"/>
      <c r="B223" s="113"/>
    </row>
    <row r="224" spans="1:2" x14ac:dyDescent="0.25">
      <c r="A224" s="30"/>
      <c r="B224" s="113"/>
    </row>
    <row r="225" spans="1:2" x14ac:dyDescent="0.25">
      <c r="A225" s="30"/>
      <c r="B225" s="113"/>
    </row>
    <row r="226" spans="1:2" x14ac:dyDescent="0.25">
      <c r="A226" s="30"/>
      <c r="B226" s="113"/>
    </row>
    <row r="227" spans="1:2" x14ac:dyDescent="0.25">
      <c r="A227" s="30"/>
      <c r="B227" s="113"/>
    </row>
    <row r="228" spans="1:2" x14ac:dyDescent="0.25">
      <c r="A228" s="30"/>
      <c r="B228" s="113"/>
    </row>
    <row r="229" spans="1:2" x14ac:dyDescent="0.25">
      <c r="A229" s="30"/>
      <c r="B229" s="113"/>
    </row>
    <row r="230" spans="1:2" x14ac:dyDescent="0.25">
      <c r="A230" s="30"/>
      <c r="B230" s="113"/>
    </row>
    <row r="231" spans="1:2" x14ac:dyDescent="0.25">
      <c r="A231" s="30"/>
      <c r="B231" s="113"/>
    </row>
    <row r="232" spans="1:2" x14ac:dyDescent="0.25">
      <c r="A232" s="30"/>
      <c r="B232" s="113"/>
    </row>
    <row r="233" spans="1:2" x14ac:dyDescent="0.25">
      <c r="A233" s="30"/>
      <c r="B233" s="113"/>
    </row>
    <row r="234" spans="1:2" x14ac:dyDescent="0.25">
      <c r="A234" s="30"/>
      <c r="B234" s="113"/>
    </row>
    <row r="235" spans="1:2" x14ac:dyDescent="0.25">
      <c r="A235" s="30"/>
      <c r="B235" s="113"/>
    </row>
    <row r="236" spans="1:2" x14ac:dyDescent="0.25">
      <c r="A236" s="30"/>
      <c r="B236" s="113"/>
    </row>
    <row r="237" spans="1:2" x14ac:dyDescent="0.25">
      <c r="A237" s="30"/>
      <c r="B237" s="113"/>
    </row>
    <row r="238" spans="1:2" x14ac:dyDescent="0.25">
      <c r="A238" s="30"/>
      <c r="B238" s="113"/>
    </row>
    <row r="239" spans="1:2" x14ac:dyDescent="0.25">
      <c r="A239" s="30"/>
      <c r="B239" s="113"/>
    </row>
    <row r="240" spans="1:2" x14ac:dyDescent="0.25">
      <c r="A240" s="30"/>
      <c r="B240" s="113"/>
    </row>
    <row r="241" spans="1:2" x14ac:dyDescent="0.25">
      <c r="A241" s="30"/>
      <c r="B241" s="113"/>
    </row>
    <row r="242" spans="1:2" x14ac:dyDescent="0.25">
      <c r="A242" s="30"/>
      <c r="B242" s="113"/>
    </row>
    <row r="243" spans="1:2" x14ac:dyDescent="0.25">
      <c r="A243" s="30"/>
      <c r="B243" s="113"/>
    </row>
    <row r="244" spans="1:2" x14ac:dyDescent="0.25">
      <c r="A244" s="30"/>
      <c r="B244" s="113"/>
    </row>
    <row r="245" spans="1:2" x14ac:dyDescent="0.25">
      <c r="A245" s="30"/>
    </row>
    <row r="246" spans="1:2" x14ac:dyDescent="0.25">
      <c r="A246" s="30"/>
      <c r="B246" s="113"/>
    </row>
    <row r="247" spans="1:2" x14ac:dyDescent="0.25">
      <c r="A247" s="30"/>
      <c r="B247" s="113"/>
    </row>
    <row r="248" spans="1:2" x14ac:dyDescent="0.25">
      <c r="A248" s="30"/>
      <c r="B248" s="113"/>
    </row>
    <row r="249" spans="1:2" x14ac:dyDescent="0.25">
      <c r="A249" s="30"/>
      <c r="B249" s="113"/>
    </row>
    <row r="250" spans="1:2" x14ac:dyDescent="0.25">
      <c r="A250" s="30"/>
      <c r="B250" s="113"/>
    </row>
    <row r="251" spans="1:2" x14ac:dyDescent="0.25">
      <c r="A251" s="30"/>
      <c r="B251" s="113"/>
    </row>
    <row r="252" spans="1:2" x14ac:dyDescent="0.25">
      <c r="A252" s="30"/>
      <c r="B252" s="113"/>
    </row>
    <row r="253" spans="1:2" x14ac:dyDescent="0.25">
      <c r="A253" s="30"/>
      <c r="B253" s="113"/>
    </row>
    <row r="254" spans="1:2" x14ac:dyDescent="0.25">
      <c r="A254" s="30"/>
      <c r="B254" s="113"/>
    </row>
    <row r="255" spans="1:2" x14ac:dyDescent="0.25">
      <c r="A255" s="30"/>
      <c r="B255" s="113"/>
    </row>
    <row r="256" spans="1:2" x14ac:dyDescent="0.25">
      <c r="A256" s="30"/>
      <c r="B256" s="113"/>
    </row>
    <row r="257" spans="1:2" x14ac:dyDescent="0.25">
      <c r="A257" s="30"/>
      <c r="B257" s="113"/>
    </row>
    <row r="258" spans="1:2" x14ac:dyDescent="0.25">
      <c r="A258" s="30"/>
      <c r="B258" s="113"/>
    </row>
    <row r="259" spans="1:2" x14ac:dyDescent="0.25">
      <c r="A259" s="30"/>
      <c r="B259" s="113"/>
    </row>
    <row r="260" spans="1:2" x14ac:dyDescent="0.25">
      <c r="A260" s="30"/>
      <c r="B260" s="113"/>
    </row>
    <row r="261" spans="1:2" x14ac:dyDescent="0.25">
      <c r="A261" s="30"/>
      <c r="B261" s="113"/>
    </row>
    <row r="262" spans="1:2" x14ac:dyDescent="0.25">
      <c r="A262" s="30"/>
      <c r="B262" s="113"/>
    </row>
    <row r="263" spans="1:2" x14ac:dyDescent="0.25">
      <c r="A263" s="30"/>
      <c r="B263" s="113"/>
    </row>
    <row r="264" spans="1:2" x14ac:dyDescent="0.25">
      <c r="A264" s="30"/>
      <c r="B264" s="113"/>
    </row>
    <row r="265" spans="1:2" x14ac:dyDescent="0.25">
      <c r="A265" s="30"/>
      <c r="B265" s="113"/>
    </row>
    <row r="266" spans="1:2" x14ac:dyDescent="0.25">
      <c r="A266" s="30"/>
      <c r="B266" s="113"/>
    </row>
    <row r="267" spans="1:2" x14ac:dyDescent="0.25">
      <c r="A267" s="30"/>
      <c r="B267" s="113"/>
    </row>
    <row r="268" spans="1:2" x14ac:dyDescent="0.25">
      <c r="A268" s="30"/>
      <c r="B268" s="113"/>
    </row>
    <row r="269" spans="1:2" x14ac:dyDescent="0.25">
      <c r="A269" s="30"/>
      <c r="B269" s="113"/>
    </row>
    <row r="270" spans="1:2" x14ac:dyDescent="0.25">
      <c r="A270" s="30"/>
      <c r="B270" s="113"/>
    </row>
    <row r="271" spans="1:2" x14ac:dyDescent="0.25">
      <c r="A271" s="30"/>
      <c r="B271" s="113"/>
    </row>
    <row r="272" spans="1:2" x14ac:dyDescent="0.25">
      <c r="A272" s="30"/>
      <c r="B272" s="113"/>
    </row>
    <row r="273" spans="1:2" x14ac:dyDescent="0.25">
      <c r="A273" s="30"/>
      <c r="B273" s="113"/>
    </row>
    <row r="274" spans="1:2" x14ac:dyDescent="0.25">
      <c r="A274" s="30"/>
      <c r="B274" s="113"/>
    </row>
    <row r="275" spans="1:2" x14ac:dyDescent="0.25">
      <c r="A275" s="30"/>
      <c r="B275" s="113"/>
    </row>
    <row r="276" spans="1:2" x14ac:dyDescent="0.25">
      <c r="A276" s="30"/>
      <c r="B276" s="113"/>
    </row>
    <row r="277" spans="1:2" x14ac:dyDescent="0.25">
      <c r="A277" s="30"/>
      <c r="B277" s="113"/>
    </row>
    <row r="278" spans="1:2" x14ac:dyDescent="0.25">
      <c r="A278" s="30"/>
      <c r="B278" s="113"/>
    </row>
    <row r="279" spans="1:2" x14ac:dyDescent="0.25">
      <c r="A279" s="30"/>
      <c r="B279" s="113"/>
    </row>
    <row r="280" spans="1:2" x14ac:dyDescent="0.25">
      <c r="A280" s="30"/>
      <c r="B280" s="113"/>
    </row>
    <row r="281" spans="1:2" x14ac:dyDescent="0.25">
      <c r="A281" s="30"/>
      <c r="B281" s="113"/>
    </row>
    <row r="282" spans="1:2" x14ac:dyDescent="0.25">
      <c r="A282" s="30"/>
      <c r="B282" s="113"/>
    </row>
    <row r="283" spans="1:2" x14ac:dyDescent="0.25">
      <c r="A283" s="30"/>
      <c r="B283" s="113"/>
    </row>
    <row r="284" spans="1:2" x14ac:dyDescent="0.25">
      <c r="A284" s="30"/>
      <c r="B284" s="113"/>
    </row>
    <row r="285" spans="1:2" x14ac:dyDescent="0.25">
      <c r="A285" s="30"/>
      <c r="B285" s="113"/>
    </row>
    <row r="286" spans="1:2" x14ac:dyDescent="0.25">
      <c r="A286" s="30"/>
      <c r="B286" s="113"/>
    </row>
    <row r="287" spans="1:2" x14ac:dyDescent="0.25">
      <c r="A287" s="30"/>
      <c r="B287" s="113"/>
    </row>
    <row r="288" spans="1:2" x14ac:dyDescent="0.25">
      <c r="A288" s="30"/>
      <c r="B288" s="113"/>
    </row>
    <row r="289" spans="1:2" x14ac:dyDescent="0.25">
      <c r="A289" s="30"/>
      <c r="B289" s="113"/>
    </row>
    <row r="290" spans="1:2" x14ac:dyDescent="0.25">
      <c r="A290" s="30"/>
      <c r="B290" s="113"/>
    </row>
    <row r="291" spans="1:2" x14ac:dyDescent="0.25">
      <c r="A291" s="30"/>
      <c r="B291" s="113"/>
    </row>
    <row r="292" spans="1:2" x14ac:dyDescent="0.25">
      <c r="A292" s="30"/>
      <c r="B292" s="113"/>
    </row>
    <row r="293" spans="1:2" x14ac:dyDescent="0.25">
      <c r="A293" s="30"/>
      <c r="B293" s="113"/>
    </row>
    <row r="294" spans="1:2" x14ac:dyDescent="0.25">
      <c r="A294" s="30"/>
      <c r="B294" s="113"/>
    </row>
    <row r="295" spans="1:2" x14ac:dyDescent="0.25">
      <c r="A295" s="30"/>
      <c r="B295" s="113"/>
    </row>
    <row r="296" spans="1:2" x14ac:dyDescent="0.25">
      <c r="A296" s="30"/>
      <c r="B296" s="113"/>
    </row>
    <row r="297" spans="1:2" x14ac:dyDescent="0.25">
      <c r="A297" s="30"/>
      <c r="B297" s="113"/>
    </row>
    <row r="298" spans="1:2" x14ac:dyDescent="0.25">
      <c r="A298" s="30"/>
      <c r="B298" s="113"/>
    </row>
    <row r="299" spans="1:2" x14ac:dyDescent="0.25">
      <c r="A299" s="30"/>
      <c r="B299" s="113"/>
    </row>
    <row r="300" spans="1:2" x14ac:dyDescent="0.25">
      <c r="A300" s="30"/>
      <c r="B300" s="113"/>
    </row>
    <row r="301" spans="1:2" x14ac:dyDescent="0.25">
      <c r="A301" s="30"/>
      <c r="B301" s="113"/>
    </row>
    <row r="302" spans="1:2" x14ac:dyDescent="0.25">
      <c r="A302" s="30"/>
      <c r="B302" s="113"/>
    </row>
    <row r="303" spans="1:2" x14ac:dyDescent="0.25">
      <c r="A303" s="30"/>
      <c r="B303" s="113"/>
    </row>
    <row r="304" spans="1:2" x14ac:dyDescent="0.25">
      <c r="A304" s="30"/>
      <c r="B304" s="113"/>
    </row>
    <row r="305" spans="1:2" x14ac:dyDescent="0.25">
      <c r="A305" s="30"/>
      <c r="B305" s="113"/>
    </row>
    <row r="306" spans="1:2" x14ac:dyDescent="0.25">
      <c r="A306" s="30"/>
      <c r="B306" s="113"/>
    </row>
    <row r="307" spans="1:2" x14ac:dyDescent="0.25">
      <c r="A307" s="30"/>
      <c r="B307" s="113"/>
    </row>
    <row r="308" spans="1:2" x14ac:dyDescent="0.25">
      <c r="A308" s="30"/>
      <c r="B308" s="113"/>
    </row>
    <row r="309" spans="1:2" x14ac:dyDescent="0.25">
      <c r="A309" s="30"/>
      <c r="B309" s="113"/>
    </row>
    <row r="310" spans="1:2" x14ac:dyDescent="0.25">
      <c r="A310" s="30"/>
      <c r="B310" s="113"/>
    </row>
    <row r="311" spans="1:2" x14ac:dyDescent="0.25">
      <c r="A311" s="30"/>
      <c r="B311" s="113"/>
    </row>
    <row r="312" spans="1:2" x14ac:dyDescent="0.25">
      <c r="A312" s="30"/>
      <c r="B312" s="113"/>
    </row>
    <row r="313" spans="1:2" x14ac:dyDescent="0.25">
      <c r="A313" s="30"/>
      <c r="B313" s="113"/>
    </row>
    <row r="314" spans="1:2" x14ac:dyDescent="0.25">
      <c r="A314" s="30"/>
      <c r="B314" s="113"/>
    </row>
    <row r="315" spans="1:2" x14ac:dyDescent="0.25">
      <c r="A315" s="30"/>
      <c r="B315" s="113"/>
    </row>
    <row r="316" spans="1:2" x14ac:dyDescent="0.25">
      <c r="A316" s="30"/>
      <c r="B316" s="113"/>
    </row>
    <row r="317" spans="1:2" x14ac:dyDescent="0.25">
      <c r="A317" s="30"/>
      <c r="B317" s="113"/>
    </row>
    <row r="318" spans="1:2" x14ac:dyDescent="0.25">
      <c r="A318" s="30"/>
      <c r="B318" s="113"/>
    </row>
    <row r="319" spans="1:2" x14ac:dyDescent="0.25">
      <c r="A319" s="30"/>
      <c r="B319" s="113"/>
    </row>
    <row r="320" spans="1:2" x14ac:dyDescent="0.25">
      <c r="A320" s="30"/>
      <c r="B320" s="113"/>
    </row>
    <row r="321" spans="1:2" x14ac:dyDescent="0.25">
      <c r="A321" s="30"/>
      <c r="B321" s="113"/>
    </row>
    <row r="322" spans="1:2" x14ac:dyDescent="0.25">
      <c r="A322" s="30"/>
      <c r="B322" s="113"/>
    </row>
    <row r="323" spans="1:2" x14ac:dyDescent="0.25">
      <c r="A323" s="30"/>
      <c r="B323" s="113"/>
    </row>
    <row r="324" spans="1:2" x14ac:dyDescent="0.25">
      <c r="A324" s="30"/>
      <c r="B324" s="113"/>
    </row>
    <row r="325" spans="1:2" x14ac:dyDescent="0.25">
      <c r="A325" s="30"/>
      <c r="B325" s="113"/>
    </row>
    <row r="326" spans="1:2" x14ac:dyDescent="0.25">
      <c r="A326" s="30"/>
      <c r="B326" s="113"/>
    </row>
    <row r="327" spans="1:2" x14ac:dyDescent="0.25">
      <c r="A327" s="30"/>
      <c r="B327" s="113"/>
    </row>
    <row r="328" spans="1:2" x14ac:dyDescent="0.25">
      <c r="A328" s="30"/>
      <c r="B328" s="113"/>
    </row>
    <row r="329" spans="1:2" x14ac:dyDescent="0.25">
      <c r="A329" s="30"/>
      <c r="B329" s="113"/>
    </row>
    <row r="330" spans="1:2" x14ac:dyDescent="0.25">
      <c r="A330" s="30"/>
      <c r="B330" s="113"/>
    </row>
    <row r="331" spans="1:2" x14ac:dyDescent="0.25">
      <c r="A331" s="30"/>
      <c r="B331" s="113"/>
    </row>
    <row r="332" spans="1:2" x14ac:dyDescent="0.25">
      <c r="A332" s="30"/>
      <c r="B332" s="113"/>
    </row>
    <row r="333" spans="1:2" x14ac:dyDescent="0.25">
      <c r="A333" s="30"/>
      <c r="B333" s="113"/>
    </row>
    <row r="334" spans="1:2" x14ac:dyDescent="0.25">
      <c r="A334" s="30"/>
      <c r="B334" s="113"/>
    </row>
    <row r="335" spans="1:2" x14ac:dyDescent="0.25">
      <c r="A335" s="30"/>
      <c r="B335" s="113"/>
    </row>
    <row r="336" spans="1:2" x14ac:dyDescent="0.25">
      <c r="A336" s="30"/>
      <c r="B336" s="113"/>
    </row>
    <row r="337" spans="1:2" x14ac:dyDescent="0.25">
      <c r="A337" s="30"/>
      <c r="B337" s="113"/>
    </row>
    <row r="338" spans="1:2" x14ac:dyDescent="0.25">
      <c r="A338" s="30"/>
      <c r="B338" s="113"/>
    </row>
    <row r="339" spans="1:2" x14ac:dyDescent="0.25">
      <c r="A339" s="30"/>
      <c r="B339" s="113"/>
    </row>
    <row r="340" spans="1:2" x14ac:dyDescent="0.25">
      <c r="A340" s="30"/>
      <c r="B340" s="113"/>
    </row>
    <row r="341" spans="1:2" x14ac:dyDescent="0.25">
      <c r="A341" s="30"/>
      <c r="B341" s="113"/>
    </row>
    <row r="342" spans="1:2" x14ac:dyDescent="0.25">
      <c r="A342" s="30"/>
      <c r="B342" s="113"/>
    </row>
    <row r="343" spans="1:2" x14ac:dyDescent="0.25">
      <c r="A343" s="30"/>
      <c r="B343" s="113"/>
    </row>
    <row r="344" spans="1:2" x14ac:dyDescent="0.25">
      <c r="A344" s="30"/>
      <c r="B344" s="113"/>
    </row>
    <row r="345" spans="1:2" x14ac:dyDescent="0.25">
      <c r="A345" s="30"/>
      <c r="B345" s="113"/>
    </row>
    <row r="346" spans="1:2" x14ac:dyDescent="0.25">
      <c r="A346" s="30"/>
      <c r="B346" s="113"/>
    </row>
    <row r="347" spans="1:2" x14ac:dyDescent="0.25">
      <c r="A347" s="30"/>
      <c r="B347" s="113"/>
    </row>
    <row r="348" spans="1:2" x14ac:dyDescent="0.25">
      <c r="A348" s="30"/>
      <c r="B348" s="113"/>
    </row>
    <row r="349" spans="1:2" x14ac:dyDescent="0.25">
      <c r="A349" s="30"/>
      <c r="B349" s="113"/>
    </row>
    <row r="350" spans="1:2" x14ac:dyDescent="0.25">
      <c r="A350" s="30"/>
      <c r="B350" s="113"/>
    </row>
    <row r="351" spans="1:2" x14ac:dyDescent="0.25">
      <c r="A351" s="30"/>
      <c r="B351" s="113"/>
    </row>
    <row r="352" spans="1:2" x14ac:dyDescent="0.25">
      <c r="A352" s="30"/>
      <c r="B352" s="113"/>
    </row>
    <row r="353" spans="1:2" x14ac:dyDescent="0.25">
      <c r="A353" s="30"/>
      <c r="B353" s="113"/>
    </row>
    <row r="354" spans="1:2" x14ac:dyDescent="0.25">
      <c r="A354" s="30"/>
      <c r="B354" s="113"/>
    </row>
    <row r="355" spans="1:2" x14ac:dyDescent="0.25">
      <c r="A355" s="30"/>
      <c r="B355" s="113"/>
    </row>
    <row r="356" spans="1:2" x14ac:dyDescent="0.25">
      <c r="A356" s="30"/>
      <c r="B356" s="113"/>
    </row>
    <row r="357" spans="1:2" x14ac:dyDescent="0.25">
      <c r="A357" s="30"/>
      <c r="B357" s="113"/>
    </row>
    <row r="358" spans="1:2" x14ac:dyDescent="0.25">
      <c r="A358" s="30"/>
      <c r="B358" s="113"/>
    </row>
    <row r="359" spans="1:2" x14ac:dyDescent="0.25">
      <c r="A359" s="30"/>
      <c r="B359" s="113"/>
    </row>
    <row r="360" spans="1:2" x14ac:dyDescent="0.25">
      <c r="A360" s="30"/>
      <c r="B360" s="113"/>
    </row>
    <row r="361" spans="1:2" x14ac:dyDescent="0.25">
      <c r="A361" s="30"/>
      <c r="B361" s="113"/>
    </row>
    <row r="362" spans="1:2" x14ac:dyDescent="0.25">
      <c r="A362" s="30"/>
      <c r="B362" s="113"/>
    </row>
    <row r="363" spans="1:2" x14ac:dyDescent="0.25">
      <c r="A363" s="30"/>
      <c r="B363" s="113"/>
    </row>
    <row r="364" spans="1:2" x14ac:dyDescent="0.25">
      <c r="A364" s="30"/>
      <c r="B364" s="113"/>
    </row>
    <row r="365" spans="1:2" x14ac:dyDescent="0.25">
      <c r="A365" s="30"/>
      <c r="B365" s="113"/>
    </row>
    <row r="366" spans="1:2" x14ac:dyDescent="0.25">
      <c r="A366" s="30"/>
      <c r="B366" s="113"/>
    </row>
    <row r="367" spans="1:2" x14ac:dyDescent="0.25">
      <c r="A367" s="30"/>
      <c r="B367" s="113"/>
    </row>
    <row r="368" spans="1:2" x14ac:dyDescent="0.25">
      <c r="A368" s="30"/>
      <c r="B368" s="113"/>
    </row>
    <row r="369" spans="1:2" x14ac:dyDescent="0.25">
      <c r="A369" s="30"/>
      <c r="B369" s="113"/>
    </row>
    <row r="370" spans="1:2" x14ac:dyDescent="0.25">
      <c r="A370" s="30"/>
      <c r="B370" s="113"/>
    </row>
    <row r="371" spans="1:2" x14ac:dyDescent="0.25">
      <c r="A371" s="30"/>
      <c r="B371" s="113"/>
    </row>
    <row r="372" spans="1:2" x14ac:dyDescent="0.25">
      <c r="A372" s="30"/>
      <c r="B372" s="113"/>
    </row>
    <row r="373" spans="1:2" x14ac:dyDescent="0.25">
      <c r="A373" s="30"/>
      <c r="B373" s="113"/>
    </row>
    <row r="374" spans="1:2" x14ac:dyDescent="0.25">
      <c r="A374" s="30"/>
      <c r="B374" s="113"/>
    </row>
    <row r="375" spans="1:2" x14ac:dyDescent="0.25">
      <c r="A375" s="30"/>
      <c r="B375" s="113"/>
    </row>
    <row r="376" spans="1:2" x14ac:dyDescent="0.25">
      <c r="A376" s="30"/>
      <c r="B376" s="113"/>
    </row>
    <row r="377" spans="1:2" x14ac:dyDescent="0.25">
      <c r="A377" s="30"/>
      <c r="B377" s="113"/>
    </row>
    <row r="378" spans="1:2" x14ac:dyDescent="0.25">
      <c r="A378" s="30"/>
      <c r="B378" s="113"/>
    </row>
    <row r="379" spans="1:2" x14ac:dyDescent="0.25">
      <c r="A379" s="30"/>
      <c r="B379" s="113"/>
    </row>
    <row r="380" spans="1:2" x14ac:dyDescent="0.25">
      <c r="A380" s="30"/>
      <c r="B380" s="113"/>
    </row>
    <row r="381" spans="1:2" x14ac:dyDescent="0.25">
      <c r="A381" s="30"/>
      <c r="B381" s="113"/>
    </row>
    <row r="382" spans="1:2" x14ac:dyDescent="0.25">
      <c r="A382" s="30"/>
      <c r="B382" s="113"/>
    </row>
    <row r="383" spans="1:2" x14ac:dyDescent="0.25">
      <c r="A383" s="30"/>
      <c r="B383" s="113"/>
    </row>
    <row r="384" spans="1:2" x14ac:dyDescent="0.25">
      <c r="A384" s="30"/>
      <c r="B384" s="113"/>
    </row>
    <row r="385" spans="1:2" x14ac:dyDescent="0.25">
      <c r="A385" s="30"/>
      <c r="B385" s="113"/>
    </row>
    <row r="386" spans="1:2" x14ac:dyDescent="0.25">
      <c r="A386" s="30"/>
      <c r="B386" s="113"/>
    </row>
    <row r="387" spans="1:2" x14ac:dyDescent="0.25">
      <c r="A387" s="30"/>
      <c r="B387" s="113"/>
    </row>
    <row r="388" spans="1:2" x14ac:dyDescent="0.25">
      <c r="A388" s="30"/>
      <c r="B388" s="113"/>
    </row>
    <row r="389" spans="1:2" x14ac:dyDescent="0.25">
      <c r="A389" s="30"/>
      <c r="B389" s="113"/>
    </row>
    <row r="390" spans="1:2" x14ac:dyDescent="0.25">
      <c r="A390" s="30"/>
      <c r="B390" s="113"/>
    </row>
    <row r="391" spans="1:2" x14ac:dyDescent="0.25">
      <c r="A391" s="30"/>
      <c r="B391" s="113"/>
    </row>
    <row r="392" spans="1:2" x14ac:dyDescent="0.25">
      <c r="A392" s="30"/>
      <c r="B392" s="113"/>
    </row>
    <row r="393" spans="1:2" x14ac:dyDescent="0.25">
      <c r="A393" s="30"/>
      <c r="B393" s="113"/>
    </row>
    <row r="394" spans="1:2" x14ac:dyDescent="0.25">
      <c r="A394" s="30"/>
      <c r="B394" s="113"/>
    </row>
    <row r="395" spans="1:2" x14ac:dyDescent="0.25">
      <c r="A395" s="30"/>
      <c r="B395" s="113"/>
    </row>
    <row r="396" spans="1:2" x14ac:dyDescent="0.25">
      <c r="A396" s="30"/>
      <c r="B396" s="113"/>
    </row>
    <row r="397" spans="1:2" x14ac:dyDescent="0.25">
      <c r="A397" s="30"/>
      <c r="B397" s="113"/>
    </row>
    <row r="398" spans="1:2" x14ac:dyDescent="0.25">
      <c r="A398" s="30"/>
      <c r="B398" s="113"/>
    </row>
    <row r="399" spans="1:2" x14ac:dyDescent="0.25">
      <c r="A399" s="30"/>
      <c r="B399" s="113"/>
    </row>
    <row r="400" spans="1:2" x14ac:dyDescent="0.25">
      <c r="A400" s="30"/>
      <c r="B400" s="113"/>
    </row>
    <row r="401" spans="1:2" x14ac:dyDescent="0.25">
      <c r="A401" s="30"/>
      <c r="B401" s="113"/>
    </row>
    <row r="402" spans="1:2" x14ac:dyDescent="0.25">
      <c r="A402" s="30"/>
      <c r="B402" s="113"/>
    </row>
    <row r="403" spans="1:2" x14ac:dyDescent="0.25">
      <c r="A403" s="30"/>
      <c r="B403" s="113"/>
    </row>
    <row r="404" spans="1:2" x14ac:dyDescent="0.25">
      <c r="A404" s="30"/>
      <c r="B404" s="113"/>
    </row>
    <row r="405" spans="1:2" x14ac:dyDescent="0.25">
      <c r="A405" s="30"/>
      <c r="B405" s="113"/>
    </row>
    <row r="406" spans="1:2" x14ac:dyDescent="0.25">
      <c r="A406" s="30"/>
      <c r="B406" s="113"/>
    </row>
    <row r="407" spans="1:2" x14ac:dyDescent="0.25">
      <c r="A407" s="30"/>
      <c r="B407" s="113"/>
    </row>
    <row r="408" spans="1:2" x14ac:dyDescent="0.25">
      <c r="A408" s="30"/>
      <c r="B408" s="113"/>
    </row>
    <row r="409" spans="1:2" x14ac:dyDescent="0.25">
      <c r="A409" s="30"/>
      <c r="B409" s="113"/>
    </row>
    <row r="410" spans="1:2" x14ac:dyDescent="0.25">
      <c r="A410" s="30"/>
      <c r="B410" s="113"/>
    </row>
    <row r="411" spans="1:2" x14ac:dyDescent="0.25">
      <c r="A411" s="30"/>
      <c r="B411" s="113"/>
    </row>
    <row r="412" spans="1:2" x14ac:dyDescent="0.25">
      <c r="A412" s="30"/>
      <c r="B412" s="113"/>
    </row>
    <row r="413" spans="1:2" x14ac:dyDescent="0.25">
      <c r="A413" s="30"/>
      <c r="B413" s="113"/>
    </row>
    <row r="414" spans="1:2" x14ac:dyDescent="0.25">
      <c r="A414" s="30"/>
      <c r="B414" s="113"/>
    </row>
    <row r="415" spans="1:2" x14ac:dyDescent="0.25">
      <c r="A415" s="30"/>
      <c r="B415" s="113"/>
    </row>
    <row r="416" spans="1:2" x14ac:dyDescent="0.25">
      <c r="A416" s="30"/>
      <c r="B416" s="113"/>
    </row>
    <row r="417" spans="1:2" x14ac:dyDescent="0.25">
      <c r="A417" s="30"/>
      <c r="B417" s="113"/>
    </row>
    <row r="418" spans="1:2" x14ac:dyDescent="0.25">
      <c r="A418" s="30"/>
      <c r="B418" s="113"/>
    </row>
    <row r="419" spans="1:2" x14ac:dyDescent="0.25">
      <c r="A419" s="30"/>
      <c r="B419" s="113"/>
    </row>
    <row r="420" spans="1:2" x14ac:dyDescent="0.25">
      <c r="A420" s="30"/>
      <c r="B420" s="113"/>
    </row>
    <row r="421" spans="1:2" x14ac:dyDescent="0.25">
      <c r="A421" s="30"/>
      <c r="B421" s="113"/>
    </row>
    <row r="422" spans="1:2" x14ac:dyDescent="0.25">
      <c r="A422" s="30"/>
      <c r="B422" s="113"/>
    </row>
    <row r="423" spans="1:2" x14ac:dyDescent="0.25">
      <c r="A423" s="30"/>
      <c r="B423" s="113"/>
    </row>
    <row r="424" spans="1:2" x14ac:dyDescent="0.25">
      <c r="A424" s="30"/>
      <c r="B424" s="113"/>
    </row>
    <row r="425" spans="1:2" x14ac:dyDescent="0.25">
      <c r="A425" s="30"/>
      <c r="B425" s="113"/>
    </row>
    <row r="426" spans="1:2" x14ac:dyDescent="0.25">
      <c r="A426" s="30"/>
      <c r="B426" s="113"/>
    </row>
    <row r="427" spans="1:2" x14ac:dyDescent="0.25">
      <c r="A427" s="30"/>
      <c r="B427" s="113"/>
    </row>
    <row r="428" spans="1:2" x14ac:dyDescent="0.25">
      <c r="A428" s="30"/>
      <c r="B428" s="113"/>
    </row>
    <row r="429" spans="1:2" x14ac:dyDescent="0.25">
      <c r="A429" s="30"/>
      <c r="B429" s="113"/>
    </row>
    <row r="430" spans="1:2" x14ac:dyDescent="0.25">
      <c r="A430" s="30"/>
      <c r="B430" s="113"/>
    </row>
    <row r="431" spans="1:2" x14ac:dyDescent="0.25">
      <c r="A431" s="30"/>
      <c r="B431" s="113"/>
    </row>
    <row r="432" spans="1:2" x14ac:dyDescent="0.25">
      <c r="A432" s="30"/>
      <c r="B432" s="113"/>
    </row>
    <row r="433" spans="1:2" x14ac:dyDescent="0.25">
      <c r="A433" s="30"/>
      <c r="B433" s="113"/>
    </row>
    <row r="434" spans="1:2" x14ac:dyDescent="0.25">
      <c r="A434" s="30"/>
      <c r="B434" s="113"/>
    </row>
    <row r="435" spans="1:2" x14ac:dyDescent="0.25">
      <c r="A435" s="30"/>
      <c r="B435" s="113"/>
    </row>
    <row r="436" spans="1:2" x14ac:dyDescent="0.25">
      <c r="A436" s="30"/>
      <c r="B436" s="113"/>
    </row>
    <row r="437" spans="1:2" x14ac:dyDescent="0.25">
      <c r="A437" s="30"/>
      <c r="B437" s="113"/>
    </row>
    <row r="438" spans="1:2" x14ac:dyDescent="0.25">
      <c r="A438" s="30"/>
      <c r="B438" s="113"/>
    </row>
    <row r="439" spans="1:2" x14ac:dyDescent="0.25">
      <c r="A439" s="30"/>
      <c r="B439" s="113"/>
    </row>
    <row r="440" spans="1:2" x14ac:dyDescent="0.25">
      <c r="A440" s="30"/>
      <c r="B440" s="113"/>
    </row>
    <row r="441" spans="1:2" x14ac:dyDescent="0.25">
      <c r="A441" s="30"/>
      <c r="B441" s="113"/>
    </row>
    <row r="442" spans="1:2" x14ac:dyDescent="0.25">
      <c r="A442" s="30"/>
      <c r="B442" s="113"/>
    </row>
    <row r="443" spans="1:2" x14ac:dyDescent="0.25">
      <c r="A443" s="30"/>
      <c r="B443" s="113"/>
    </row>
    <row r="444" spans="1:2" x14ac:dyDescent="0.25">
      <c r="A444" s="30"/>
      <c r="B444" s="113"/>
    </row>
    <row r="445" spans="1:2" x14ac:dyDescent="0.25">
      <c r="A445" s="30"/>
      <c r="B445" s="113"/>
    </row>
    <row r="446" spans="1:2" x14ac:dyDescent="0.25">
      <c r="A446" s="30"/>
      <c r="B446" s="113"/>
    </row>
    <row r="447" spans="1:2" x14ac:dyDescent="0.25">
      <c r="A447" s="30"/>
      <c r="B447" s="113"/>
    </row>
    <row r="448" spans="1:2" x14ac:dyDescent="0.25">
      <c r="A448" s="30"/>
      <c r="B448" s="113"/>
    </row>
    <row r="449" spans="1:2" x14ac:dyDescent="0.25">
      <c r="A449" s="30"/>
      <c r="B449" s="113"/>
    </row>
    <row r="450" spans="1:2" x14ac:dyDescent="0.25">
      <c r="A450" s="30"/>
      <c r="B450" s="113"/>
    </row>
    <row r="451" spans="1:2" x14ac:dyDescent="0.25">
      <c r="A451" s="30"/>
      <c r="B451" s="113"/>
    </row>
    <row r="452" spans="1:2" x14ac:dyDescent="0.25">
      <c r="A452" s="30"/>
      <c r="B452" s="113"/>
    </row>
    <row r="453" spans="1:2" x14ac:dyDescent="0.25">
      <c r="A453" s="30"/>
      <c r="B453" s="113"/>
    </row>
    <row r="454" spans="1:2" x14ac:dyDescent="0.25">
      <c r="A454" s="30"/>
      <c r="B454" s="113"/>
    </row>
    <row r="455" spans="1:2" x14ac:dyDescent="0.25">
      <c r="A455" s="30"/>
      <c r="B455" s="113"/>
    </row>
    <row r="456" spans="1:2" x14ac:dyDescent="0.25">
      <c r="A456" s="30"/>
      <c r="B456" s="113"/>
    </row>
    <row r="457" spans="1:2" x14ac:dyDescent="0.25">
      <c r="A457" s="30"/>
      <c r="B457" s="113"/>
    </row>
    <row r="458" spans="1:2" x14ac:dyDescent="0.25">
      <c r="A458" s="30"/>
      <c r="B458" s="113"/>
    </row>
    <row r="459" spans="1:2" x14ac:dyDescent="0.25">
      <c r="A459" s="30"/>
      <c r="B459" s="113"/>
    </row>
    <row r="460" spans="1:2" x14ac:dyDescent="0.25">
      <c r="A460" s="30"/>
      <c r="B460" s="113"/>
    </row>
    <row r="461" spans="1:2" x14ac:dyDescent="0.25">
      <c r="A461" s="30"/>
      <c r="B461" s="113"/>
    </row>
    <row r="462" spans="1:2" x14ac:dyDescent="0.25">
      <c r="A462" s="30"/>
      <c r="B462" s="113"/>
    </row>
    <row r="463" spans="1:2" x14ac:dyDescent="0.25">
      <c r="A463" s="30"/>
      <c r="B463" s="113"/>
    </row>
    <row r="464" spans="1:2" x14ac:dyDescent="0.25">
      <c r="A464" s="30"/>
      <c r="B464" s="113"/>
    </row>
    <row r="465" spans="1:2" x14ac:dyDescent="0.25">
      <c r="A465" s="30"/>
      <c r="B465" s="113"/>
    </row>
    <row r="466" spans="1:2" x14ac:dyDescent="0.25">
      <c r="A466" s="30"/>
      <c r="B466" s="113"/>
    </row>
    <row r="467" spans="1:2" x14ac:dyDescent="0.25">
      <c r="A467" s="30"/>
      <c r="B467" s="113"/>
    </row>
    <row r="468" spans="1:2" x14ac:dyDescent="0.25">
      <c r="A468" s="30"/>
      <c r="B468" s="113"/>
    </row>
    <row r="469" spans="1:2" x14ac:dyDescent="0.25">
      <c r="A469" s="30"/>
      <c r="B469" s="113"/>
    </row>
    <row r="470" spans="1:2" x14ac:dyDescent="0.25">
      <c r="A470" s="30"/>
      <c r="B470" s="113"/>
    </row>
    <row r="471" spans="1:2" x14ac:dyDescent="0.25">
      <c r="A471" s="30"/>
      <c r="B471" s="113"/>
    </row>
    <row r="472" spans="1:2" x14ac:dyDescent="0.25">
      <c r="A472" s="30"/>
      <c r="B472" s="113"/>
    </row>
    <row r="473" spans="1:2" x14ac:dyDescent="0.25">
      <c r="A473" s="30"/>
      <c r="B473" s="113"/>
    </row>
    <row r="474" spans="1:2" x14ac:dyDescent="0.25">
      <c r="A474" s="30"/>
      <c r="B474" s="113"/>
    </row>
    <row r="475" spans="1:2" x14ac:dyDescent="0.25">
      <c r="A475" s="30"/>
      <c r="B475" s="113"/>
    </row>
    <row r="476" spans="1:2" x14ac:dyDescent="0.25">
      <c r="A476" s="30"/>
      <c r="B476" s="113"/>
    </row>
    <row r="477" spans="1:2" x14ac:dyDescent="0.25">
      <c r="A477" s="30"/>
      <c r="B477" s="113"/>
    </row>
    <row r="478" spans="1:2" x14ac:dyDescent="0.25">
      <c r="A478" s="30"/>
      <c r="B478" s="113"/>
    </row>
    <row r="479" spans="1:2" x14ac:dyDescent="0.25">
      <c r="A479" s="30"/>
      <c r="B479" s="113"/>
    </row>
    <row r="480" spans="1:2" x14ac:dyDescent="0.25">
      <c r="A480" s="30"/>
      <c r="B480" s="113"/>
    </row>
    <row r="481" spans="1:2" x14ac:dyDescent="0.25">
      <c r="A481" s="30"/>
      <c r="B481" s="113"/>
    </row>
    <row r="482" spans="1:2" x14ac:dyDescent="0.25">
      <c r="A482" s="30"/>
      <c r="B482" s="113"/>
    </row>
    <row r="483" spans="1:2" x14ac:dyDescent="0.25">
      <c r="A483" s="30"/>
      <c r="B483" s="113"/>
    </row>
    <row r="484" spans="1:2" x14ac:dyDescent="0.25">
      <c r="A484" s="30"/>
      <c r="B484" s="113"/>
    </row>
    <row r="485" spans="1:2" x14ac:dyDescent="0.25">
      <c r="A485" s="30"/>
      <c r="B485" s="113"/>
    </row>
    <row r="486" spans="1:2" x14ac:dyDescent="0.25">
      <c r="A486" s="30"/>
      <c r="B486" s="113"/>
    </row>
    <row r="487" spans="1:2" x14ac:dyDescent="0.25">
      <c r="A487" s="30"/>
      <c r="B487" s="113"/>
    </row>
    <row r="488" spans="1:2" x14ac:dyDescent="0.25">
      <c r="A488" s="30"/>
      <c r="B488" s="113"/>
    </row>
    <row r="489" spans="1:2" x14ac:dyDescent="0.25">
      <c r="A489" s="30"/>
      <c r="B489" s="113"/>
    </row>
    <row r="490" spans="1:2" x14ac:dyDescent="0.25">
      <c r="A490" s="30"/>
      <c r="B490" s="113"/>
    </row>
    <row r="491" spans="1:2" x14ac:dyDescent="0.25">
      <c r="A491" s="30"/>
      <c r="B491" s="113"/>
    </row>
    <row r="492" spans="1:2" x14ac:dyDescent="0.25">
      <c r="A492" s="30"/>
      <c r="B492" s="113"/>
    </row>
    <row r="493" spans="1:2" x14ac:dyDescent="0.25">
      <c r="A493" s="30"/>
      <c r="B493" s="113"/>
    </row>
    <row r="494" spans="1:2" x14ac:dyDescent="0.25">
      <c r="A494" s="30"/>
      <c r="B494" s="113"/>
    </row>
    <row r="495" spans="1:2" x14ac:dyDescent="0.25">
      <c r="A495" s="30"/>
      <c r="B495" s="113"/>
    </row>
    <row r="496" spans="1:2" x14ac:dyDescent="0.25">
      <c r="A496" s="30"/>
      <c r="B496" s="113"/>
    </row>
    <row r="497" spans="1:2" x14ac:dyDescent="0.25">
      <c r="A497" s="30"/>
      <c r="B497" s="113"/>
    </row>
    <row r="498" spans="1:2" x14ac:dyDescent="0.25">
      <c r="A498" s="30"/>
      <c r="B498" s="113"/>
    </row>
    <row r="499" spans="1:2" x14ac:dyDescent="0.25">
      <c r="A499" s="30"/>
      <c r="B499" s="113"/>
    </row>
    <row r="500" spans="1:2" x14ac:dyDescent="0.25">
      <c r="A500" s="30"/>
      <c r="B500" s="113"/>
    </row>
    <row r="501" spans="1:2" x14ac:dyDescent="0.25">
      <c r="A501" s="30"/>
      <c r="B501" s="113"/>
    </row>
    <row r="502" spans="1:2" x14ac:dyDescent="0.25">
      <c r="A502" s="30"/>
      <c r="B502" s="113"/>
    </row>
    <row r="503" spans="1:2" x14ac:dyDescent="0.25">
      <c r="A503" s="30"/>
      <c r="B503" s="113"/>
    </row>
    <row r="504" spans="1:2" x14ac:dyDescent="0.25">
      <c r="A504" s="30"/>
      <c r="B504" s="113"/>
    </row>
    <row r="505" spans="1:2" x14ac:dyDescent="0.25">
      <c r="A505" s="30"/>
      <c r="B505" s="113"/>
    </row>
    <row r="506" spans="1:2" x14ac:dyDescent="0.25">
      <c r="A506" s="30"/>
      <c r="B506" s="113"/>
    </row>
    <row r="507" spans="1:2" x14ac:dyDescent="0.25">
      <c r="A507" s="30"/>
      <c r="B507" s="113"/>
    </row>
    <row r="508" spans="1:2" x14ac:dyDescent="0.25">
      <c r="A508" s="30"/>
      <c r="B508" s="113"/>
    </row>
    <row r="509" spans="1:2" x14ac:dyDescent="0.25">
      <c r="A509" s="30"/>
      <c r="B509" s="113"/>
    </row>
    <row r="510" spans="1:2" x14ac:dyDescent="0.25">
      <c r="A510" s="30"/>
      <c r="B510" s="113"/>
    </row>
    <row r="511" spans="1:2" x14ac:dyDescent="0.25">
      <c r="A511" s="30"/>
      <c r="B511" s="113"/>
    </row>
    <row r="512" spans="1:2" x14ac:dyDescent="0.25">
      <c r="A512" s="30"/>
      <c r="B512" s="113"/>
    </row>
    <row r="513" spans="1:2" x14ac:dyDescent="0.25">
      <c r="A513" s="30"/>
      <c r="B513" s="113"/>
    </row>
    <row r="514" spans="1:2" x14ac:dyDescent="0.25">
      <c r="A514" s="30"/>
      <c r="B514" s="113"/>
    </row>
    <row r="515" spans="1:2" x14ac:dyDescent="0.25">
      <c r="A515" s="30"/>
      <c r="B515" s="113"/>
    </row>
    <row r="516" spans="1:2" x14ac:dyDescent="0.25">
      <c r="A516" s="30"/>
      <c r="B516" s="113"/>
    </row>
    <row r="517" spans="1:2" x14ac:dyDescent="0.25">
      <c r="A517" s="30"/>
      <c r="B517" s="113"/>
    </row>
    <row r="518" spans="1:2" x14ac:dyDescent="0.25">
      <c r="A518" s="30"/>
      <c r="B518" s="113"/>
    </row>
    <row r="519" spans="1:2" x14ac:dyDescent="0.25">
      <c r="A519" s="30"/>
      <c r="B519" s="113"/>
    </row>
    <row r="520" spans="1:2" x14ac:dyDescent="0.25">
      <c r="A520" s="30"/>
      <c r="B520" s="113"/>
    </row>
    <row r="521" spans="1:2" x14ac:dyDescent="0.25">
      <c r="A521" s="30"/>
      <c r="B521" s="113"/>
    </row>
    <row r="522" spans="1:2" x14ac:dyDescent="0.25">
      <c r="A522" s="30"/>
      <c r="B522" s="113"/>
    </row>
    <row r="523" spans="1:2" x14ac:dyDescent="0.25">
      <c r="A523" s="30"/>
      <c r="B523" s="113"/>
    </row>
    <row r="524" spans="1:2" x14ac:dyDescent="0.25">
      <c r="A524" s="30"/>
      <c r="B524" s="113"/>
    </row>
    <row r="525" spans="1:2" x14ac:dyDescent="0.25">
      <c r="A525" s="30"/>
      <c r="B525" s="113"/>
    </row>
    <row r="526" spans="1:2" x14ac:dyDescent="0.25">
      <c r="A526" s="30"/>
      <c r="B526" s="113"/>
    </row>
    <row r="527" spans="1:2" x14ac:dyDescent="0.25">
      <c r="A527" s="30"/>
      <c r="B527" s="113"/>
    </row>
    <row r="528" spans="1:2" x14ac:dyDescent="0.25">
      <c r="A528" s="30"/>
      <c r="B528" s="113"/>
    </row>
    <row r="529" spans="1:2" x14ac:dyDescent="0.25">
      <c r="A529" s="30"/>
      <c r="B529" s="113"/>
    </row>
    <row r="530" spans="1:2" x14ac:dyDescent="0.25">
      <c r="A530" s="30"/>
      <c r="B530" s="113"/>
    </row>
    <row r="531" spans="1:2" x14ac:dyDescent="0.25">
      <c r="A531" s="30"/>
      <c r="B531" s="113"/>
    </row>
    <row r="532" spans="1:2" x14ac:dyDescent="0.25">
      <c r="A532" s="30"/>
      <c r="B532" s="113"/>
    </row>
    <row r="533" spans="1:2" x14ac:dyDescent="0.25">
      <c r="A533" s="30"/>
      <c r="B533" s="113"/>
    </row>
    <row r="534" spans="1:2" x14ac:dyDescent="0.25">
      <c r="A534" s="30"/>
      <c r="B534" s="113"/>
    </row>
    <row r="535" spans="1:2" x14ac:dyDescent="0.25">
      <c r="A535" s="30"/>
      <c r="B535" s="113"/>
    </row>
    <row r="536" spans="1:2" x14ac:dyDescent="0.25">
      <c r="A536" s="30"/>
      <c r="B536" s="113"/>
    </row>
    <row r="537" spans="1:2" x14ac:dyDescent="0.25">
      <c r="A537" s="30"/>
      <c r="B537" s="113"/>
    </row>
    <row r="538" spans="1:2" x14ac:dyDescent="0.25">
      <c r="A538" s="30"/>
      <c r="B538" s="113"/>
    </row>
    <row r="539" spans="1:2" x14ac:dyDescent="0.25">
      <c r="A539" s="30"/>
      <c r="B539" s="113"/>
    </row>
    <row r="540" spans="1:2" x14ac:dyDescent="0.25">
      <c r="A540" s="30"/>
      <c r="B540" s="113"/>
    </row>
    <row r="541" spans="1:2" x14ac:dyDescent="0.25">
      <c r="A541" s="30"/>
      <c r="B541" s="113"/>
    </row>
    <row r="542" spans="1:2" x14ac:dyDescent="0.25">
      <c r="A542" s="30"/>
      <c r="B542" s="113"/>
    </row>
    <row r="543" spans="1:2" x14ac:dyDescent="0.25">
      <c r="A543" s="30"/>
      <c r="B543" s="113"/>
    </row>
    <row r="544" spans="1:2" x14ac:dyDescent="0.25">
      <c r="A544" s="30"/>
      <c r="B544" s="113"/>
    </row>
    <row r="545" spans="1:2" x14ac:dyDescent="0.25">
      <c r="A545" s="30"/>
      <c r="B545" s="113"/>
    </row>
    <row r="546" spans="1:2" x14ac:dyDescent="0.25">
      <c r="A546" s="30"/>
      <c r="B546" s="113"/>
    </row>
    <row r="547" spans="1:2" x14ac:dyDescent="0.25">
      <c r="A547" s="30"/>
      <c r="B547" s="113"/>
    </row>
    <row r="548" spans="1:2" x14ac:dyDescent="0.25">
      <c r="A548" s="30"/>
      <c r="B548" s="113"/>
    </row>
    <row r="549" spans="1:2" x14ac:dyDescent="0.25">
      <c r="A549" s="30"/>
      <c r="B549" s="113"/>
    </row>
    <row r="550" spans="1:2" x14ac:dyDescent="0.25">
      <c r="A550" s="30"/>
      <c r="B550" s="113"/>
    </row>
    <row r="551" spans="1:2" x14ac:dyDescent="0.25">
      <c r="A551" s="30"/>
      <c r="B551" s="113"/>
    </row>
    <row r="552" spans="1:2" x14ac:dyDescent="0.25">
      <c r="A552" s="30"/>
      <c r="B552" s="113"/>
    </row>
    <row r="553" spans="1:2" x14ac:dyDescent="0.25">
      <c r="A553" s="30"/>
      <c r="B553" s="113"/>
    </row>
    <row r="554" spans="1:2" x14ac:dyDescent="0.25">
      <c r="A554" s="30"/>
      <c r="B554" s="113"/>
    </row>
    <row r="555" spans="1:2" x14ac:dyDescent="0.25">
      <c r="A555" s="30"/>
      <c r="B555" s="113"/>
    </row>
    <row r="556" spans="1:2" x14ac:dyDescent="0.25">
      <c r="A556" s="30"/>
      <c r="B556" s="113"/>
    </row>
    <row r="557" spans="1:2" x14ac:dyDescent="0.25">
      <c r="A557" s="30"/>
      <c r="B557" s="113"/>
    </row>
    <row r="558" spans="1:2" x14ac:dyDescent="0.25">
      <c r="A558" s="30"/>
      <c r="B558" s="113"/>
    </row>
    <row r="559" spans="1:2" x14ac:dyDescent="0.25">
      <c r="A559" s="30"/>
      <c r="B559" s="113"/>
    </row>
    <row r="560" spans="1:2" x14ac:dyDescent="0.25">
      <c r="A560" s="30"/>
      <c r="B560" s="113"/>
    </row>
    <row r="561" spans="1:2" x14ac:dyDescent="0.25">
      <c r="A561" s="30"/>
      <c r="B561" s="113"/>
    </row>
    <row r="562" spans="1:2" x14ac:dyDescent="0.25">
      <c r="A562" s="30"/>
      <c r="B562" s="113"/>
    </row>
    <row r="563" spans="1:2" x14ac:dyDescent="0.25">
      <c r="A563" s="30"/>
      <c r="B563" s="113"/>
    </row>
    <row r="564" spans="1:2" x14ac:dyDescent="0.25">
      <c r="A564" s="30"/>
      <c r="B564" s="113"/>
    </row>
    <row r="565" spans="1:2" x14ac:dyDescent="0.25">
      <c r="A565" s="30"/>
      <c r="B565" s="113"/>
    </row>
    <row r="566" spans="1:2" x14ac:dyDescent="0.25">
      <c r="A566" s="30"/>
      <c r="B566" s="113"/>
    </row>
    <row r="567" spans="1:2" x14ac:dyDescent="0.25">
      <c r="A567" s="30"/>
      <c r="B567" s="113"/>
    </row>
    <row r="568" spans="1:2" x14ac:dyDescent="0.25">
      <c r="A568" s="30"/>
      <c r="B568" s="113"/>
    </row>
    <row r="569" spans="1:2" x14ac:dyDescent="0.25">
      <c r="A569" s="30"/>
      <c r="B569" s="113"/>
    </row>
    <row r="570" spans="1:2" x14ac:dyDescent="0.25">
      <c r="A570" s="30"/>
      <c r="B570" s="113"/>
    </row>
    <row r="571" spans="1:2" x14ac:dyDescent="0.25">
      <c r="A571" s="30"/>
      <c r="B571" s="113"/>
    </row>
    <row r="572" spans="1:2" x14ac:dyDescent="0.25">
      <c r="A572" s="30"/>
      <c r="B572" s="113"/>
    </row>
    <row r="573" spans="1:2" x14ac:dyDescent="0.25">
      <c r="A573" s="30"/>
      <c r="B573" s="113"/>
    </row>
    <row r="574" spans="1:2" x14ac:dyDescent="0.25">
      <c r="A574" s="30"/>
      <c r="B574" s="113"/>
    </row>
    <row r="575" spans="1:2" x14ac:dyDescent="0.25">
      <c r="A575" s="30"/>
      <c r="B575" s="113"/>
    </row>
    <row r="576" spans="1:2" x14ac:dyDescent="0.25">
      <c r="A576" s="30"/>
      <c r="B576" s="113"/>
    </row>
    <row r="577" spans="1:2" x14ac:dyDescent="0.25">
      <c r="A577" s="30"/>
      <c r="B577" s="113"/>
    </row>
    <row r="578" spans="1:2" x14ac:dyDescent="0.25">
      <c r="A578" s="30"/>
      <c r="B578" s="113"/>
    </row>
    <row r="579" spans="1:2" x14ac:dyDescent="0.25">
      <c r="A579" s="30"/>
      <c r="B579" s="113"/>
    </row>
    <row r="580" spans="1:2" x14ac:dyDescent="0.25">
      <c r="A580" s="30"/>
      <c r="B580" s="113"/>
    </row>
    <row r="581" spans="1:2" x14ac:dyDescent="0.25">
      <c r="A581" s="30"/>
      <c r="B581" s="113"/>
    </row>
    <row r="582" spans="1:2" x14ac:dyDescent="0.25">
      <c r="A582" s="30"/>
      <c r="B582" s="113"/>
    </row>
    <row r="583" spans="1:2" x14ac:dyDescent="0.25">
      <c r="A583" s="30"/>
      <c r="B583" s="113"/>
    </row>
    <row r="584" spans="1:2" x14ac:dyDescent="0.25">
      <c r="A584" s="30"/>
      <c r="B584" s="113"/>
    </row>
    <row r="585" spans="1:2" x14ac:dyDescent="0.25">
      <c r="A585" s="30"/>
      <c r="B585" s="113"/>
    </row>
    <row r="586" spans="1:2" x14ac:dyDescent="0.25">
      <c r="A586" s="30"/>
      <c r="B586" s="113"/>
    </row>
    <row r="587" spans="1:2" x14ac:dyDescent="0.25">
      <c r="A587" s="30"/>
      <c r="B587" s="113"/>
    </row>
    <row r="588" spans="1:2" x14ac:dyDescent="0.25">
      <c r="A588" s="30"/>
      <c r="B588" s="113"/>
    </row>
    <row r="589" spans="1:2" x14ac:dyDescent="0.25">
      <c r="A589" s="30"/>
      <c r="B589" s="113"/>
    </row>
    <row r="590" spans="1:2" x14ac:dyDescent="0.25">
      <c r="A590" s="30"/>
      <c r="B590" s="113"/>
    </row>
    <row r="591" spans="1:2" x14ac:dyDescent="0.25">
      <c r="A591" s="30"/>
      <c r="B591" s="113"/>
    </row>
    <row r="592" spans="1:2" x14ac:dyDescent="0.25">
      <c r="A592" s="30"/>
      <c r="B592" s="113"/>
    </row>
    <row r="593" spans="1:2" x14ac:dyDescent="0.25">
      <c r="A593" s="30"/>
      <c r="B593" s="113"/>
    </row>
    <row r="594" spans="1:2" x14ac:dyDescent="0.25">
      <c r="A594" s="30"/>
      <c r="B594" s="113"/>
    </row>
    <row r="595" spans="1:2" x14ac:dyDescent="0.25">
      <c r="A595" s="30"/>
      <c r="B595" s="113"/>
    </row>
    <row r="596" spans="1:2" x14ac:dyDescent="0.25">
      <c r="A596" s="30"/>
      <c r="B596" s="113"/>
    </row>
    <row r="597" spans="1:2" x14ac:dyDescent="0.25">
      <c r="A597" s="30"/>
      <c r="B597" s="113"/>
    </row>
    <row r="598" spans="1:2" x14ac:dyDescent="0.25">
      <c r="A598" s="30"/>
      <c r="B598" s="113"/>
    </row>
    <row r="599" spans="1:2" x14ac:dyDescent="0.25">
      <c r="A599" s="30"/>
      <c r="B599" s="113"/>
    </row>
    <row r="600" spans="1:2" x14ac:dyDescent="0.25">
      <c r="A600" s="30"/>
      <c r="B600" s="113"/>
    </row>
    <row r="601" spans="1:2" x14ac:dyDescent="0.25">
      <c r="A601" s="30"/>
      <c r="B601" s="113"/>
    </row>
    <row r="602" spans="1:2" x14ac:dyDescent="0.25">
      <c r="A602" s="30"/>
      <c r="B602" s="113"/>
    </row>
    <row r="603" spans="1:2" x14ac:dyDescent="0.25">
      <c r="A603" s="30"/>
      <c r="B603" s="113"/>
    </row>
    <row r="604" spans="1:2" x14ac:dyDescent="0.25">
      <c r="A604" s="30"/>
      <c r="B604" s="113"/>
    </row>
    <row r="605" spans="1:2" x14ac:dyDescent="0.25">
      <c r="A605" s="30"/>
      <c r="B605" s="113"/>
    </row>
    <row r="606" spans="1:2" x14ac:dyDescent="0.25">
      <c r="A606" s="30"/>
      <c r="B606" s="113"/>
    </row>
    <row r="607" spans="1:2" x14ac:dyDescent="0.25">
      <c r="A607" s="30"/>
      <c r="B607" s="113"/>
    </row>
    <row r="608" spans="1:2" x14ac:dyDescent="0.25">
      <c r="A608" s="30"/>
      <c r="B608" s="113"/>
    </row>
    <row r="609" spans="1:2" x14ac:dyDescent="0.25">
      <c r="A609" s="30"/>
      <c r="B609" s="113"/>
    </row>
    <row r="610" spans="1:2" x14ac:dyDescent="0.25">
      <c r="A610" s="30"/>
      <c r="B610" s="113"/>
    </row>
    <row r="611" spans="1:2" x14ac:dyDescent="0.25">
      <c r="A611" s="30"/>
      <c r="B611" s="113"/>
    </row>
    <row r="612" spans="1:2" x14ac:dyDescent="0.25">
      <c r="A612" s="30"/>
      <c r="B612" s="113"/>
    </row>
    <row r="613" spans="1:2" x14ac:dyDescent="0.25">
      <c r="A613" s="30"/>
      <c r="B613" s="113"/>
    </row>
    <row r="614" spans="1:2" x14ac:dyDescent="0.25">
      <c r="A614" s="30"/>
      <c r="B614" s="113"/>
    </row>
    <row r="615" spans="1:2" x14ac:dyDescent="0.25">
      <c r="A615" s="30"/>
      <c r="B615" s="113"/>
    </row>
    <row r="616" spans="1:2" x14ac:dyDescent="0.25">
      <c r="A616" s="30"/>
      <c r="B616" s="113"/>
    </row>
    <row r="617" spans="1:2" x14ac:dyDescent="0.25">
      <c r="A617" s="30"/>
      <c r="B617" s="113"/>
    </row>
    <row r="618" spans="1:2" x14ac:dyDescent="0.25">
      <c r="A618" s="30"/>
      <c r="B618" s="113"/>
    </row>
    <row r="619" spans="1:2" x14ac:dyDescent="0.25">
      <c r="A619" s="30"/>
      <c r="B619" s="113"/>
    </row>
    <row r="620" spans="1:2" x14ac:dyDescent="0.25">
      <c r="A620" s="30"/>
      <c r="B620" s="113"/>
    </row>
    <row r="621" spans="1:2" x14ac:dyDescent="0.25">
      <c r="A621" s="30"/>
      <c r="B621" s="113"/>
    </row>
    <row r="622" spans="1:2" x14ac:dyDescent="0.25">
      <c r="A622" s="30"/>
      <c r="B622" s="113"/>
    </row>
    <row r="623" spans="1:2" x14ac:dyDescent="0.25">
      <c r="A623" s="30"/>
      <c r="B623" s="113"/>
    </row>
    <row r="624" spans="1:2" x14ac:dyDescent="0.25">
      <c r="A624" s="30"/>
      <c r="B624" s="113"/>
    </row>
    <row r="625" spans="1:2" x14ac:dyDescent="0.25">
      <c r="A625" s="30"/>
      <c r="B625" s="113"/>
    </row>
    <row r="626" spans="1:2" x14ac:dyDescent="0.25">
      <c r="A626" s="30"/>
      <c r="B626" s="113"/>
    </row>
    <row r="627" spans="1:2" x14ac:dyDescent="0.25">
      <c r="A627" s="30"/>
      <c r="B627" s="113"/>
    </row>
    <row r="628" spans="1:2" x14ac:dyDescent="0.25">
      <c r="A628" s="30"/>
      <c r="B628" s="113"/>
    </row>
    <row r="629" spans="1:2" x14ac:dyDescent="0.25">
      <c r="A629" s="30"/>
      <c r="B629" s="113"/>
    </row>
    <row r="630" spans="1:2" x14ac:dyDescent="0.25">
      <c r="A630" s="30"/>
      <c r="B630" s="113"/>
    </row>
    <row r="631" spans="1:2" x14ac:dyDescent="0.25">
      <c r="A631" s="30"/>
      <c r="B631" s="113"/>
    </row>
    <row r="632" spans="1:2" x14ac:dyDescent="0.25">
      <c r="A632" s="30"/>
      <c r="B632" s="113"/>
    </row>
    <row r="633" spans="1:2" x14ac:dyDescent="0.25">
      <c r="A633" s="30"/>
      <c r="B633" s="113"/>
    </row>
    <row r="634" spans="1:2" x14ac:dyDescent="0.25">
      <c r="A634" s="30"/>
      <c r="B634" s="113"/>
    </row>
    <row r="635" spans="1:2" x14ac:dyDescent="0.25">
      <c r="A635" s="30"/>
      <c r="B635" s="113"/>
    </row>
    <row r="636" spans="1:2" x14ac:dyDescent="0.25">
      <c r="A636" s="30"/>
      <c r="B636" s="113"/>
    </row>
    <row r="637" spans="1:2" x14ac:dyDescent="0.25">
      <c r="A637" s="30"/>
      <c r="B637" s="113"/>
    </row>
    <row r="638" spans="1:2" x14ac:dyDescent="0.25">
      <c r="A638" s="30"/>
      <c r="B638" s="113"/>
    </row>
    <row r="639" spans="1:2" x14ac:dyDescent="0.25">
      <c r="A639" s="30"/>
      <c r="B639" s="113"/>
    </row>
    <row r="640" spans="1:2" x14ac:dyDescent="0.25">
      <c r="A640" s="30"/>
      <c r="B640" s="113"/>
    </row>
    <row r="641" spans="1:2" x14ac:dyDescent="0.25">
      <c r="A641" s="30"/>
      <c r="B641" s="113"/>
    </row>
    <row r="642" spans="1:2" x14ac:dyDescent="0.25">
      <c r="A642" s="30"/>
      <c r="B642" s="113"/>
    </row>
    <row r="643" spans="1:2" x14ac:dyDescent="0.25">
      <c r="A643" s="30"/>
      <c r="B643" s="113"/>
    </row>
    <row r="644" spans="1:2" x14ac:dyDescent="0.25">
      <c r="A644" s="30"/>
      <c r="B644" s="113"/>
    </row>
    <row r="645" spans="1:2" x14ac:dyDescent="0.25">
      <c r="A645" s="30"/>
      <c r="B645" s="113"/>
    </row>
    <row r="646" spans="1:2" x14ac:dyDescent="0.25">
      <c r="A646" s="30"/>
      <c r="B646" s="113"/>
    </row>
    <row r="647" spans="1:2" x14ac:dyDescent="0.25">
      <c r="A647" s="30"/>
      <c r="B647" s="113"/>
    </row>
    <row r="648" spans="1:2" x14ac:dyDescent="0.25">
      <c r="A648" s="30"/>
      <c r="B648" s="113"/>
    </row>
    <row r="649" spans="1:2" x14ac:dyDescent="0.25">
      <c r="A649" s="30"/>
      <c r="B649" s="113"/>
    </row>
    <row r="650" spans="1:2" x14ac:dyDescent="0.25">
      <c r="A650" s="30"/>
      <c r="B650" s="113"/>
    </row>
    <row r="651" spans="1:2" x14ac:dyDescent="0.25">
      <c r="A651" s="30"/>
      <c r="B651" s="113"/>
    </row>
    <row r="652" spans="1:2" x14ac:dyDescent="0.25">
      <c r="A652" s="30"/>
      <c r="B652" s="113"/>
    </row>
    <row r="653" spans="1:2" x14ac:dyDescent="0.25">
      <c r="A653" s="30"/>
      <c r="B653" s="113"/>
    </row>
    <row r="654" spans="1:2" x14ac:dyDescent="0.25">
      <c r="A654" s="30"/>
      <c r="B654" s="113"/>
    </row>
    <row r="655" spans="1:2" x14ac:dyDescent="0.25">
      <c r="A655" s="30"/>
      <c r="B655" s="113"/>
    </row>
    <row r="656" spans="1:2" x14ac:dyDescent="0.25">
      <c r="A656" s="30"/>
      <c r="B656" s="113"/>
    </row>
    <row r="657" spans="1:2" x14ac:dyDescent="0.25">
      <c r="A657" s="30"/>
      <c r="B657" s="113"/>
    </row>
    <row r="658" spans="1:2" x14ac:dyDescent="0.25">
      <c r="A658" s="30"/>
      <c r="B658" s="113"/>
    </row>
    <row r="659" spans="1:2" x14ac:dyDescent="0.25">
      <c r="A659" s="30"/>
      <c r="B659" s="113"/>
    </row>
    <row r="660" spans="1:2" x14ac:dyDescent="0.25">
      <c r="A660" s="30"/>
      <c r="B660" s="113"/>
    </row>
    <row r="661" spans="1:2" x14ac:dyDescent="0.25">
      <c r="A661" s="30"/>
      <c r="B661" s="113"/>
    </row>
    <row r="662" spans="1:2" x14ac:dyDescent="0.25">
      <c r="A662" s="30"/>
      <c r="B662" s="113"/>
    </row>
    <row r="663" spans="1:2" x14ac:dyDescent="0.25">
      <c r="A663" s="30"/>
      <c r="B663" s="113"/>
    </row>
    <row r="664" spans="1:2" x14ac:dyDescent="0.25">
      <c r="A664" s="30"/>
      <c r="B664" s="113"/>
    </row>
    <row r="665" spans="1:2" x14ac:dyDescent="0.25">
      <c r="A665" s="30"/>
      <c r="B665" s="113"/>
    </row>
    <row r="666" spans="1:2" x14ac:dyDescent="0.25">
      <c r="A666" s="30"/>
      <c r="B666" s="113"/>
    </row>
    <row r="667" spans="1:2" x14ac:dyDescent="0.25">
      <c r="A667" s="30"/>
      <c r="B667" s="113"/>
    </row>
    <row r="668" spans="1:2" x14ac:dyDescent="0.25">
      <c r="A668" s="30"/>
      <c r="B668" s="113"/>
    </row>
    <row r="669" spans="1:2" x14ac:dyDescent="0.25">
      <c r="A669" s="30"/>
      <c r="B669" s="113"/>
    </row>
    <row r="670" spans="1:2" x14ac:dyDescent="0.25">
      <c r="A670" s="30"/>
      <c r="B670" s="113"/>
    </row>
    <row r="671" spans="1:2" x14ac:dyDescent="0.25">
      <c r="A671" s="30"/>
      <c r="B671" s="113"/>
    </row>
    <row r="672" spans="1:2" x14ac:dyDescent="0.25">
      <c r="A672" s="30"/>
      <c r="B672" s="113"/>
    </row>
    <row r="673" spans="1:2" x14ac:dyDescent="0.25">
      <c r="A673" s="30"/>
      <c r="B673" s="113"/>
    </row>
    <row r="674" spans="1:2" x14ac:dyDescent="0.25">
      <c r="A674" s="30"/>
      <c r="B674" s="113"/>
    </row>
    <row r="675" spans="1:2" x14ac:dyDescent="0.25">
      <c r="A675" s="30"/>
      <c r="B675" s="113"/>
    </row>
    <row r="676" spans="1:2" x14ac:dyDescent="0.25">
      <c r="A676" s="30"/>
      <c r="B676" s="113"/>
    </row>
    <row r="677" spans="1:2" x14ac:dyDescent="0.25">
      <c r="A677" s="30"/>
      <c r="B677" s="113"/>
    </row>
    <row r="678" spans="1:2" x14ac:dyDescent="0.25">
      <c r="A678" s="30"/>
      <c r="B678" s="113"/>
    </row>
    <row r="679" spans="1:2" x14ac:dyDescent="0.25">
      <c r="A679" s="30"/>
      <c r="B679" s="113"/>
    </row>
    <row r="680" spans="1:2" x14ac:dyDescent="0.25">
      <c r="A680" s="30"/>
      <c r="B680" s="113"/>
    </row>
    <row r="681" spans="1:2" x14ac:dyDescent="0.25">
      <c r="A681" s="30"/>
      <c r="B681" s="113"/>
    </row>
    <row r="682" spans="1:2" x14ac:dyDescent="0.25">
      <c r="A682" s="30"/>
      <c r="B682" s="113"/>
    </row>
    <row r="683" spans="1:2" x14ac:dyDescent="0.25">
      <c r="A683" s="30"/>
      <c r="B683" s="113"/>
    </row>
    <row r="684" spans="1:2" x14ac:dyDescent="0.25">
      <c r="A684" s="30"/>
      <c r="B684" s="113"/>
    </row>
    <row r="685" spans="1:2" x14ac:dyDescent="0.25">
      <c r="A685" s="30"/>
      <c r="B685" s="113"/>
    </row>
    <row r="686" spans="1:2" x14ac:dyDescent="0.25">
      <c r="A686" s="30"/>
      <c r="B686" s="113"/>
    </row>
    <row r="687" spans="1:2" x14ac:dyDescent="0.25">
      <c r="A687" s="30"/>
      <c r="B687" s="113"/>
    </row>
    <row r="688" spans="1:2" x14ac:dyDescent="0.25">
      <c r="A688" s="30"/>
      <c r="B688" s="113"/>
    </row>
    <row r="689" spans="1:2" x14ac:dyDescent="0.25">
      <c r="A689" s="30"/>
      <c r="B689" s="113"/>
    </row>
    <row r="690" spans="1:2" x14ac:dyDescent="0.25">
      <c r="A690" s="30"/>
      <c r="B690" s="113"/>
    </row>
    <row r="691" spans="1:2" x14ac:dyDescent="0.25">
      <c r="A691" s="30"/>
      <c r="B691" s="113"/>
    </row>
    <row r="692" spans="1:2" x14ac:dyDescent="0.25">
      <c r="A692" s="30"/>
      <c r="B692" s="113"/>
    </row>
    <row r="693" spans="1:2" x14ac:dyDescent="0.25">
      <c r="A693" s="30"/>
      <c r="B693" s="113"/>
    </row>
    <row r="694" spans="1:2" x14ac:dyDescent="0.25">
      <c r="A694" s="30"/>
      <c r="B694" s="113"/>
    </row>
    <row r="695" spans="1:2" x14ac:dyDescent="0.25">
      <c r="A695" s="30"/>
      <c r="B695" s="113"/>
    </row>
    <row r="696" spans="1:2" x14ac:dyDescent="0.25">
      <c r="A696" s="30"/>
      <c r="B696" s="113"/>
    </row>
    <row r="697" spans="1:2" x14ac:dyDescent="0.25">
      <c r="A697" s="30"/>
      <c r="B697" s="113"/>
    </row>
    <row r="698" spans="1:2" x14ac:dyDescent="0.25">
      <c r="A698" s="30"/>
      <c r="B698" s="128"/>
    </row>
    <row r="699" spans="1:2" x14ac:dyDescent="0.25">
      <c r="A699" s="30"/>
      <c r="B699" s="128"/>
    </row>
    <row r="700" spans="1:2" x14ac:dyDescent="0.25">
      <c r="A700" s="30"/>
      <c r="B700" s="115"/>
    </row>
    <row r="701" spans="1:2" x14ac:dyDescent="0.25">
      <c r="A701" s="30"/>
      <c r="B701" s="128"/>
    </row>
    <row r="702" spans="1:2" x14ac:dyDescent="0.25">
      <c r="A702" s="30"/>
      <c r="B702" s="128"/>
    </row>
    <row r="703" spans="1:2" x14ac:dyDescent="0.25">
      <c r="A703" s="30"/>
      <c r="B703" s="128"/>
    </row>
    <row r="704" spans="1:2" x14ac:dyDescent="0.25">
      <c r="A704" s="30"/>
      <c r="B704" s="128"/>
    </row>
    <row r="705" spans="1:2" x14ac:dyDescent="0.25">
      <c r="A705" s="30"/>
      <c r="B705" s="115"/>
    </row>
    <row r="706" spans="1:2" x14ac:dyDescent="0.25">
      <c r="A706" s="30"/>
      <c r="B706" s="128"/>
    </row>
    <row r="707" spans="1:2" x14ac:dyDescent="0.25">
      <c r="A707" s="30"/>
      <c r="B707" s="128"/>
    </row>
    <row r="708" spans="1:2" x14ac:dyDescent="0.25">
      <c r="A708" s="30"/>
      <c r="B708" s="115"/>
    </row>
    <row r="709" spans="1:2" x14ac:dyDescent="0.25">
      <c r="A709" s="30"/>
      <c r="B709" s="115"/>
    </row>
    <row r="710" spans="1:2" x14ac:dyDescent="0.25">
      <c r="A710" s="30"/>
      <c r="B710" s="115"/>
    </row>
    <row r="711" spans="1:2" x14ac:dyDescent="0.25">
      <c r="A711" s="30"/>
      <c r="B711" s="115"/>
    </row>
    <row r="712" spans="1:2" x14ac:dyDescent="0.25">
      <c r="A712" s="30"/>
      <c r="B712" s="115"/>
    </row>
    <row r="713" spans="1:2" x14ac:dyDescent="0.25">
      <c r="A713" s="30"/>
      <c r="B713" s="128"/>
    </row>
    <row r="714" spans="1:2" x14ac:dyDescent="0.25">
      <c r="A714" s="30"/>
      <c r="B714" s="115"/>
    </row>
    <row r="715" spans="1:2" x14ac:dyDescent="0.25">
      <c r="A715" s="30"/>
      <c r="B715" s="115"/>
    </row>
    <row r="716" spans="1:2" x14ac:dyDescent="0.25">
      <c r="A716" s="30"/>
      <c r="B716" s="115"/>
    </row>
    <row r="717" spans="1:2" x14ac:dyDescent="0.25">
      <c r="A717" s="30"/>
      <c r="B717" s="115"/>
    </row>
    <row r="718" spans="1:2" x14ac:dyDescent="0.25">
      <c r="A718" s="30"/>
      <c r="B718" s="115"/>
    </row>
    <row r="719" spans="1:2" x14ac:dyDescent="0.25">
      <c r="A719" s="30"/>
      <c r="B719" s="115"/>
    </row>
    <row r="720" spans="1:2" x14ac:dyDescent="0.25">
      <c r="A720" s="30"/>
      <c r="B720" s="115"/>
    </row>
    <row r="721" spans="1:2" x14ac:dyDescent="0.25">
      <c r="A721" s="30"/>
      <c r="B721" s="115"/>
    </row>
    <row r="722" spans="1:2" x14ac:dyDescent="0.25">
      <c r="A722" s="30"/>
      <c r="B722" s="115"/>
    </row>
    <row r="723" spans="1:2" x14ac:dyDescent="0.25">
      <c r="A723" s="30"/>
      <c r="B723" s="115"/>
    </row>
    <row r="724" spans="1:2" x14ac:dyDescent="0.25">
      <c r="A724" s="30"/>
      <c r="B724" s="115"/>
    </row>
    <row r="725" spans="1:2" x14ac:dyDescent="0.25">
      <c r="A725" s="30"/>
      <c r="B725" s="128"/>
    </row>
    <row r="726" spans="1:2" x14ac:dyDescent="0.25">
      <c r="A726" s="30"/>
      <c r="B726" s="115"/>
    </row>
    <row r="727" spans="1:2" x14ac:dyDescent="0.25">
      <c r="A727" s="30"/>
      <c r="B727" s="128"/>
    </row>
    <row r="728" spans="1:2" x14ac:dyDescent="0.25">
      <c r="A728" s="30"/>
      <c r="B728" s="128"/>
    </row>
    <row r="729" spans="1:2" x14ac:dyDescent="0.25">
      <c r="A729" s="30"/>
      <c r="B729" s="128"/>
    </row>
    <row r="730" spans="1:2" x14ac:dyDescent="0.25">
      <c r="A730" s="30"/>
      <c r="B730" s="128"/>
    </row>
    <row r="731" spans="1:2" x14ac:dyDescent="0.25">
      <c r="A731" s="30"/>
      <c r="B731" s="115"/>
    </row>
    <row r="732" spans="1:2" x14ac:dyDescent="0.25">
      <c r="A732" s="30"/>
      <c r="B732" s="128"/>
    </row>
    <row r="733" spans="1:2" x14ac:dyDescent="0.25">
      <c r="A733" s="30"/>
      <c r="B733" s="115"/>
    </row>
    <row r="734" spans="1:2" x14ac:dyDescent="0.25">
      <c r="A734" s="30"/>
      <c r="B734" s="128"/>
    </row>
    <row r="735" spans="1:2" x14ac:dyDescent="0.25">
      <c r="A735" s="30"/>
      <c r="B735" s="115"/>
    </row>
    <row r="736" spans="1:2" x14ac:dyDescent="0.25">
      <c r="A736" s="30"/>
      <c r="B736" s="128"/>
    </row>
    <row r="737" spans="1:2" x14ac:dyDescent="0.25">
      <c r="A737" s="30"/>
      <c r="B737" s="115"/>
    </row>
    <row r="738" spans="1:2" x14ac:dyDescent="0.25">
      <c r="A738" s="30"/>
      <c r="B738" s="115"/>
    </row>
    <row r="739" spans="1:2" x14ac:dyDescent="0.25">
      <c r="A739" s="30"/>
      <c r="B739" s="115"/>
    </row>
    <row r="740" spans="1:2" x14ac:dyDescent="0.25">
      <c r="A740" s="30"/>
      <c r="B740" s="115"/>
    </row>
    <row r="741" spans="1:2" x14ac:dyDescent="0.25">
      <c r="A741" s="30"/>
      <c r="B741" s="115"/>
    </row>
    <row r="742" spans="1:2" x14ac:dyDescent="0.25">
      <c r="A742" s="30"/>
      <c r="B742" s="115"/>
    </row>
    <row r="743" spans="1:2" x14ac:dyDescent="0.25">
      <c r="A743" s="30"/>
      <c r="B743" s="128"/>
    </row>
    <row r="744" spans="1:2" x14ac:dyDescent="0.25">
      <c r="A744" s="30"/>
      <c r="B744" s="128"/>
    </row>
    <row r="745" spans="1:2" x14ac:dyDescent="0.25">
      <c r="A745" s="30"/>
      <c r="B745" s="115"/>
    </row>
    <row r="746" spans="1:2" x14ac:dyDescent="0.25">
      <c r="A746" s="30"/>
      <c r="B746" s="115"/>
    </row>
    <row r="747" spans="1:2" x14ac:dyDescent="0.25">
      <c r="A747" s="30"/>
      <c r="B747" s="115"/>
    </row>
    <row r="748" spans="1:2" x14ac:dyDescent="0.25">
      <c r="A748" s="30"/>
      <c r="B748" s="115"/>
    </row>
    <row r="749" spans="1:2" x14ac:dyDescent="0.25">
      <c r="A749" s="30"/>
      <c r="B749" s="115"/>
    </row>
    <row r="750" spans="1:2" x14ac:dyDescent="0.25">
      <c r="A750" s="30"/>
      <c r="B750" s="115"/>
    </row>
    <row r="751" spans="1:2" x14ac:dyDescent="0.25">
      <c r="A751" s="30"/>
      <c r="B751" s="115"/>
    </row>
    <row r="752" spans="1:2" x14ac:dyDescent="0.25">
      <c r="A752" s="30"/>
      <c r="B752" s="115"/>
    </row>
    <row r="753" spans="1:2" x14ac:dyDescent="0.25">
      <c r="A753" s="30"/>
      <c r="B753" s="115"/>
    </row>
    <row r="754" spans="1:2" x14ac:dyDescent="0.25">
      <c r="A754" s="30"/>
      <c r="B754" s="115"/>
    </row>
    <row r="755" spans="1:2" x14ac:dyDescent="0.25">
      <c r="A755" s="30"/>
      <c r="B755" s="115"/>
    </row>
    <row r="756" spans="1:2" x14ac:dyDescent="0.25">
      <c r="A756" s="30"/>
      <c r="B756" s="115"/>
    </row>
    <row r="757" spans="1:2" x14ac:dyDescent="0.25">
      <c r="A757" s="30"/>
      <c r="B757" s="115"/>
    </row>
    <row r="758" spans="1:2" x14ac:dyDescent="0.25">
      <c r="A758" s="30"/>
      <c r="B758" s="115"/>
    </row>
    <row r="759" spans="1:2" x14ac:dyDescent="0.25">
      <c r="A759" s="30"/>
      <c r="B759" s="115"/>
    </row>
    <row r="760" spans="1:2" x14ac:dyDescent="0.25">
      <c r="A760" s="30"/>
      <c r="B760" s="115"/>
    </row>
    <row r="761" spans="1:2" x14ac:dyDescent="0.25">
      <c r="A761" s="30"/>
      <c r="B761" s="128"/>
    </row>
    <row r="762" spans="1:2" x14ac:dyDescent="0.25">
      <c r="A762" s="30"/>
      <c r="B762" s="115"/>
    </row>
    <row r="763" spans="1:2" x14ac:dyDescent="0.25">
      <c r="A763" s="30"/>
      <c r="B763" s="115"/>
    </row>
    <row r="764" spans="1:2" x14ac:dyDescent="0.25">
      <c r="A764" s="30"/>
      <c r="B764" s="115"/>
    </row>
    <row r="765" spans="1:2" x14ac:dyDescent="0.25">
      <c r="A765" s="30"/>
      <c r="B765" s="115"/>
    </row>
    <row r="766" spans="1:2" x14ac:dyDescent="0.25">
      <c r="A766" s="30"/>
      <c r="B766" s="115"/>
    </row>
    <row r="767" spans="1:2" x14ac:dyDescent="0.25">
      <c r="A767" s="30"/>
      <c r="B767" s="115"/>
    </row>
    <row r="768" spans="1:2" x14ac:dyDescent="0.25">
      <c r="A768" s="30"/>
      <c r="B768" s="115"/>
    </row>
    <row r="769" spans="1:2" x14ac:dyDescent="0.25">
      <c r="A769" s="30"/>
      <c r="B769" s="115"/>
    </row>
    <row r="770" spans="1:2" x14ac:dyDescent="0.25">
      <c r="A770" s="30"/>
      <c r="B770" s="115"/>
    </row>
    <row r="771" spans="1:2" x14ac:dyDescent="0.25">
      <c r="A771" s="30"/>
      <c r="B771" s="115"/>
    </row>
    <row r="772" spans="1:2" x14ac:dyDescent="0.25">
      <c r="A772" s="30"/>
      <c r="B772" s="115"/>
    </row>
    <row r="773" spans="1:2" x14ac:dyDescent="0.25">
      <c r="A773" s="30"/>
      <c r="B773" s="115"/>
    </row>
    <row r="774" spans="1:2" x14ac:dyDescent="0.25">
      <c r="A774" s="30"/>
      <c r="B774" s="115"/>
    </row>
    <row r="775" spans="1:2" x14ac:dyDescent="0.25">
      <c r="A775" s="30"/>
      <c r="B775" s="115"/>
    </row>
    <row r="776" spans="1:2" x14ac:dyDescent="0.25">
      <c r="A776" s="30"/>
      <c r="B776" s="12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4197-77FE-4274-B5D8-039C84E85531}">
  <dimension ref="B3:AA727"/>
  <sheetViews>
    <sheetView topLeftCell="B1" zoomScale="80" zoomScaleNormal="80" workbookViewId="0">
      <pane ySplit="7" topLeftCell="A715" activePane="bottomLeft" state="frozen"/>
      <selection activeCell="D47" sqref="D47"/>
      <selection pane="bottomLeft" activeCell="B728" sqref="B728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63" t="s">
        <v>89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f>IF(MID(Fosfatos!D8,1,1)="&lt;",MID(Fosfatos!D8,2,4)/2,Fosfatos!D8)</f>
        <v>2.29</v>
      </c>
      <c r="E8" s="131">
        <f>IF(MID(Fosfatos!E8,1,1)="&lt;",MID(Fosfatos!E8,2,4)/2,Fosfatos!E8)</f>
        <v>0</v>
      </c>
      <c r="F8" s="131">
        <f>IF(MID(Fosfatos!F8,1,1)="&lt;",MID(Fosfatos!F8,2,4)/2,Fosfatos!F8)</f>
        <v>0</v>
      </c>
      <c r="G8" s="131">
        <f>IF(MID(Fosfatos!G8,1,1)="&lt;",MID(Fosfatos!G8,2,4)/2,Fosfatos!G8)</f>
        <v>0</v>
      </c>
      <c r="H8" s="131">
        <f>IF(MID(Fosfatos!H8,1,1)="&lt;",MID(Fosfatos!H8,2,4)/2,Fosfatos!H8)</f>
        <v>0</v>
      </c>
      <c r="I8" s="105"/>
      <c r="J8" s="131">
        <f>IF(MID(Fosfatos!J8,1,1)="&lt;",MID(Fosfatos!J8,2,4)/2,Fosfatos!J8)</f>
        <v>0</v>
      </c>
      <c r="K8" s="105"/>
      <c r="L8" s="131">
        <f>IF(MID(Fosfatos!L8,1,1)="&lt;",MID(Fosfatos!L8,2,4)/2,Fosfatos!L8)</f>
        <v>0</v>
      </c>
      <c r="M8" s="105"/>
      <c r="N8" s="131">
        <f>IF(MID(Fosfatos!N8,1,1)="&lt;",MID(Fosfatos!N8,2,4)/2,Fosfatos!N8)</f>
        <v>0</v>
      </c>
      <c r="O8" s="4">
        <f>IF(MID(Fosfatos!O8,1,1)="&lt;",MID(Fosfatos!O8,2,4)/2,Fosfatos!O8)</f>
        <v>0</v>
      </c>
      <c r="P8" s="9">
        <f>IF(MID(Fosfatos!P8,1,1)="&lt;",MID(Fosfatos!P8,2,4)/2,Fosfatos!P8)</f>
        <v>0</v>
      </c>
      <c r="Q8" s="105">
        <f>IF(MID(Fosfatos!Q8,1,1)="&lt;",MID(Fosfatos!Q8,2,4)/2,Fosfatos!Q8)</f>
        <v>0</v>
      </c>
      <c r="R8" s="17">
        <f>IF(MID(Fosfatos!R8,1,1)="&lt;",MID(Fosfatos!R8,2,4)/2,Fosfatos!R8)</f>
        <v>0</v>
      </c>
      <c r="S8" s="21">
        <f>IF(MID(Fosfatos!S8,1,1)="&lt;",MID(Fosfatos!S8,2,4)/2,Fosfatos!S8)</f>
        <v>0</v>
      </c>
      <c r="T8" s="21">
        <f>IF(MID(Fosfatos!T8,1,1)="&lt;",MID(Fosfatos!T8,2,4)/2,Fosfatos!T8)</f>
        <v>0</v>
      </c>
      <c r="U8" s="150">
        <f>IF(MID(Fosfatos!U8,1,1)="&lt;",MID(Fosfatos!U8,2,4)/2,Fosfatos!U8)</f>
        <v>0</v>
      </c>
      <c r="V8" s="151">
        <f>IF(MID(Fosfatos!V8,1,1)="&lt;",MID(Fosfatos!V8,2,4)/2,Fosfatos!V8)</f>
        <v>0</v>
      </c>
      <c r="W8" s="152">
        <f>IF(MID(Fosfatos!W8,1,1)="&lt;",MID(Fosfatos!W8,2,4)/2,Fosfatos!W8)</f>
        <v>0</v>
      </c>
      <c r="X8" s="153">
        <f>IF(MID(Fosfatos!X8,1,1)="&lt;",MID(Fosfatos!X8,2,4)/2,Fosfatos!X8)</f>
        <v>0</v>
      </c>
      <c r="Y8" s="154">
        <f>IF(MID(Fosfatos!Y8,1,1)="&lt;",MID(Fosfatos!Y8,2,4)/2,Fosfatos!Y8)</f>
        <v>0</v>
      </c>
    </row>
    <row r="9" spans="2:27" x14ac:dyDescent="0.25">
      <c r="B9" s="30">
        <v>44432</v>
      </c>
      <c r="C9" s="105"/>
      <c r="D9" s="131">
        <f>IF(MID(Fosfatos!D9,1,1)="&lt;",MID(Fosfatos!D9,2,4)/2,Fosfatos!D9)</f>
        <v>1.94</v>
      </c>
      <c r="E9" s="54"/>
      <c r="F9" s="54"/>
      <c r="G9" s="54"/>
      <c r="H9" s="54"/>
      <c r="I9" s="105"/>
      <c r="J9" s="131">
        <f>IF(MID(Fosfatos!J9,1,1)="&lt;",MID(Fosfatos!J9,2,4)/2,Fosfatos!J9)</f>
        <v>0</v>
      </c>
      <c r="K9" s="105"/>
      <c r="L9" s="131">
        <f>IF(MID(Fosfatos!L9,1,1)="&lt;",MID(Fosfatos!L9,2,4)/2,Fosfatos!L9)</f>
        <v>0</v>
      </c>
      <c r="M9" s="105"/>
      <c r="N9" s="131">
        <f>IF(MID(Fosfatos!N9,1,1)="&lt;",MID(Fosfatos!N9,2,4)/2,Fosfatos!N9)</f>
        <v>0</v>
      </c>
      <c r="O9" s="4">
        <f>IF(MID(Fosfatos!O9,1,1)="&lt;",MID(Fosfatos!O9,2,4)/2,Fosfatos!O9)</f>
        <v>0</v>
      </c>
      <c r="P9" s="9">
        <f>IF(MID(Fosfatos!P9,1,1)="&lt;",MID(Fosfatos!P9,2,4)/2,Fosfatos!P9)</f>
        <v>0</v>
      </c>
      <c r="Q9" s="105"/>
      <c r="R9" s="17">
        <f>IF(MID(Fosfatos!R9,1,1)="&lt;",MID(Fosfatos!R9,2,4)/2,Fosfatos!R9)</f>
        <v>0</v>
      </c>
      <c r="S9" s="21">
        <f>IF(MID(Fosfatos!S9,1,1)="&lt;",MID(Fosfatos!S9,2,4)/2,Fosfatos!S9)</f>
        <v>0</v>
      </c>
      <c r="T9" s="21">
        <f>IF(MID(Fosfatos!T9,1,1)="&lt;",MID(Fosfatos!T9,2,4)/2,Fosfatos!T9)</f>
        <v>0</v>
      </c>
      <c r="U9" s="150">
        <f>IF(MID(Fosfatos!U9,1,1)="&lt;",MID(Fosfatos!U9,2,4)/2,Fosfatos!U9)</f>
        <v>0</v>
      </c>
      <c r="V9" s="151">
        <f>IF(MID(Fosfatos!V9,1,1)="&lt;",MID(Fosfatos!V9,2,4)/2,Fosfatos!V9)</f>
        <v>0</v>
      </c>
      <c r="W9" s="152">
        <f>IF(MID(Fosfatos!W9,1,1)="&lt;",MID(Fosfatos!W9,2,4)/2,Fosfatos!W9)</f>
        <v>0</v>
      </c>
      <c r="X9" s="153">
        <f>IF(MID(Fosfatos!X9,1,1)="&lt;",MID(Fosfatos!X9,2,4)/2,Fosfatos!X9)</f>
        <v>0</v>
      </c>
      <c r="Y9" s="154">
        <f>IF(MID(Fosfatos!Y9,1,1)="&lt;",MID(Fosfatos!Y9,2,4)/2,Fosfatos!Y9)</f>
        <v>0</v>
      </c>
    </row>
    <row r="10" spans="2:27" x14ac:dyDescent="0.25">
      <c r="B10" s="30">
        <v>44433</v>
      </c>
      <c r="C10" s="105"/>
      <c r="D10" s="131">
        <f>IF(MID(Fosfatos!D10,1,1)="&lt;",MID(Fosfatos!D10,2,4)/2,Fosfatos!D10)</f>
        <v>1.7</v>
      </c>
      <c r="E10" s="54"/>
      <c r="F10" s="54"/>
      <c r="G10" s="54"/>
      <c r="H10" s="54"/>
      <c r="I10" s="105"/>
      <c r="J10" s="131">
        <f>IF(MID(Fosfatos!J10,1,1)="&lt;",MID(Fosfatos!J10,2,4)/2,Fosfatos!J10)</f>
        <v>0</v>
      </c>
      <c r="K10" s="105"/>
      <c r="L10" s="131">
        <f>IF(MID(Fosfatos!L10,1,1)="&lt;",MID(Fosfatos!L10,2,4)/2,Fosfatos!L10)</f>
        <v>0</v>
      </c>
      <c r="M10" s="105"/>
      <c r="N10" s="131">
        <f>IF(MID(Fosfatos!N10,1,1)="&lt;",MID(Fosfatos!N10,2,4)/2,Fosfatos!N10)</f>
        <v>0</v>
      </c>
      <c r="O10" s="4">
        <f>IF(MID(Fosfatos!O10,1,1)="&lt;",MID(Fosfatos!O10,2,4)/2,Fosfatos!O10)</f>
        <v>0</v>
      </c>
      <c r="P10" s="9">
        <f>IF(MID(Fosfatos!P10,1,1)="&lt;",MID(Fosfatos!P10,2,4)/2,Fosfatos!P10)</f>
        <v>0</v>
      </c>
      <c r="Q10" s="105"/>
      <c r="R10" s="17">
        <f>IF(MID(Fosfatos!R10,1,1)="&lt;",MID(Fosfatos!R10,2,4)/2,Fosfatos!R10)</f>
        <v>0</v>
      </c>
      <c r="S10" s="21">
        <f>IF(MID(Fosfatos!S10,1,1)="&lt;",MID(Fosfatos!S10,2,4)/2,Fosfatos!S10)</f>
        <v>0</v>
      </c>
      <c r="T10" s="21">
        <f>IF(MID(Fosfatos!T10,1,1)="&lt;",MID(Fosfatos!T10,2,4)/2,Fosfatos!T10)</f>
        <v>0</v>
      </c>
      <c r="U10" s="150">
        <f>IF(MID(Fosfatos!U10,1,1)="&lt;",MID(Fosfatos!U10,2,4)/2,Fosfatos!U10)</f>
        <v>0</v>
      </c>
      <c r="V10" s="151">
        <f>IF(MID(Fosfatos!V10,1,1)="&lt;",MID(Fosfatos!V10,2,4)/2,Fosfatos!V10)</f>
        <v>0</v>
      </c>
      <c r="W10" s="152">
        <f>IF(MID(Fosfatos!W10,1,1)="&lt;",MID(Fosfatos!W10,2,4)/2,Fosfatos!W10)</f>
        <v>0</v>
      </c>
      <c r="X10" s="153">
        <f>IF(MID(Fosfatos!X10,1,1)="&lt;",MID(Fosfatos!X10,2,4)/2,Fosfatos!X10)</f>
        <v>0</v>
      </c>
      <c r="Y10" s="154">
        <f>IF(MID(Fosfatos!Y10,1,1)="&lt;",MID(Fosfatos!Y10,2,4)/2,Fosfatos!Y10)</f>
        <v>0</v>
      </c>
    </row>
    <row r="11" spans="2:27" x14ac:dyDescent="0.25">
      <c r="B11" s="30">
        <v>44434</v>
      </c>
      <c r="C11" s="105"/>
      <c r="D11" s="131">
        <f>IF(MID(Fosfatos!D11,1,1)="&lt;",MID(Fosfatos!D11,2,4)/2,Fosfatos!D11)</f>
        <v>1.62</v>
      </c>
      <c r="E11" s="54"/>
      <c r="F11" s="54"/>
      <c r="G11" s="54"/>
      <c r="H11" s="54"/>
      <c r="I11" s="105"/>
      <c r="J11" s="131">
        <f>IF(MID(Fosfatos!J11,1,1)="&lt;",MID(Fosfatos!J11,2,4)/2,Fosfatos!J11)</f>
        <v>0</v>
      </c>
      <c r="K11" s="105"/>
      <c r="L11" s="131">
        <f>IF(MID(Fosfatos!L11,1,1)="&lt;",MID(Fosfatos!L11,2,4)/2,Fosfatos!L11)</f>
        <v>0</v>
      </c>
      <c r="M11" s="105"/>
      <c r="N11" s="131">
        <f>IF(MID(Fosfatos!N11,1,1)="&lt;",MID(Fosfatos!N11,2,4)/2,Fosfatos!N11)</f>
        <v>0</v>
      </c>
      <c r="O11" s="4">
        <f>IF(MID(Fosfatos!O11,1,1)="&lt;",MID(Fosfatos!O11,2,4)/2,Fosfatos!O11)</f>
        <v>0</v>
      </c>
      <c r="P11" s="9">
        <f>IF(MID(Fosfatos!P11,1,1)="&lt;",MID(Fosfatos!P11,2,4)/2,Fosfatos!P11)</f>
        <v>0</v>
      </c>
      <c r="Q11" s="105"/>
      <c r="R11" s="17">
        <f>IF(MID(Fosfatos!R11,1,1)="&lt;",MID(Fosfatos!R11,2,4)/2,Fosfatos!R11)</f>
        <v>0</v>
      </c>
      <c r="S11" s="21">
        <f>IF(MID(Fosfatos!S11,1,1)="&lt;",MID(Fosfatos!S11,2,4)/2,Fosfatos!S11)</f>
        <v>0</v>
      </c>
      <c r="T11" s="21">
        <f>IF(MID(Fosfatos!T11,1,1)="&lt;",MID(Fosfatos!T11,2,4)/2,Fosfatos!T11)</f>
        <v>0</v>
      </c>
      <c r="U11" s="150">
        <f>IF(MID(Fosfatos!U11,1,1)="&lt;",MID(Fosfatos!U11,2,4)/2,Fosfatos!U11)</f>
        <v>0</v>
      </c>
      <c r="V11" s="151">
        <f>IF(MID(Fosfatos!V11,1,1)="&lt;",MID(Fosfatos!V11,2,4)/2,Fosfatos!V11)</f>
        <v>0</v>
      </c>
      <c r="W11" s="152">
        <f>IF(MID(Fosfatos!W11,1,1)="&lt;",MID(Fosfatos!W11,2,4)/2,Fosfatos!W11)</f>
        <v>0</v>
      </c>
      <c r="X11" s="153">
        <f>IF(MID(Fosfatos!X11,1,1)="&lt;",MID(Fosfatos!X11,2,4)/2,Fosfatos!X11)</f>
        <v>0</v>
      </c>
      <c r="Y11" s="154">
        <f>IF(MID(Fosfatos!Y11,1,1)="&lt;",MID(Fosfatos!Y11,2,4)/2,Fosfatos!Y11)</f>
        <v>0</v>
      </c>
    </row>
    <row r="12" spans="2:27" x14ac:dyDescent="0.25">
      <c r="B12" s="30">
        <v>44435</v>
      </c>
      <c r="C12" s="105"/>
      <c r="D12" s="131">
        <f>IF(MID(Fosfatos!D12,1,1)="&lt;",MID(Fosfatos!D12,2,4)/2,Fosfatos!D12)</f>
        <v>0.82</v>
      </c>
      <c r="E12" s="54"/>
      <c r="F12" s="54"/>
      <c r="G12" s="54"/>
      <c r="H12" s="54"/>
      <c r="I12" s="105"/>
      <c r="J12" s="131">
        <f>IF(MID(Fosfatos!J12,1,1)="&lt;",MID(Fosfatos!J12,2,4)/2,Fosfatos!J12)</f>
        <v>0</v>
      </c>
      <c r="K12" s="105"/>
      <c r="L12" s="131">
        <f>IF(MID(Fosfatos!L12,1,1)="&lt;",MID(Fosfatos!L12,2,4)/2,Fosfatos!L12)</f>
        <v>0</v>
      </c>
      <c r="M12" s="105"/>
      <c r="N12" s="131">
        <f>IF(MID(Fosfatos!N12,1,1)="&lt;",MID(Fosfatos!N12,2,4)/2,Fosfatos!N12)</f>
        <v>0</v>
      </c>
      <c r="O12" s="4">
        <f>IF(MID(Fosfatos!O12,1,1)="&lt;",MID(Fosfatos!O12,2,4)/2,Fosfatos!O12)</f>
        <v>0</v>
      </c>
      <c r="P12" s="9">
        <f>IF(MID(Fosfatos!P12,1,1)="&lt;",MID(Fosfatos!P12,2,4)/2,Fosfatos!P12)</f>
        <v>0</v>
      </c>
      <c r="Q12" s="105"/>
      <c r="R12" s="17">
        <f>IF(MID(Fosfatos!R12,1,1)="&lt;",MID(Fosfatos!R12,2,4)/2,Fosfatos!R12)</f>
        <v>0</v>
      </c>
      <c r="S12" s="21">
        <f>IF(MID(Fosfatos!S12,1,1)="&lt;",MID(Fosfatos!S12,2,4)/2,Fosfatos!S12)</f>
        <v>0</v>
      </c>
      <c r="T12" s="21">
        <f>IF(MID(Fosfatos!T12,1,1)="&lt;",MID(Fosfatos!T12,2,4)/2,Fosfatos!T12)</f>
        <v>0</v>
      </c>
      <c r="U12" s="150">
        <f>IF(MID(Fosfatos!U12,1,1)="&lt;",MID(Fosfatos!U12,2,4)/2,Fosfatos!U12)</f>
        <v>0</v>
      </c>
      <c r="V12" s="151">
        <f>IF(MID(Fosfatos!V12,1,1)="&lt;",MID(Fosfatos!V12,2,4)/2,Fosfatos!V12)</f>
        <v>0</v>
      </c>
      <c r="W12" s="152">
        <f>IF(MID(Fosfatos!W12,1,1)="&lt;",MID(Fosfatos!W12,2,4)/2,Fosfatos!W12)</f>
        <v>0</v>
      </c>
      <c r="X12" s="153">
        <f>IF(MID(Fosfatos!X12,1,1)="&lt;",MID(Fosfatos!X12,2,4)/2,Fosfatos!X12)</f>
        <v>0</v>
      </c>
      <c r="Y12" s="154">
        <f>IF(MID(Fosfatos!Y12,1,1)="&lt;",MID(Fosfatos!Y12,2,4)/2,Fosfatos!Y12)</f>
        <v>0</v>
      </c>
    </row>
    <row r="13" spans="2:27" x14ac:dyDescent="0.25">
      <c r="B13" s="30">
        <v>44436</v>
      </c>
      <c r="C13" s="105"/>
      <c r="D13" s="131">
        <f>IF(MID(Fosfatos!D13,1,1)="&lt;",MID(Fosfatos!D13,2,4)/2,Fosfatos!D13)</f>
        <v>0.48</v>
      </c>
      <c r="E13" s="54"/>
      <c r="F13" s="54"/>
      <c r="G13" s="54"/>
      <c r="H13" s="54"/>
      <c r="I13" s="105"/>
      <c r="J13" s="131">
        <f>IF(MID(Fosfatos!J13,1,1)="&lt;",MID(Fosfatos!J13,2,4)/2,Fosfatos!J13)</f>
        <v>0</v>
      </c>
      <c r="K13" s="105"/>
      <c r="L13" s="131">
        <f>IF(MID(Fosfatos!L13,1,1)="&lt;",MID(Fosfatos!L13,2,4)/2,Fosfatos!L13)</f>
        <v>0</v>
      </c>
      <c r="M13" s="105"/>
      <c r="N13" s="131">
        <f>IF(MID(Fosfatos!N13,1,1)="&lt;",MID(Fosfatos!N13,2,4)/2,Fosfatos!N13)</f>
        <v>0</v>
      </c>
      <c r="O13" s="4">
        <f>IF(MID(Fosfatos!O13,1,1)="&lt;",MID(Fosfatos!O13,2,4)/2,Fosfatos!O13)</f>
        <v>0</v>
      </c>
      <c r="P13" s="9">
        <f>IF(MID(Fosfatos!P13,1,1)="&lt;",MID(Fosfatos!P13,2,4)/2,Fosfatos!P13)</f>
        <v>0</v>
      </c>
      <c r="Q13" s="105"/>
      <c r="R13" s="17">
        <f>IF(MID(Fosfatos!R13,1,1)="&lt;",MID(Fosfatos!R13,2,4)/2,Fosfatos!R13)</f>
        <v>0</v>
      </c>
      <c r="S13" s="21">
        <f>IF(MID(Fosfatos!S13,1,1)="&lt;",MID(Fosfatos!S13,2,4)/2,Fosfatos!S13)</f>
        <v>0</v>
      </c>
      <c r="T13" s="21">
        <f>IF(MID(Fosfatos!T13,1,1)="&lt;",MID(Fosfatos!T13,2,4)/2,Fosfatos!T13)</f>
        <v>0</v>
      </c>
      <c r="U13" s="150">
        <f>IF(MID(Fosfatos!U13,1,1)="&lt;",MID(Fosfatos!U13,2,4)/2,Fosfatos!U13)</f>
        <v>0</v>
      </c>
      <c r="V13" s="151">
        <f>IF(MID(Fosfatos!V13,1,1)="&lt;",MID(Fosfatos!V13,2,4)/2,Fosfatos!V13)</f>
        <v>0</v>
      </c>
      <c r="W13" s="152">
        <f>IF(MID(Fosfatos!W13,1,1)="&lt;",MID(Fosfatos!W13,2,4)/2,Fosfatos!W13)</f>
        <v>0</v>
      </c>
      <c r="X13" s="153">
        <f>IF(MID(Fosfatos!X13,1,1)="&lt;",MID(Fosfatos!X13,2,4)/2,Fosfatos!X13)</f>
        <v>0</v>
      </c>
      <c r="Y13" s="154">
        <f>IF(MID(Fosfatos!Y13,1,1)="&lt;",MID(Fosfatos!Y13,2,4)/2,Fosfatos!Y13)</f>
        <v>0</v>
      </c>
    </row>
    <row r="14" spans="2:27" x14ac:dyDescent="0.25">
      <c r="B14" s="30">
        <v>44437</v>
      </c>
      <c r="C14" s="105"/>
      <c r="D14" s="131">
        <f>IF(MID(Fosfatos!D14,1,1)="&lt;",MID(Fosfatos!D14,2,4)/2,Fosfatos!D14)</f>
        <v>0.2</v>
      </c>
      <c r="E14" s="54"/>
      <c r="F14" s="54"/>
      <c r="G14" s="54"/>
      <c r="H14" s="54"/>
      <c r="I14" s="105"/>
      <c r="J14" s="131">
        <f>IF(MID(Fosfatos!J14,1,1)="&lt;",MID(Fosfatos!J14,2,4)/2,Fosfatos!J14)</f>
        <v>0</v>
      </c>
      <c r="K14" s="105"/>
      <c r="L14" s="131">
        <f>IF(MID(Fosfatos!L14,1,1)="&lt;",MID(Fosfatos!L14,2,4)/2,Fosfatos!L14)</f>
        <v>0</v>
      </c>
      <c r="M14" s="105"/>
      <c r="N14" s="131">
        <f>IF(MID(Fosfatos!N14,1,1)="&lt;",MID(Fosfatos!N14,2,4)/2,Fosfatos!N14)</f>
        <v>0</v>
      </c>
      <c r="O14" s="4">
        <f>IF(MID(Fosfatos!O14,1,1)="&lt;",MID(Fosfatos!O14,2,4)/2,Fosfatos!O14)</f>
        <v>0</v>
      </c>
      <c r="P14" s="9">
        <f>IF(MID(Fosfatos!P14,1,1)="&lt;",MID(Fosfatos!P14,2,4)/2,Fosfatos!P14)</f>
        <v>0</v>
      </c>
      <c r="Q14" s="105"/>
      <c r="R14" s="17">
        <f>IF(MID(Fosfatos!R14,1,1)="&lt;",MID(Fosfatos!R14,2,4)/2,Fosfatos!R14)</f>
        <v>0</v>
      </c>
      <c r="S14" s="21">
        <f>IF(MID(Fosfatos!S14,1,1)="&lt;",MID(Fosfatos!S14,2,4)/2,Fosfatos!S14)</f>
        <v>0</v>
      </c>
      <c r="T14" s="21">
        <f>IF(MID(Fosfatos!T14,1,1)="&lt;",MID(Fosfatos!T14,2,4)/2,Fosfatos!T14)</f>
        <v>0</v>
      </c>
      <c r="U14" s="150">
        <f>IF(MID(Fosfatos!U14,1,1)="&lt;",MID(Fosfatos!U14,2,4)/2,Fosfatos!U14)</f>
        <v>0</v>
      </c>
      <c r="V14" s="151">
        <f>IF(MID(Fosfatos!V14,1,1)="&lt;",MID(Fosfatos!V14,2,4)/2,Fosfatos!V14)</f>
        <v>0</v>
      </c>
      <c r="W14" s="152">
        <f>IF(MID(Fosfatos!W14,1,1)="&lt;",MID(Fosfatos!W14,2,4)/2,Fosfatos!W14)</f>
        <v>0</v>
      </c>
      <c r="X14" s="153">
        <f>IF(MID(Fosfatos!X14,1,1)="&lt;",MID(Fosfatos!X14,2,4)/2,Fosfatos!X14)</f>
        <v>0</v>
      </c>
      <c r="Y14" s="154">
        <f>IF(MID(Fosfatos!Y14,1,1)="&lt;",MID(Fosfatos!Y14,2,4)/2,Fosfatos!Y14)</f>
        <v>0</v>
      </c>
    </row>
    <row r="15" spans="2:27" x14ac:dyDescent="0.25">
      <c r="B15" s="30">
        <v>44438</v>
      </c>
      <c r="C15" s="105"/>
      <c r="D15" s="131">
        <f>IF(MID(Fosfatos!D15,1,1)="&lt;",MID(Fosfatos!D15,2,4)/2,Fosfatos!D15)</f>
        <v>0.13</v>
      </c>
      <c r="E15" s="54"/>
      <c r="F15" s="54"/>
      <c r="G15" s="54"/>
      <c r="H15" s="54"/>
      <c r="I15" s="105"/>
      <c r="J15" s="131">
        <f>IF(MID(Fosfatos!J15,1,1)="&lt;",MID(Fosfatos!J15,2,4)/2,Fosfatos!J15)</f>
        <v>0.03</v>
      </c>
      <c r="K15" s="105"/>
      <c r="L15" s="131">
        <f>IF(MID(Fosfatos!L15,1,1)="&lt;",MID(Fosfatos!L15,2,4)/2,Fosfatos!L15)</f>
        <v>1.07</v>
      </c>
      <c r="M15" s="105"/>
      <c r="N15" s="131">
        <f>IF(MID(Fosfatos!N15,1,1)="&lt;",MID(Fosfatos!N15,2,4)/2,Fosfatos!N15)</f>
        <v>0</v>
      </c>
      <c r="O15" s="4">
        <f>IF(MID(Fosfatos!O15,1,1)="&lt;",MID(Fosfatos!O15,2,4)/2,Fosfatos!O15)</f>
        <v>0</v>
      </c>
      <c r="P15" s="9">
        <f>IF(MID(Fosfatos!P15,1,1)="&lt;",MID(Fosfatos!P15,2,4)/2,Fosfatos!P15)</f>
        <v>0</v>
      </c>
      <c r="Q15" s="105"/>
      <c r="R15" s="17">
        <f>IF(MID(Fosfatos!R15,1,1)="&lt;",MID(Fosfatos!R15,2,4)/2,Fosfatos!R15)</f>
        <v>0</v>
      </c>
      <c r="S15" s="21">
        <f>IF(MID(Fosfatos!S15,1,1)="&lt;",MID(Fosfatos!S15,2,4)/2,Fosfatos!S15)</f>
        <v>0</v>
      </c>
      <c r="T15" s="21">
        <f>IF(MID(Fosfatos!T15,1,1)="&lt;",MID(Fosfatos!T15,2,4)/2,Fosfatos!T15)</f>
        <v>6.0999999999999999E-2</v>
      </c>
      <c r="U15" s="150">
        <f>IF(MID(Fosfatos!U15,1,1)="&lt;",MID(Fosfatos!U15,2,4)/2,Fosfatos!U15)</f>
        <v>0</v>
      </c>
      <c r="V15" s="151">
        <f>IF(MID(Fosfatos!V15,1,1)="&lt;",MID(Fosfatos!V15,2,4)/2,Fosfatos!V15)</f>
        <v>0</v>
      </c>
      <c r="W15" s="152">
        <f>IF(MID(Fosfatos!W15,1,1)="&lt;",MID(Fosfatos!W15,2,4)/2,Fosfatos!W15)</f>
        <v>0</v>
      </c>
      <c r="X15" s="153">
        <f>IF(MID(Fosfatos!X15,1,1)="&lt;",MID(Fosfatos!X15,2,4)/2,Fosfatos!X15)</f>
        <v>0</v>
      </c>
      <c r="Y15" s="154">
        <f>IF(MID(Fosfatos!Y15,1,1)="&lt;",MID(Fosfatos!Y15,2,4)/2,Fosfatos!Y15)</f>
        <v>0</v>
      </c>
    </row>
    <row r="16" spans="2:27" x14ac:dyDescent="0.25">
      <c r="B16" s="30">
        <v>44439</v>
      </c>
      <c r="C16" s="105"/>
      <c r="D16" s="131">
        <f>IF(MID(Fosfatos!D16,1,1)="&lt;",MID(Fosfatos!D16,2,4)/2,Fosfatos!D16)</f>
        <v>9.0999999999999998E-2</v>
      </c>
      <c r="E16" s="130"/>
      <c r="F16" s="130"/>
      <c r="G16" s="130"/>
      <c r="H16" s="130"/>
      <c r="I16" s="105"/>
      <c r="J16" s="131">
        <f>IF(MID(Fosfatos!J16,1,1)="&lt;",MID(Fosfatos!J16,2,4)/2,Fosfatos!J16)</f>
        <v>0</v>
      </c>
      <c r="K16" s="105"/>
      <c r="L16" s="131">
        <f>IF(MID(Fosfatos!L16,1,1)="&lt;",MID(Fosfatos!L16,2,4)/2,Fosfatos!L16)</f>
        <v>0</v>
      </c>
      <c r="M16" s="105"/>
      <c r="N16" s="131">
        <f>IF(MID(Fosfatos!N16,1,1)="&lt;",MID(Fosfatos!N16,2,4)/2,Fosfatos!N16)</f>
        <v>0</v>
      </c>
      <c r="O16" s="4">
        <f>IF(MID(Fosfatos!O16,1,1)="&lt;",MID(Fosfatos!O16,2,4)/2,Fosfatos!O16)</f>
        <v>0</v>
      </c>
      <c r="P16" s="9">
        <f>IF(MID(Fosfatos!P16,1,1)="&lt;",MID(Fosfatos!P16,2,4)/2,Fosfatos!P16)</f>
        <v>0</v>
      </c>
      <c r="Q16" s="105"/>
      <c r="R16" s="17">
        <f>IF(MID(Fosfatos!R16,1,1)="&lt;",MID(Fosfatos!R16,2,4)/2,Fosfatos!R16)</f>
        <v>0</v>
      </c>
      <c r="S16" s="21">
        <f>IF(MID(Fosfatos!S16,1,1)="&lt;",MID(Fosfatos!S16,2,4)/2,Fosfatos!S16)</f>
        <v>0</v>
      </c>
      <c r="T16" s="21">
        <f>IF(MID(Fosfatos!T16,1,1)="&lt;",MID(Fosfatos!T16,2,4)/2,Fosfatos!T16)</f>
        <v>0</v>
      </c>
      <c r="U16" s="150">
        <f>IF(MID(Fosfatos!U16,1,1)="&lt;",MID(Fosfatos!U16,2,4)/2,Fosfatos!U16)</f>
        <v>0</v>
      </c>
      <c r="V16" s="151">
        <f>IF(MID(Fosfatos!V16,1,1)="&lt;",MID(Fosfatos!V16,2,4)/2,Fosfatos!V16)</f>
        <v>0</v>
      </c>
      <c r="W16" s="152">
        <f>IF(MID(Fosfatos!W16,1,1)="&lt;",MID(Fosfatos!W16,2,4)/2,Fosfatos!W16)</f>
        <v>0</v>
      </c>
      <c r="X16" s="153">
        <f>IF(MID(Fosfatos!X16,1,1)="&lt;",MID(Fosfatos!X16,2,4)/2,Fosfatos!X16)</f>
        <v>0</v>
      </c>
      <c r="Y16" s="154">
        <f>IF(MID(Fosfatos!Y16,1,1)="&lt;",MID(Fosfatos!Y16,2,4)/2,Fosfatos!Y16)</f>
        <v>0</v>
      </c>
    </row>
    <row r="17" spans="2:25" x14ac:dyDescent="0.25">
      <c r="B17" s="30">
        <v>44440</v>
      </c>
      <c r="C17" s="105"/>
      <c r="D17" s="131">
        <f>IF(MID(Fosfatos!D17,1,1)="&lt;",MID(Fosfatos!D17,2,4)/2,Fosfatos!D17)</f>
        <v>0.127</v>
      </c>
      <c r="E17" s="130"/>
      <c r="F17" s="130"/>
      <c r="G17" s="130"/>
      <c r="H17" s="130"/>
      <c r="I17" s="105"/>
      <c r="J17" s="131">
        <f>IF(MID(Fosfatos!J17,1,1)="&lt;",MID(Fosfatos!J17,2,4)/2,Fosfatos!J17)</f>
        <v>0</v>
      </c>
      <c r="K17" s="105"/>
      <c r="L17" s="131">
        <f>IF(MID(Fosfatos!L17,1,1)="&lt;",MID(Fosfatos!L17,2,4)/2,Fosfatos!L17)</f>
        <v>0</v>
      </c>
      <c r="M17" s="105"/>
      <c r="N17" s="131">
        <f>IF(MID(Fosfatos!N17,1,1)="&lt;",MID(Fosfatos!N17,2,4)/2,Fosfatos!N17)</f>
        <v>0</v>
      </c>
      <c r="O17" s="4">
        <f>IF(MID(Fosfatos!O17,1,1)="&lt;",MID(Fosfatos!O17,2,4)/2,Fosfatos!O17)</f>
        <v>0</v>
      </c>
      <c r="P17" s="9">
        <f>IF(MID(Fosfatos!P17,1,1)="&lt;",MID(Fosfatos!P17,2,4)/2,Fosfatos!P17)</f>
        <v>0</v>
      </c>
      <c r="Q17" s="105"/>
      <c r="R17" s="17">
        <f>IF(MID(Fosfatos!R17,1,1)="&lt;",MID(Fosfatos!R17,2,4)/2,Fosfatos!R17)</f>
        <v>0</v>
      </c>
      <c r="S17" s="21">
        <f>IF(MID(Fosfatos!S17,1,1)="&lt;",MID(Fosfatos!S17,2,4)/2,Fosfatos!S17)</f>
        <v>0</v>
      </c>
      <c r="T17" s="21">
        <f>IF(MID(Fosfatos!T17,1,1)="&lt;",MID(Fosfatos!T17,2,4)/2,Fosfatos!T17)</f>
        <v>0</v>
      </c>
      <c r="U17" s="150">
        <f>IF(MID(Fosfatos!U17,1,1)="&lt;",MID(Fosfatos!U17,2,4)/2,Fosfatos!U17)</f>
        <v>0</v>
      </c>
      <c r="V17" s="151">
        <f>IF(MID(Fosfatos!V17,1,1)="&lt;",MID(Fosfatos!V17,2,4)/2,Fosfatos!V17)</f>
        <v>0</v>
      </c>
      <c r="W17" s="152">
        <f>IF(MID(Fosfatos!W17,1,1)="&lt;",MID(Fosfatos!W17,2,4)/2,Fosfatos!W17)</f>
        <v>0</v>
      </c>
      <c r="X17" s="153">
        <f>IF(MID(Fosfatos!X17,1,1)="&lt;",MID(Fosfatos!X17,2,4)/2,Fosfatos!X17)</f>
        <v>0</v>
      </c>
      <c r="Y17" s="154">
        <f>IF(MID(Fosfatos!Y17,1,1)="&lt;",MID(Fosfatos!Y17,2,4)/2,Fosfatos!Y17)</f>
        <v>0</v>
      </c>
    </row>
    <row r="18" spans="2:25" x14ac:dyDescent="0.25">
      <c r="B18" s="30">
        <v>44441</v>
      </c>
      <c r="C18" s="105"/>
      <c r="D18" s="131">
        <f>IF(MID(Fosfatos!D18,1,1)="&lt;",MID(Fosfatos!D18,2,4)/2,Fosfatos!D18)</f>
        <v>0.124</v>
      </c>
      <c r="E18" s="130"/>
      <c r="F18" s="130"/>
      <c r="G18" s="130"/>
      <c r="H18" s="130"/>
      <c r="I18" s="105"/>
      <c r="J18" s="131">
        <f>IF(MID(Fosfatos!J18,1,1)="&lt;",MID(Fosfatos!J18,2,4)/2,Fosfatos!J18)</f>
        <v>0</v>
      </c>
      <c r="K18" s="105"/>
      <c r="L18" s="131">
        <f>IF(MID(Fosfatos!L18,1,1)="&lt;",MID(Fosfatos!L18,2,4)/2,Fosfatos!L18)</f>
        <v>0</v>
      </c>
      <c r="M18" s="105"/>
      <c r="N18" s="131">
        <f>IF(MID(Fosfatos!N18,1,1)="&lt;",MID(Fosfatos!N18,2,4)/2,Fosfatos!N18)</f>
        <v>0</v>
      </c>
      <c r="O18" s="4">
        <f>IF(MID(Fosfatos!O18,1,1)="&lt;",MID(Fosfatos!O18,2,4)/2,Fosfatos!O18)</f>
        <v>0</v>
      </c>
      <c r="P18" s="9">
        <f>IF(MID(Fosfatos!P18,1,1)="&lt;",MID(Fosfatos!P18,2,4)/2,Fosfatos!P18)</f>
        <v>0</v>
      </c>
      <c r="Q18" s="105"/>
      <c r="R18" s="17">
        <f>IF(MID(Fosfatos!R18,1,1)="&lt;",MID(Fosfatos!R18,2,4)/2,Fosfatos!R18)</f>
        <v>0</v>
      </c>
      <c r="S18" s="21">
        <f>IF(MID(Fosfatos!S18,1,1)="&lt;",MID(Fosfatos!S18,2,4)/2,Fosfatos!S18)</f>
        <v>0</v>
      </c>
      <c r="T18" s="21">
        <f>IF(MID(Fosfatos!T18,1,1)="&lt;",MID(Fosfatos!T18,2,4)/2,Fosfatos!T18)</f>
        <v>0</v>
      </c>
      <c r="U18" s="150">
        <f>IF(MID(Fosfatos!U18,1,1)="&lt;",MID(Fosfatos!U18,2,4)/2,Fosfatos!U18)</f>
        <v>0</v>
      </c>
      <c r="V18" s="151">
        <f>IF(MID(Fosfatos!V18,1,1)="&lt;",MID(Fosfatos!V18,2,4)/2,Fosfatos!V18)</f>
        <v>0</v>
      </c>
      <c r="W18" s="152">
        <f>IF(MID(Fosfatos!W18,1,1)="&lt;",MID(Fosfatos!W18,2,4)/2,Fosfatos!W18)</f>
        <v>0</v>
      </c>
      <c r="X18" s="153">
        <f>IF(MID(Fosfatos!X18,1,1)="&lt;",MID(Fosfatos!X18,2,4)/2,Fosfatos!X18)</f>
        <v>0</v>
      </c>
      <c r="Y18" s="154">
        <f>IF(MID(Fosfatos!Y18,1,1)="&lt;",MID(Fosfatos!Y18,2,4)/2,Fosfatos!Y18)</f>
        <v>0</v>
      </c>
    </row>
    <row r="19" spans="2:25" x14ac:dyDescent="0.25">
      <c r="B19" s="30">
        <v>44442</v>
      </c>
      <c r="C19" s="105"/>
      <c r="D19" s="131">
        <f>IF(MID(Fosfatos!D19,1,1)="&lt;",MID(Fosfatos!D19,2,4)/2,Fosfatos!D19)</f>
        <v>0.16500000000000001</v>
      </c>
      <c r="E19" s="130"/>
      <c r="F19" s="130"/>
      <c r="G19" s="130"/>
      <c r="H19" s="130"/>
      <c r="I19" s="105"/>
      <c r="J19" s="131">
        <f>IF(MID(Fosfatos!J19,1,1)="&lt;",MID(Fosfatos!J19,2,4)/2,Fosfatos!J19)</f>
        <v>6.9000000000000006E-2</v>
      </c>
      <c r="K19" s="105"/>
      <c r="L19" s="131">
        <f>IF(MID(Fosfatos!L19,1,1)="&lt;",MID(Fosfatos!L19,2,4)/2,Fosfatos!L19)</f>
        <v>0</v>
      </c>
      <c r="M19" s="105"/>
      <c r="N19" s="131">
        <f>IF(MID(Fosfatos!N19,1,1)="&lt;",MID(Fosfatos!N19,2,4)/2,Fosfatos!N19)</f>
        <v>0</v>
      </c>
      <c r="O19" s="4">
        <f>IF(MID(Fosfatos!O19,1,1)="&lt;",MID(Fosfatos!O19,2,4)/2,Fosfatos!O19)</f>
        <v>0</v>
      </c>
      <c r="P19" s="9">
        <f>IF(MID(Fosfatos!P19,1,1)="&lt;",MID(Fosfatos!P19,2,4)/2,Fosfatos!P19)</f>
        <v>0</v>
      </c>
      <c r="Q19" s="105"/>
      <c r="R19" s="17">
        <f>IF(MID(Fosfatos!R19,1,1)="&lt;",MID(Fosfatos!R19,2,4)/2,Fosfatos!R19)</f>
        <v>0</v>
      </c>
      <c r="S19" s="21">
        <f>IF(MID(Fosfatos!S19,1,1)="&lt;",MID(Fosfatos!S19,2,4)/2,Fosfatos!S19)</f>
        <v>0</v>
      </c>
      <c r="T19" s="21">
        <f>IF(MID(Fosfatos!T19,1,1)="&lt;",MID(Fosfatos!T19,2,4)/2,Fosfatos!T19)</f>
        <v>0</v>
      </c>
      <c r="U19" s="150">
        <f>IF(MID(Fosfatos!U19,1,1)="&lt;",MID(Fosfatos!U19,2,4)/2,Fosfatos!U19)</f>
        <v>0</v>
      </c>
      <c r="V19" s="151">
        <f>IF(MID(Fosfatos!V19,1,1)="&lt;",MID(Fosfatos!V19,2,4)/2,Fosfatos!V19)</f>
        <v>0</v>
      </c>
      <c r="W19" s="152">
        <f>IF(MID(Fosfatos!W19,1,1)="&lt;",MID(Fosfatos!W19,2,4)/2,Fosfatos!W19)</f>
        <v>0</v>
      </c>
      <c r="X19" s="153">
        <f>IF(MID(Fosfatos!X19,1,1)="&lt;",MID(Fosfatos!X19,2,4)/2,Fosfatos!X19)</f>
        <v>0</v>
      </c>
      <c r="Y19" s="154">
        <f>IF(MID(Fosfatos!Y19,1,1)="&lt;",MID(Fosfatos!Y19,2,4)/2,Fosfatos!Y19)</f>
        <v>0</v>
      </c>
    </row>
    <row r="20" spans="2:25" x14ac:dyDescent="0.25">
      <c r="B20" s="30">
        <v>44443</v>
      </c>
      <c r="C20" s="105"/>
      <c r="D20" s="131">
        <f>IF(MID(Fosfatos!D20,1,1)="&lt;",MID(Fosfatos!D20,2,4)/2,Fosfatos!D20)</f>
        <v>0.52500000000000002</v>
      </c>
      <c r="E20" s="130"/>
      <c r="F20" s="130"/>
      <c r="G20" s="130"/>
      <c r="H20" s="130"/>
      <c r="I20" s="105"/>
      <c r="J20" s="131">
        <f>IF(MID(Fosfatos!J20,1,1)="&lt;",MID(Fosfatos!J20,2,4)/2,Fosfatos!J20)</f>
        <v>0</v>
      </c>
      <c r="K20" s="105"/>
      <c r="L20" s="131">
        <f>IF(MID(Fosfatos!L20,1,1)="&lt;",MID(Fosfatos!L20,2,4)/2,Fosfatos!L20)</f>
        <v>0</v>
      </c>
      <c r="M20" s="105"/>
      <c r="N20" s="131">
        <f>IF(MID(Fosfatos!N20,1,1)="&lt;",MID(Fosfatos!N20,2,4)/2,Fosfatos!N20)</f>
        <v>0</v>
      </c>
      <c r="O20" s="4">
        <f>IF(MID(Fosfatos!O20,1,1)="&lt;",MID(Fosfatos!O20,2,4)/2,Fosfatos!O20)</f>
        <v>0</v>
      </c>
      <c r="P20" s="9">
        <f>IF(MID(Fosfatos!P20,1,1)="&lt;",MID(Fosfatos!P20,2,4)/2,Fosfatos!P20)</f>
        <v>0</v>
      </c>
      <c r="Q20" s="105"/>
      <c r="R20" s="17">
        <f>IF(MID(Fosfatos!R20,1,1)="&lt;",MID(Fosfatos!R20,2,4)/2,Fosfatos!R20)</f>
        <v>0</v>
      </c>
      <c r="S20" s="21">
        <f>IF(MID(Fosfatos!S20,1,1)="&lt;",MID(Fosfatos!S20,2,4)/2,Fosfatos!S20)</f>
        <v>0</v>
      </c>
      <c r="T20" s="21">
        <f>IF(MID(Fosfatos!T20,1,1)="&lt;",MID(Fosfatos!T20,2,4)/2,Fosfatos!T20)</f>
        <v>0</v>
      </c>
      <c r="U20" s="150">
        <f>IF(MID(Fosfatos!U20,1,1)="&lt;",MID(Fosfatos!U20,2,4)/2,Fosfatos!U20)</f>
        <v>0</v>
      </c>
      <c r="V20" s="151">
        <f>IF(MID(Fosfatos!V20,1,1)="&lt;",MID(Fosfatos!V20,2,4)/2,Fosfatos!V20)</f>
        <v>0</v>
      </c>
      <c r="W20" s="152">
        <f>IF(MID(Fosfatos!W20,1,1)="&lt;",MID(Fosfatos!W20,2,4)/2,Fosfatos!W20)</f>
        <v>0</v>
      </c>
      <c r="X20" s="153">
        <f>IF(MID(Fosfatos!X20,1,1)="&lt;",MID(Fosfatos!X20,2,4)/2,Fosfatos!X20)</f>
        <v>0</v>
      </c>
      <c r="Y20" s="154">
        <f>IF(MID(Fosfatos!Y20,1,1)="&lt;",MID(Fosfatos!Y20,2,4)/2,Fosfatos!Y20)</f>
        <v>0</v>
      </c>
    </row>
    <row r="21" spans="2:25" x14ac:dyDescent="0.25">
      <c r="B21" s="30">
        <v>44444</v>
      </c>
      <c r="C21" s="105"/>
      <c r="D21" s="131">
        <f>IF(MID(Fosfatos!D21,1,1)="&lt;",MID(Fosfatos!D21,2,4)/2,Fosfatos!D21)</f>
        <v>0.41899999999999998</v>
      </c>
      <c r="E21" s="130"/>
      <c r="F21" s="130"/>
      <c r="G21" s="130"/>
      <c r="H21" s="130"/>
      <c r="I21" s="105"/>
      <c r="J21" s="131">
        <f>IF(MID(Fosfatos!J21,1,1)="&lt;",MID(Fosfatos!J21,2,4)/2,Fosfatos!J21)</f>
        <v>0</v>
      </c>
      <c r="K21" s="105"/>
      <c r="L21" s="131">
        <f>IF(MID(Fosfatos!L21,1,1)="&lt;",MID(Fosfatos!L21,2,4)/2,Fosfatos!L21)</f>
        <v>0</v>
      </c>
      <c r="M21" s="105"/>
      <c r="N21" s="131">
        <f>IF(MID(Fosfatos!N21,1,1)="&lt;",MID(Fosfatos!N21,2,4)/2,Fosfatos!N21)</f>
        <v>0</v>
      </c>
      <c r="O21" s="4">
        <f>IF(MID(Fosfatos!O21,1,1)="&lt;",MID(Fosfatos!O21,2,4)/2,Fosfatos!O21)</f>
        <v>0</v>
      </c>
      <c r="P21" s="9">
        <f>IF(MID(Fosfatos!P21,1,1)="&lt;",MID(Fosfatos!P21,2,4)/2,Fosfatos!P21)</f>
        <v>0</v>
      </c>
      <c r="Q21" s="105"/>
      <c r="R21" s="17">
        <f>IF(MID(Fosfatos!R21,1,1)="&lt;",MID(Fosfatos!R21,2,4)/2,Fosfatos!R21)</f>
        <v>0</v>
      </c>
      <c r="S21" s="21">
        <f>IF(MID(Fosfatos!S21,1,1)="&lt;",MID(Fosfatos!S21,2,4)/2,Fosfatos!S21)</f>
        <v>0</v>
      </c>
      <c r="T21" s="21">
        <f>IF(MID(Fosfatos!T21,1,1)="&lt;",MID(Fosfatos!T21,2,4)/2,Fosfatos!T21)</f>
        <v>0</v>
      </c>
      <c r="U21" s="150">
        <f>IF(MID(Fosfatos!U21,1,1)="&lt;",MID(Fosfatos!U21,2,4)/2,Fosfatos!U21)</f>
        <v>0</v>
      </c>
      <c r="V21" s="151">
        <f>IF(MID(Fosfatos!V21,1,1)="&lt;",MID(Fosfatos!V21,2,4)/2,Fosfatos!V21)</f>
        <v>0</v>
      </c>
      <c r="W21" s="152">
        <f>IF(MID(Fosfatos!W21,1,1)="&lt;",MID(Fosfatos!W21,2,4)/2,Fosfatos!W21)</f>
        <v>0</v>
      </c>
      <c r="X21" s="153">
        <f>IF(MID(Fosfatos!X21,1,1)="&lt;",MID(Fosfatos!X21,2,4)/2,Fosfatos!X21)</f>
        <v>0</v>
      </c>
      <c r="Y21" s="154">
        <f>IF(MID(Fosfatos!Y21,1,1)="&lt;",MID(Fosfatos!Y21,2,4)/2,Fosfatos!Y21)</f>
        <v>0</v>
      </c>
    </row>
    <row r="22" spans="2:25" x14ac:dyDescent="0.25">
      <c r="B22" s="30">
        <v>44445</v>
      </c>
      <c r="C22" s="105"/>
      <c r="D22" s="131">
        <f>IF(MID(Fosfatos!D22,1,1)="&lt;",MID(Fosfatos!D22,2,4)/2,Fosfatos!D22)</f>
        <v>0.55200000000000005</v>
      </c>
      <c r="E22" s="130">
        <v>0.71699999999999997</v>
      </c>
      <c r="F22" s="130"/>
      <c r="G22" s="130"/>
      <c r="H22" s="130"/>
      <c r="I22" s="105"/>
      <c r="J22" s="131">
        <f>IF(MID(Fosfatos!J22,1,1)="&lt;",MID(Fosfatos!J22,2,4)/2,Fosfatos!J22)</f>
        <v>0.03</v>
      </c>
      <c r="K22" s="105"/>
      <c r="L22" s="131">
        <f>IF(MID(Fosfatos!L22,1,1)="&lt;",MID(Fosfatos!L22,2,4)/2,Fosfatos!L22)</f>
        <v>2.419</v>
      </c>
      <c r="M22" s="105"/>
      <c r="N22" s="131">
        <f>IF(MID(Fosfatos!N22,1,1)="&lt;",MID(Fosfatos!N22,2,4)/2,Fosfatos!N22)</f>
        <v>0</v>
      </c>
      <c r="O22" s="4">
        <f>IF(MID(Fosfatos!O22,1,1)="&lt;",MID(Fosfatos!O22,2,4)/2,Fosfatos!O22)</f>
        <v>0</v>
      </c>
      <c r="P22" s="9">
        <f>IF(MID(Fosfatos!P22,1,1)="&lt;",MID(Fosfatos!P22,2,4)/2,Fosfatos!P22)</f>
        <v>0</v>
      </c>
      <c r="Q22" s="105"/>
      <c r="R22" s="17">
        <f>IF(MID(Fosfatos!R22,1,1)="&lt;",MID(Fosfatos!R22,2,4)/2,Fosfatos!R22)</f>
        <v>0</v>
      </c>
      <c r="S22" s="21">
        <f>IF(MID(Fosfatos!S22,1,1)="&lt;",MID(Fosfatos!S22,2,4)/2,Fosfatos!S22)</f>
        <v>0</v>
      </c>
      <c r="T22" s="21">
        <f>IF(MID(Fosfatos!T22,1,1)="&lt;",MID(Fosfatos!T22,2,4)/2,Fosfatos!T22)</f>
        <v>6.0999999999999999E-2</v>
      </c>
      <c r="U22" s="150">
        <f>IF(MID(Fosfatos!U22,1,1)="&lt;",MID(Fosfatos!U22,2,4)/2,Fosfatos!U22)</f>
        <v>0</v>
      </c>
      <c r="V22" s="151">
        <f>IF(MID(Fosfatos!V22,1,1)="&lt;",MID(Fosfatos!V22,2,4)/2,Fosfatos!V22)</f>
        <v>0</v>
      </c>
      <c r="W22" s="152">
        <f>IF(MID(Fosfatos!W22,1,1)="&lt;",MID(Fosfatos!W22,2,4)/2,Fosfatos!W22)</f>
        <v>0</v>
      </c>
      <c r="X22" s="153">
        <f>IF(MID(Fosfatos!X22,1,1)="&lt;",MID(Fosfatos!X22,2,4)/2,Fosfatos!X22)</f>
        <v>0</v>
      </c>
      <c r="Y22" s="154">
        <f>IF(MID(Fosfatos!Y22,1,1)="&lt;",MID(Fosfatos!Y22,2,4)/2,Fosfatos!Y22)</f>
        <v>0</v>
      </c>
    </row>
    <row r="23" spans="2:25" x14ac:dyDescent="0.25">
      <c r="B23" s="30">
        <v>44446</v>
      </c>
      <c r="C23" s="46"/>
      <c r="D23" s="131">
        <f>IF(MID(Fosfatos!D23,1,1)="&lt;",MID(Fosfatos!D23,2,4)/2,Fosfatos!D23)</f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131">
        <f>IF(MID(Fosfatos!J23,1,1)="&lt;",MID(Fosfatos!J23,2,4)/2,Fosfatos!J23)</f>
        <v>0.03</v>
      </c>
      <c r="K23" s="46"/>
      <c r="L23" s="131">
        <f>IF(MID(Fosfatos!L23,1,1)="&lt;",MID(Fosfatos!L23,2,4)/2,Fosfatos!L23)</f>
        <v>0</v>
      </c>
      <c r="M23" s="46"/>
      <c r="N23" s="131">
        <f>IF(MID(Fosfatos!N23,1,1)="&lt;",MID(Fosfatos!N23,2,4)/2,Fosfatos!N23)</f>
        <v>0</v>
      </c>
      <c r="O23" s="4">
        <f>IF(MID(Fosfatos!O23,1,1)="&lt;",MID(Fosfatos!O23,2,4)/2,Fosfatos!O23)</f>
        <v>0</v>
      </c>
      <c r="P23" s="9">
        <f>IF(MID(Fosfatos!P23,1,1)="&lt;",MID(Fosfatos!P23,2,4)/2,Fosfatos!P23)</f>
        <v>0</v>
      </c>
      <c r="Q23" s="46"/>
      <c r="R23" s="17">
        <f>IF(MID(Fosfatos!R23,1,1)="&lt;",MID(Fosfatos!R23,2,4)/2,Fosfatos!R23)</f>
        <v>0</v>
      </c>
      <c r="S23" s="21">
        <f>IF(MID(Fosfatos!S23,1,1)="&lt;",MID(Fosfatos!S23,2,4)/2,Fosfatos!S23)</f>
        <v>0</v>
      </c>
      <c r="T23" s="21">
        <f>IF(MID(Fosfatos!T23,1,1)="&lt;",MID(Fosfatos!T23,2,4)/2,Fosfatos!T23)</f>
        <v>0</v>
      </c>
      <c r="U23" s="150">
        <f>IF(MID(Fosfatos!U23,1,1)="&lt;",MID(Fosfatos!U23,2,4)/2,Fosfatos!U23)</f>
        <v>0</v>
      </c>
      <c r="V23" s="151">
        <f>IF(MID(Fosfatos!V23,1,1)="&lt;",MID(Fosfatos!V23,2,4)/2,Fosfatos!V23)</f>
        <v>0</v>
      </c>
      <c r="W23" s="152">
        <f>IF(MID(Fosfatos!W23,1,1)="&lt;",MID(Fosfatos!W23,2,4)/2,Fosfatos!W23)</f>
        <v>0</v>
      </c>
      <c r="X23" s="153">
        <f>IF(MID(Fosfatos!X23,1,1)="&lt;",MID(Fosfatos!X23,2,4)/2,Fosfatos!X23)</f>
        <v>0</v>
      </c>
      <c r="Y23" s="154">
        <f>IF(MID(Fosfatos!Y23,1,1)="&lt;",MID(Fosfatos!Y23,2,4)/2,Fosfatos!Y23)</f>
        <v>0</v>
      </c>
    </row>
    <row r="24" spans="2:25" x14ac:dyDescent="0.25">
      <c r="B24" s="30">
        <v>44447</v>
      </c>
      <c r="C24" s="46"/>
      <c r="D24" s="131">
        <f>IF(MID(Fosfatos!D24,1,1)="&lt;",MID(Fosfatos!D24,2,4)/2,Fosfatos!D24)</f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f>IF(MID(Fosfatos!J24,1,1)="&lt;",MID(Fosfatos!J24,2,4)/2,Fosfatos!J24)</f>
        <v>0.14199999999999999</v>
      </c>
      <c r="K24" s="46"/>
      <c r="L24" s="131">
        <f>IF(MID(Fosfatos!L24,1,1)="&lt;",MID(Fosfatos!L24,2,4)/2,Fosfatos!L24)</f>
        <v>0</v>
      </c>
      <c r="M24" s="46"/>
      <c r="N24" s="131">
        <f>IF(MID(Fosfatos!N24,1,1)="&lt;",MID(Fosfatos!N24,2,4)/2,Fosfatos!N24)</f>
        <v>0</v>
      </c>
      <c r="O24" s="4">
        <f>IF(MID(Fosfatos!O24,1,1)="&lt;",MID(Fosfatos!O24,2,4)/2,Fosfatos!O24)</f>
        <v>0</v>
      </c>
      <c r="P24" s="9">
        <f>IF(MID(Fosfatos!P24,1,1)="&lt;",MID(Fosfatos!P24,2,4)/2,Fosfatos!P24)</f>
        <v>0</v>
      </c>
      <c r="Q24" s="46"/>
      <c r="R24" s="17">
        <f>IF(MID(Fosfatos!R24,1,1)="&lt;",MID(Fosfatos!R24,2,4)/2,Fosfatos!R24)</f>
        <v>0</v>
      </c>
      <c r="S24" s="21">
        <f>IF(MID(Fosfatos!S24,1,1)="&lt;",MID(Fosfatos!S24,2,4)/2,Fosfatos!S24)</f>
        <v>0</v>
      </c>
      <c r="T24" s="21">
        <f>IF(MID(Fosfatos!T24,1,1)="&lt;",MID(Fosfatos!T24,2,4)/2,Fosfatos!T24)</f>
        <v>0</v>
      </c>
      <c r="U24" s="150">
        <f>IF(MID(Fosfatos!U24,1,1)="&lt;",MID(Fosfatos!U24,2,4)/2,Fosfatos!U24)</f>
        <v>0</v>
      </c>
      <c r="V24" s="151">
        <f>IF(MID(Fosfatos!V24,1,1)="&lt;",MID(Fosfatos!V24,2,4)/2,Fosfatos!V24)</f>
        <v>0</v>
      </c>
      <c r="W24" s="152">
        <f>IF(MID(Fosfatos!W24,1,1)="&lt;",MID(Fosfatos!W24,2,4)/2,Fosfatos!W24)</f>
        <v>0</v>
      </c>
      <c r="X24" s="153">
        <f>IF(MID(Fosfatos!X24,1,1)="&lt;",MID(Fosfatos!X24,2,4)/2,Fosfatos!X24)</f>
        <v>0</v>
      </c>
      <c r="Y24" s="154">
        <f>IF(MID(Fosfatos!Y24,1,1)="&lt;",MID(Fosfatos!Y24,2,4)/2,Fosfatos!Y24)</f>
        <v>0</v>
      </c>
    </row>
    <row r="25" spans="2:25" x14ac:dyDescent="0.25">
      <c r="B25" s="30">
        <v>44448</v>
      </c>
      <c r="C25" s="46"/>
      <c r="D25" s="131">
        <f>IF(MID(Fosfatos!D25,1,1)="&lt;",MID(Fosfatos!D25,2,4)/2,Fosfatos!D25)</f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131">
        <f>IF(MID(Fosfatos!J25,1,1)="&lt;",MID(Fosfatos!J25,2,4)/2,Fosfatos!J25)</f>
        <v>0.03</v>
      </c>
      <c r="K25" s="46"/>
      <c r="L25" s="131">
        <f>IF(MID(Fosfatos!L25,1,1)="&lt;",MID(Fosfatos!L25,2,4)/2,Fosfatos!L25)</f>
        <v>0</v>
      </c>
      <c r="M25" s="46"/>
      <c r="N25" s="131">
        <f>IF(MID(Fosfatos!N25,1,1)="&lt;",MID(Fosfatos!N25,2,4)/2,Fosfatos!N25)</f>
        <v>0</v>
      </c>
      <c r="O25" s="4">
        <f>IF(MID(Fosfatos!O25,1,1)="&lt;",MID(Fosfatos!O25,2,4)/2,Fosfatos!O25)</f>
        <v>0</v>
      </c>
      <c r="P25" s="9">
        <f>IF(MID(Fosfatos!P25,1,1)="&lt;",MID(Fosfatos!P25,2,4)/2,Fosfatos!P25)</f>
        <v>0</v>
      </c>
      <c r="Q25" s="46"/>
      <c r="R25" s="17">
        <f>IF(MID(Fosfatos!R25,1,1)="&lt;",MID(Fosfatos!R25,2,4)/2,Fosfatos!R25)</f>
        <v>0</v>
      </c>
      <c r="S25" s="21">
        <f>IF(MID(Fosfatos!S25,1,1)="&lt;",MID(Fosfatos!S25,2,4)/2,Fosfatos!S25)</f>
        <v>0</v>
      </c>
      <c r="T25" s="21">
        <f>IF(MID(Fosfatos!T25,1,1)="&lt;",MID(Fosfatos!T25,2,4)/2,Fosfatos!T25)</f>
        <v>0</v>
      </c>
      <c r="U25" s="150">
        <f>IF(MID(Fosfatos!U25,1,1)="&lt;",MID(Fosfatos!U25,2,4)/2,Fosfatos!U25)</f>
        <v>0</v>
      </c>
      <c r="V25" s="151">
        <f>IF(MID(Fosfatos!V25,1,1)="&lt;",MID(Fosfatos!V25,2,4)/2,Fosfatos!V25)</f>
        <v>0</v>
      </c>
      <c r="W25" s="152">
        <f>IF(MID(Fosfatos!W25,1,1)="&lt;",MID(Fosfatos!W25,2,4)/2,Fosfatos!W25)</f>
        <v>0</v>
      </c>
      <c r="X25" s="153">
        <f>IF(MID(Fosfatos!X25,1,1)="&lt;",MID(Fosfatos!X25,2,4)/2,Fosfatos!X25)</f>
        <v>0</v>
      </c>
      <c r="Y25" s="154">
        <f>IF(MID(Fosfatos!Y25,1,1)="&lt;",MID(Fosfatos!Y25,2,4)/2,Fosfatos!Y25)</f>
        <v>0</v>
      </c>
    </row>
    <row r="26" spans="2:25" x14ac:dyDescent="0.25">
      <c r="B26" s="30">
        <v>44449</v>
      </c>
      <c r="C26" s="46"/>
      <c r="D26" s="131">
        <f>IF(MID(Fosfatos!D26,1,1)="&lt;",MID(Fosfatos!D26,2,4)/2,Fosfatos!D26)</f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131">
        <f>IF(MID(Fosfatos!J26,1,1)="&lt;",MID(Fosfatos!J26,2,4)/2,Fosfatos!J26)</f>
        <v>0.03</v>
      </c>
      <c r="K26" s="46"/>
      <c r="L26" s="131">
        <f>IF(MID(Fosfatos!L26,1,1)="&lt;",MID(Fosfatos!L26,2,4)/2,Fosfatos!L26)</f>
        <v>0</v>
      </c>
      <c r="M26" s="46"/>
      <c r="N26" s="131">
        <f>IF(MID(Fosfatos!N26,1,1)="&lt;",MID(Fosfatos!N26,2,4)/2,Fosfatos!N26)</f>
        <v>0</v>
      </c>
      <c r="O26" s="4">
        <f>IF(MID(Fosfatos!O26,1,1)="&lt;",MID(Fosfatos!O26,2,4)/2,Fosfatos!O26)</f>
        <v>0</v>
      </c>
      <c r="P26" s="9">
        <f>IF(MID(Fosfatos!P26,1,1)="&lt;",MID(Fosfatos!P26,2,4)/2,Fosfatos!P26)</f>
        <v>0</v>
      </c>
      <c r="Q26" s="46"/>
      <c r="R26" s="17">
        <f>IF(MID(Fosfatos!R26,1,1)="&lt;",MID(Fosfatos!R26,2,4)/2,Fosfatos!R26)</f>
        <v>0</v>
      </c>
      <c r="S26" s="21">
        <f>IF(MID(Fosfatos!S26,1,1)="&lt;",MID(Fosfatos!S26,2,4)/2,Fosfatos!S26)</f>
        <v>0</v>
      </c>
      <c r="T26" s="21">
        <f>IF(MID(Fosfatos!T26,1,1)="&lt;",MID(Fosfatos!T26,2,4)/2,Fosfatos!T26)</f>
        <v>0</v>
      </c>
      <c r="U26" s="150">
        <f>IF(MID(Fosfatos!U26,1,1)="&lt;",MID(Fosfatos!U26,2,4)/2,Fosfatos!U26)</f>
        <v>0</v>
      </c>
      <c r="V26" s="151">
        <f>IF(MID(Fosfatos!V26,1,1)="&lt;",MID(Fosfatos!V26,2,4)/2,Fosfatos!V26)</f>
        <v>0</v>
      </c>
      <c r="W26" s="152">
        <f>IF(MID(Fosfatos!W26,1,1)="&lt;",MID(Fosfatos!W26,2,4)/2,Fosfatos!W26)</f>
        <v>0</v>
      </c>
      <c r="X26" s="153">
        <f>IF(MID(Fosfatos!X26,1,1)="&lt;",MID(Fosfatos!X26,2,4)/2,Fosfatos!X26)</f>
        <v>0</v>
      </c>
      <c r="Y26" s="154">
        <f>IF(MID(Fosfatos!Y26,1,1)="&lt;",MID(Fosfatos!Y26,2,4)/2,Fosfatos!Y26)</f>
        <v>0</v>
      </c>
    </row>
    <row r="27" spans="2:25" x14ac:dyDescent="0.25">
      <c r="B27" s="30">
        <v>44450</v>
      </c>
      <c r="C27" s="46"/>
      <c r="D27" s="131">
        <f>IF(MID(Fosfatos!D27,1,1)="&lt;",MID(Fosfatos!D27,2,4)/2,Fosfatos!D27)</f>
        <v>0.157</v>
      </c>
      <c r="E27" s="26"/>
      <c r="F27" s="26"/>
      <c r="G27" s="26"/>
      <c r="H27" s="26"/>
      <c r="I27" s="46"/>
      <c r="J27" s="131">
        <f>IF(MID(Fosfatos!J27,1,1)="&lt;",MID(Fosfatos!J27,2,4)/2,Fosfatos!J27)</f>
        <v>0</v>
      </c>
      <c r="K27" s="46"/>
      <c r="L27" s="131">
        <f>IF(MID(Fosfatos!L27,1,1)="&lt;",MID(Fosfatos!L27,2,4)/2,Fosfatos!L27)</f>
        <v>0</v>
      </c>
      <c r="M27" s="46"/>
      <c r="N27" s="131">
        <f>IF(MID(Fosfatos!N27,1,1)="&lt;",MID(Fosfatos!N27,2,4)/2,Fosfatos!N27)</f>
        <v>0</v>
      </c>
      <c r="O27" s="4">
        <f>IF(MID(Fosfatos!O27,1,1)="&lt;",MID(Fosfatos!O27,2,4)/2,Fosfatos!O27)</f>
        <v>0</v>
      </c>
      <c r="P27" s="9">
        <f>IF(MID(Fosfatos!P27,1,1)="&lt;",MID(Fosfatos!P27,2,4)/2,Fosfatos!P27)</f>
        <v>0</v>
      </c>
      <c r="Q27" s="46"/>
      <c r="R27" s="17">
        <f>IF(MID(Fosfatos!R27,1,1)="&lt;",MID(Fosfatos!R27,2,4)/2,Fosfatos!R27)</f>
        <v>0</v>
      </c>
      <c r="S27" s="21">
        <f>IF(MID(Fosfatos!S27,1,1)="&lt;",MID(Fosfatos!S27,2,4)/2,Fosfatos!S27)</f>
        <v>0</v>
      </c>
      <c r="T27" s="21">
        <f>IF(MID(Fosfatos!T27,1,1)="&lt;",MID(Fosfatos!T27,2,4)/2,Fosfatos!T27)</f>
        <v>0</v>
      </c>
      <c r="U27" s="150">
        <f>IF(MID(Fosfatos!U27,1,1)="&lt;",MID(Fosfatos!U27,2,4)/2,Fosfatos!U27)</f>
        <v>0</v>
      </c>
      <c r="V27" s="151">
        <f>IF(MID(Fosfatos!V27,1,1)="&lt;",MID(Fosfatos!V27,2,4)/2,Fosfatos!V27)</f>
        <v>0</v>
      </c>
      <c r="W27" s="152">
        <f>IF(MID(Fosfatos!W27,1,1)="&lt;",MID(Fosfatos!W27,2,4)/2,Fosfatos!W27)</f>
        <v>0</v>
      </c>
      <c r="X27" s="153">
        <f>IF(MID(Fosfatos!X27,1,1)="&lt;",MID(Fosfatos!X27,2,4)/2,Fosfatos!X27)</f>
        <v>0</v>
      </c>
      <c r="Y27" s="154">
        <f>IF(MID(Fosfatos!Y27,1,1)="&lt;",MID(Fosfatos!Y27,2,4)/2,Fosfatos!Y27)</f>
        <v>0</v>
      </c>
    </row>
    <row r="28" spans="2:25" x14ac:dyDescent="0.25">
      <c r="B28" s="30">
        <v>44451</v>
      </c>
      <c r="C28" s="46"/>
      <c r="D28" s="131">
        <f>IF(MID(Fosfatos!D28,1,1)="&lt;",MID(Fosfatos!D28,2,4)/2,Fosfatos!D28)</f>
        <v>0.22500000000000001</v>
      </c>
      <c r="E28" s="26"/>
      <c r="F28" s="26"/>
      <c r="G28" s="26"/>
      <c r="H28" s="26"/>
      <c r="I28" s="46"/>
      <c r="J28" s="131">
        <f>IF(MID(Fosfatos!J28,1,1)="&lt;",MID(Fosfatos!J28,2,4)/2,Fosfatos!J28)</f>
        <v>0</v>
      </c>
      <c r="K28" s="46"/>
      <c r="L28" s="131">
        <f>IF(MID(Fosfatos!L28,1,1)="&lt;",MID(Fosfatos!L28,2,4)/2,Fosfatos!L28)</f>
        <v>0</v>
      </c>
      <c r="M28" s="46"/>
      <c r="N28" s="131">
        <f>IF(MID(Fosfatos!N28,1,1)="&lt;",MID(Fosfatos!N28,2,4)/2,Fosfatos!N28)</f>
        <v>0</v>
      </c>
      <c r="O28" s="4">
        <f>IF(MID(Fosfatos!O28,1,1)="&lt;",MID(Fosfatos!O28,2,4)/2,Fosfatos!O28)</f>
        <v>0</v>
      </c>
      <c r="P28" s="9">
        <f>IF(MID(Fosfatos!P28,1,1)="&lt;",MID(Fosfatos!P28,2,4)/2,Fosfatos!P28)</f>
        <v>0</v>
      </c>
      <c r="Q28" s="46"/>
      <c r="R28" s="17">
        <f>IF(MID(Fosfatos!R28,1,1)="&lt;",MID(Fosfatos!R28,2,4)/2,Fosfatos!R28)</f>
        <v>0</v>
      </c>
      <c r="S28" s="21">
        <f>IF(MID(Fosfatos!S28,1,1)="&lt;",MID(Fosfatos!S28,2,4)/2,Fosfatos!S28)</f>
        <v>0</v>
      </c>
      <c r="T28" s="21">
        <f>IF(MID(Fosfatos!T28,1,1)="&lt;",MID(Fosfatos!T28,2,4)/2,Fosfatos!T28)</f>
        <v>0</v>
      </c>
      <c r="U28" s="150">
        <f>IF(MID(Fosfatos!U28,1,1)="&lt;",MID(Fosfatos!U28,2,4)/2,Fosfatos!U28)</f>
        <v>0</v>
      </c>
      <c r="V28" s="151">
        <f>IF(MID(Fosfatos!V28,1,1)="&lt;",MID(Fosfatos!V28,2,4)/2,Fosfatos!V28)</f>
        <v>0</v>
      </c>
      <c r="W28" s="152">
        <f>IF(MID(Fosfatos!W28,1,1)="&lt;",MID(Fosfatos!W28,2,4)/2,Fosfatos!W28)</f>
        <v>0</v>
      </c>
      <c r="X28" s="153">
        <f>IF(MID(Fosfatos!X28,1,1)="&lt;",MID(Fosfatos!X28,2,4)/2,Fosfatos!X28)</f>
        <v>0</v>
      </c>
      <c r="Y28" s="154">
        <f>IF(MID(Fosfatos!Y28,1,1)="&lt;",MID(Fosfatos!Y28,2,4)/2,Fosfatos!Y28)</f>
        <v>0</v>
      </c>
    </row>
    <row r="29" spans="2:25" x14ac:dyDescent="0.25">
      <c r="B29" s="30">
        <v>44452</v>
      </c>
      <c r="C29" s="46"/>
      <c r="D29" s="131">
        <f>IF(MID(Fosfatos!D29,1,1)="&lt;",MID(Fosfatos!D29,2,4)/2,Fosfatos!D29)</f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131">
        <f>IF(MID(Fosfatos!J29,1,1)="&lt;",MID(Fosfatos!J29,2,4)/2,Fosfatos!J29)</f>
        <v>0.03</v>
      </c>
      <c r="K29" s="46"/>
      <c r="L29" s="131">
        <f>IF(MID(Fosfatos!L29,1,1)="&lt;",MID(Fosfatos!L29,2,4)/2,Fosfatos!L29)</f>
        <v>0.59199999999999997</v>
      </c>
      <c r="M29" s="46"/>
      <c r="N29" s="131" t="str">
        <f>IF(MID(Fosfatos!N29,1,1)="&lt;",MID(Fosfatos!N29,2,4)/2,Fosfatos!N29)</f>
        <v>Cauce seco</v>
      </c>
      <c r="O29" s="4" t="str">
        <f>IF(MID(Fosfatos!O29,1,1)="&lt;",MID(Fosfatos!O29,2,4)/2,Fosfatos!O29)</f>
        <v>Cauce seco</v>
      </c>
      <c r="P29" s="9" t="str">
        <f>IF(MID(Fosfatos!P29,1,1)="&lt;",MID(Fosfatos!P29,2,4)/2,Fosfatos!P29)</f>
        <v>Agua estancada</v>
      </c>
      <c r="Q29" s="133"/>
      <c r="R29" s="17" t="str">
        <f>IF(MID(Fosfatos!R29,1,1)="&lt;",MID(Fosfatos!R29,2,4)/2,Fosfatos!R29)</f>
        <v>Cauce seco</v>
      </c>
      <c r="S29" s="21" t="str">
        <f>IF(MID(Fosfatos!S29,1,1)="&lt;",MID(Fosfatos!S29,2,4)/2,Fosfatos!S29)</f>
        <v>Agua estancada</v>
      </c>
      <c r="T29" s="21">
        <f>IF(MID(Fosfatos!T29,1,1)="&lt;",MID(Fosfatos!T29,2,4)/2,Fosfatos!T29)</f>
        <v>6.0999999999999999E-2</v>
      </c>
      <c r="U29" s="150">
        <f>IF(MID(Fosfatos!U29,1,1)="&lt;",MID(Fosfatos!U29,2,4)/2,Fosfatos!U29)</f>
        <v>0</v>
      </c>
      <c r="V29" s="151">
        <f>IF(MID(Fosfatos!V29,1,1)="&lt;",MID(Fosfatos!V29,2,4)/2,Fosfatos!V29)</f>
        <v>0</v>
      </c>
      <c r="W29" s="152">
        <f>IF(MID(Fosfatos!W29,1,1)="&lt;",MID(Fosfatos!W29,2,4)/2,Fosfatos!W29)</f>
        <v>0</v>
      </c>
      <c r="X29" s="153">
        <f>IF(MID(Fosfatos!X29,1,1)="&lt;",MID(Fosfatos!X29,2,4)/2,Fosfatos!X29)</f>
        <v>0</v>
      </c>
      <c r="Y29" s="154">
        <f>IF(MID(Fosfatos!Y29,1,1)="&lt;",MID(Fosfatos!Y29,2,4)/2,Fosfatos!Y29)</f>
        <v>0</v>
      </c>
    </row>
    <row r="30" spans="2:25" x14ac:dyDescent="0.25">
      <c r="B30" s="30">
        <v>44453</v>
      </c>
      <c r="C30" s="105"/>
      <c r="D30" s="131">
        <f>IF(MID(Fosfatos!D30,1,1)="&lt;",MID(Fosfatos!D30,2,4)/2,Fosfatos!D30)</f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131">
        <f>IF(MID(Fosfatos!J30,1,1)="&lt;",MID(Fosfatos!J30,2,4)/2,Fosfatos!J30)</f>
        <v>0.03</v>
      </c>
      <c r="K30" s="105"/>
      <c r="L30" s="131">
        <f>IF(MID(Fosfatos!L30,1,1)="&lt;",MID(Fosfatos!L30,2,4)/2,Fosfatos!L30)</f>
        <v>0</v>
      </c>
      <c r="M30" s="105"/>
      <c r="N30" s="131">
        <f>IF(MID(Fosfatos!N30,1,1)="&lt;",MID(Fosfatos!N30,2,4)/2,Fosfatos!N30)</f>
        <v>0</v>
      </c>
      <c r="O30" s="4">
        <f>IF(MID(Fosfatos!O30,1,1)="&lt;",MID(Fosfatos!O30,2,4)/2,Fosfatos!O30)</f>
        <v>0</v>
      </c>
      <c r="P30" s="9">
        <f>IF(MID(Fosfatos!P30,1,1)="&lt;",MID(Fosfatos!P30,2,4)/2,Fosfatos!P30)</f>
        <v>0</v>
      </c>
      <c r="Q30" s="105"/>
      <c r="R30" s="17" t="str">
        <f>IF(MID(Fosfatos!R30,1,1)="&lt;",MID(Fosfatos!R30,2,4)/2,Fosfatos!R30)</f>
        <v>Cauce seco</v>
      </c>
      <c r="S30" s="21" t="str">
        <f>IF(MID(Fosfatos!S30,1,1)="&lt;",MID(Fosfatos!S30,2,4)/2,Fosfatos!S30)</f>
        <v>Agua estancada</v>
      </c>
      <c r="T30" s="21">
        <f>IF(MID(Fosfatos!T30,1,1)="&lt;",MID(Fosfatos!T30,2,4)/2,Fosfatos!T30)</f>
        <v>0</v>
      </c>
      <c r="U30" s="150">
        <f>IF(MID(Fosfatos!U30,1,1)="&lt;",MID(Fosfatos!U30,2,4)/2,Fosfatos!U30)</f>
        <v>0</v>
      </c>
      <c r="V30" s="151">
        <f>IF(MID(Fosfatos!V30,1,1)="&lt;",MID(Fosfatos!V30,2,4)/2,Fosfatos!V30)</f>
        <v>0</v>
      </c>
      <c r="W30" s="152">
        <f>IF(MID(Fosfatos!W30,1,1)="&lt;",MID(Fosfatos!W30,2,4)/2,Fosfatos!W30)</f>
        <v>0</v>
      </c>
      <c r="X30" s="153">
        <f>IF(MID(Fosfatos!X30,1,1)="&lt;",MID(Fosfatos!X30,2,4)/2,Fosfatos!X30)</f>
        <v>0</v>
      </c>
      <c r="Y30" s="154">
        <f>IF(MID(Fosfatos!Y30,1,1)="&lt;",MID(Fosfatos!Y30,2,4)/2,Fosfatos!Y30)</f>
        <v>0</v>
      </c>
    </row>
    <row r="31" spans="2:25" x14ac:dyDescent="0.25">
      <c r="B31" s="30">
        <v>44454</v>
      </c>
      <c r="C31" s="105"/>
      <c r="D31" s="131">
        <f>IF(MID(Fosfatos!D31,1,1)="&lt;",MID(Fosfatos!D31,2,4)/2,Fosfatos!D31)</f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131">
        <f>IF(MID(Fosfatos!J31,1,1)="&lt;",MID(Fosfatos!J31,2,4)/2,Fosfatos!J31)</f>
        <v>6.9000000000000006E-2</v>
      </c>
      <c r="K31" s="105"/>
      <c r="L31" s="131">
        <f>IF(MID(Fosfatos!L31,1,1)="&lt;",MID(Fosfatos!L31,2,4)/2,Fosfatos!L31)</f>
        <v>0</v>
      </c>
      <c r="M31" s="105"/>
      <c r="N31" s="131">
        <f>IF(MID(Fosfatos!N31,1,1)="&lt;",MID(Fosfatos!N31,2,4)/2,Fosfatos!N31)</f>
        <v>0</v>
      </c>
      <c r="O31" s="4">
        <f>IF(MID(Fosfatos!O31,1,1)="&lt;",MID(Fosfatos!O31,2,4)/2,Fosfatos!O31)</f>
        <v>0</v>
      </c>
      <c r="P31" s="9">
        <f>IF(MID(Fosfatos!P31,1,1)="&lt;",MID(Fosfatos!P31,2,4)/2,Fosfatos!P31)</f>
        <v>0</v>
      </c>
      <c r="Q31" s="105"/>
      <c r="R31" s="17">
        <f>IF(MID(Fosfatos!R31,1,1)="&lt;",MID(Fosfatos!R31,2,4)/2,Fosfatos!R31)</f>
        <v>0</v>
      </c>
      <c r="S31" s="21">
        <f>IF(MID(Fosfatos!S31,1,1)="&lt;",MID(Fosfatos!S31,2,4)/2,Fosfatos!S31)</f>
        <v>0</v>
      </c>
      <c r="T31" s="21">
        <f>IF(MID(Fosfatos!T31,1,1)="&lt;",MID(Fosfatos!T31,2,4)/2,Fosfatos!T31)</f>
        <v>0</v>
      </c>
      <c r="U31" s="150">
        <f>IF(MID(Fosfatos!U31,1,1)="&lt;",MID(Fosfatos!U31,2,4)/2,Fosfatos!U31)</f>
        <v>0</v>
      </c>
      <c r="V31" s="151">
        <f>IF(MID(Fosfatos!V31,1,1)="&lt;",MID(Fosfatos!V31,2,4)/2,Fosfatos!V31)</f>
        <v>0</v>
      </c>
      <c r="W31" s="152">
        <f>IF(MID(Fosfatos!W31,1,1)="&lt;",MID(Fosfatos!W31,2,4)/2,Fosfatos!W31)</f>
        <v>0</v>
      </c>
      <c r="X31" s="153">
        <f>IF(MID(Fosfatos!X31,1,1)="&lt;",MID(Fosfatos!X31,2,4)/2,Fosfatos!X31)</f>
        <v>0</v>
      </c>
      <c r="Y31" s="154">
        <f>IF(MID(Fosfatos!Y31,1,1)="&lt;",MID(Fosfatos!Y31,2,4)/2,Fosfatos!Y31)</f>
        <v>0</v>
      </c>
    </row>
    <row r="32" spans="2:25" x14ac:dyDescent="0.25">
      <c r="B32" s="30">
        <v>44455</v>
      </c>
      <c r="C32" s="105"/>
      <c r="D32" s="131">
        <f>IF(MID(Fosfatos!D32,1,1)="&lt;",MID(Fosfatos!D32,2,4)/2,Fosfatos!D32)</f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131">
        <f>IF(MID(Fosfatos!J32,1,1)="&lt;",MID(Fosfatos!J32,2,4)/2,Fosfatos!J32)</f>
        <v>0.03</v>
      </c>
      <c r="K32" s="105"/>
      <c r="L32" s="131">
        <f>IF(MID(Fosfatos!L32,1,1)="&lt;",MID(Fosfatos!L32,2,4)/2,Fosfatos!L32)</f>
        <v>0</v>
      </c>
      <c r="M32" s="105"/>
      <c r="N32" s="131">
        <f>IF(MID(Fosfatos!N32,1,1)="&lt;",MID(Fosfatos!N32,2,4)/2,Fosfatos!N32)</f>
        <v>0</v>
      </c>
      <c r="O32" s="4">
        <f>IF(MID(Fosfatos!O32,1,1)="&lt;",MID(Fosfatos!O32,2,4)/2,Fosfatos!O32)</f>
        <v>0</v>
      </c>
      <c r="P32" s="9">
        <f>IF(MID(Fosfatos!P32,1,1)="&lt;",MID(Fosfatos!P32,2,4)/2,Fosfatos!P32)</f>
        <v>0</v>
      </c>
      <c r="Q32" s="105"/>
      <c r="R32" s="17">
        <f>IF(MID(Fosfatos!R32,1,1)="&lt;",MID(Fosfatos!R32,2,4)/2,Fosfatos!R32)</f>
        <v>0</v>
      </c>
      <c r="S32" s="21">
        <f>IF(MID(Fosfatos!S32,1,1)="&lt;",MID(Fosfatos!S32,2,4)/2,Fosfatos!S32)</f>
        <v>0</v>
      </c>
      <c r="T32" s="21">
        <f>IF(MID(Fosfatos!T32,1,1)="&lt;",MID(Fosfatos!T32,2,4)/2,Fosfatos!T32)</f>
        <v>0</v>
      </c>
      <c r="U32" s="150">
        <f>IF(MID(Fosfatos!U32,1,1)="&lt;",MID(Fosfatos!U32,2,4)/2,Fosfatos!U32)</f>
        <v>0</v>
      </c>
      <c r="V32" s="151">
        <f>IF(MID(Fosfatos!V32,1,1)="&lt;",MID(Fosfatos!V32,2,4)/2,Fosfatos!V32)</f>
        <v>0</v>
      </c>
      <c r="W32" s="152">
        <f>IF(MID(Fosfatos!W32,1,1)="&lt;",MID(Fosfatos!W32,2,4)/2,Fosfatos!W32)</f>
        <v>0</v>
      </c>
      <c r="X32" s="153">
        <f>IF(MID(Fosfatos!X32,1,1)="&lt;",MID(Fosfatos!X32,2,4)/2,Fosfatos!X32)</f>
        <v>0</v>
      </c>
      <c r="Y32" s="154">
        <f>IF(MID(Fosfatos!Y32,1,1)="&lt;",MID(Fosfatos!Y32,2,4)/2,Fosfatos!Y32)</f>
        <v>0</v>
      </c>
    </row>
    <row r="33" spans="2:27" x14ac:dyDescent="0.25">
      <c r="B33" s="30">
        <v>44456</v>
      </c>
      <c r="C33" s="105"/>
      <c r="D33" s="131">
        <f>IF(MID(Fosfatos!D33,1,1)="&lt;",MID(Fosfatos!D33,2,4)/2,Fosfatos!D33)</f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131">
        <f>IF(MID(Fosfatos!J33,1,1)="&lt;",MID(Fosfatos!J33,2,4)/2,Fosfatos!J33)</f>
        <v>0.03</v>
      </c>
      <c r="K33" s="105"/>
      <c r="L33" s="131">
        <f>IF(MID(Fosfatos!L33,1,1)="&lt;",MID(Fosfatos!L33,2,4)/2,Fosfatos!L33)</f>
        <v>0</v>
      </c>
      <c r="M33" s="105"/>
      <c r="N33" s="131">
        <f>IF(MID(Fosfatos!N33,1,1)="&lt;",MID(Fosfatos!N33,2,4)/2,Fosfatos!N33)</f>
        <v>0</v>
      </c>
      <c r="O33" s="4">
        <f>IF(MID(Fosfatos!O33,1,1)="&lt;",MID(Fosfatos!O33,2,4)/2,Fosfatos!O33)</f>
        <v>0</v>
      </c>
      <c r="P33" s="9">
        <f>IF(MID(Fosfatos!P33,1,1)="&lt;",MID(Fosfatos!P33,2,4)/2,Fosfatos!P33)</f>
        <v>0</v>
      </c>
      <c r="Q33" s="105"/>
      <c r="R33" s="17">
        <f>IF(MID(Fosfatos!R33,1,1)="&lt;",MID(Fosfatos!R33,2,4)/2,Fosfatos!R33)</f>
        <v>0</v>
      </c>
      <c r="S33" s="21">
        <f>IF(MID(Fosfatos!S33,1,1)="&lt;",MID(Fosfatos!S33,2,4)/2,Fosfatos!S33)</f>
        <v>0</v>
      </c>
      <c r="T33" s="21">
        <f>IF(MID(Fosfatos!T33,1,1)="&lt;",MID(Fosfatos!T33,2,4)/2,Fosfatos!T33)</f>
        <v>0</v>
      </c>
      <c r="U33" s="150">
        <f>IF(MID(Fosfatos!U33,1,1)="&lt;",MID(Fosfatos!U33,2,4)/2,Fosfatos!U33)</f>
        <v>0</v>
      </c>
      <c r="V33" s="151">
        <f>IF(MID(Fosfatos!V33,1,1)="&lt;",MID(Fosfatos!V33,2,4)/2,Fosfatos!V33)</f>
        <v>0</v>
      </c>
      <c r="W33" s="152">
        <f>IF(MID(Fosfatos!W33,1,1)="&lt;",MID(Fosfatos!W33,2,4)/2,Fosfatos!W33)</f>
        <v>0</v>
      </c>
      <c r="X33" s="153">
        <f>IF(MID(Fosfatos!X33,1,1)="&lt;",MID(Fosfatos!X33,2,4)/2,Fosfatos!X33)</f>
        <v>0</v>
      </c>
      <c r="Y33" s="154">
        <f>IF(MID(Fosfatos!Y33,1,1)="&lt;",MID(Fosfatos!Y33,2,4)/2,Fosfatos!Y33)</f>
        <v>0</v>
      </c>
    </row>
    <row r="34" spans="2:27" x14ac:dyDescent="0.25">
      <c r="B34" s="30">
        <v>44457</v>
      </c>
      <c r="C34" s="105"/>
      <c r="D34" s="131">
        <f>IF(MID(Fosfatos!D34,1,1)="&lt;",MID(Fosfatos!D34,2,4)/2,Fosfatos!D34)</f>
        <v>0.19500000000000001</v>
      </c>
      <c r="E34" s="130"/>
      <c r="F34" s="130"/>
      <c r="G34" s="130"/>
      <c r="H34" s="130"/>
      <c r="I34" s="105"/>
      <c r="J34" s="131">
        <f>IF(MID(Fosfatos!J34,1,1)="&lt;",MID(Fosfatos!J34,2,4)/2,Fosfatos!J34)</f>
        <v>0</v>
      </c>
      <c r="K34" s="105"/>
      <c r="L34" s="131">
        <f>IF(MID(Fosfatos!L34,1,1)="&lt;",MID(Fosfatos!L34,2,4)/2,Fosfatos!L34)</f>
        <v>0</v>
      </c>
      <c r="M34" s="105"/>
      <c r="N34" s="131">
        <f>IF(MID(Fosfatos!N34,1,1)="&lt;",MID(Fosfatos!N34,2,4)/2,Fosfatos!N34)</f>
        <v>0</v>
      </c>
      <c r="O34" s="4">
        <f>IF(MID(Fosfatos!O34,1,1)="&lt;",MID(Fosfatos!O34,2,4)/2,Fosfatos!O34)</f>
        <v>0</v>
      </c>
      <c r="P34" s="9">
        <f>IF(MID(Fosfatos!P34,1,1)="&lt;",MID(Fosfatos!P34,2,4)/2,Fosfatos!P34)</f>
        <v>0</v>
      </c>
      <c r="Q34" s="105"/>
      <c r="R34" s="17">
        <f>IF(MID(Fosfatos!R34,1,1)="&lt;",MID(Fosfatos!R34,2,4)/2,Fosfatos!R34)</f>
        <v>0</v>
      </c>
      <c r="S34" s="21">
        <f>IF(MID(Fosfatos!S34,1,1)="&lt;",MID(Fosfatos!S34,2,4)/2,Fosfatos!S34)</f>
        <v>0</v>
      </c>
      <c r="T34" s="21">
        <f>IF(MID(Fosfatos!T34,1,1)="&lt;",MID(Fosfatos!T34,2,4)/2,Fosfatos!T34)</f>
        <v>0</v>
      </c>
      <c r="U34" s="150">
        <f>IF(MID(Fosfatos!U34,1,1)="&lt;",MID(Fosfatos!U34,2,4)/2,Fosfatos!U34)</f>
        <v>0</v>
      </c>
      <c r="V34" s="151">
        <f>IF(MID(Fosfatos!V34,1,1)="&lt;",MID(Fosfatos!V34,2,4)/2,Fosfatos!V34)</f>
        <v>0</v>
      </c>
      <c r="W34" s="152">
        <f>IF(MID(Fosfatos!W34,1,1)="&lt;",MID(Fosfatos!W34,2,4)/2,Fosfatos!W34)</f>
        <v>0</v>
      </c>
      <c r="X34" s="153">
        <f>IF(MID(Fosfatos!X34,1,1)="&lt;",MID(Fosfatos!X34,2,4)/2,Fosfatos!X34)</f>
        <v>0</v>
      </c>
      <c r="Y34" s="154">
        <f>IF(MID(Fosfatos!Y34,1,1)="&lt;",MID(Fosfatos!Y34,2,4)/2,Fosfatos!Y34)</f>
        <v>0</v>
      </c>
    </row>
    <row r="35" spans="2:27" x14ac:dyDescent="0.25">
      <c r="B35" s="30">
        <v>44458</v>
      </c>
      <c r="C35" s="105"/>
      <c r="D35" s="131">
        <f>IF(MID(Fosfatos!D35,1,1)="&lt;",MID(Fosfatos!D35,2,4)/2,Fosfatos!D35)</f>
        <v>0.13900000000000001</v>
      </c>
      <c r="E35" s="130"/>
      <c r="F35" s="130"/>
      <c r="G35" s="130"/>
      <c r="H35" s="130"/>
      <c r="I35" s="105"/>
      <c r="J35" s="131">
        <f>IF(MID(Fosfatos!J35,1,1)="&lt;",MID(Fosfatos!J35,2,4)/2,Fosfatos!J35)</f>
        <v>0</v>
      </c>
      <c r="K35" s="105"/>
      <c r="L35" s="131">
        <f>IF(MID(Fosfatos!L35,1,1)="&lt;",MID(Fosfatos!L35,2,4)/2,Fosfatos!L35)</f>
        <v>0</v>
      </c>
      <c r="M35" s="105"/>
      <c r="N35" s="131">
        <f>IF(MID(Fosfatos!N35,1,1)="&lt;",MID(Fosfatos!N35,2,4)/2,Fosfatos!N35)</f>
        <v>0</v>
      </c>
      <c r="O35" s="4">
        <f>IF(MID(Fosfatos!O35,1,1)="&lt;",MID(Fosfatos!O35,2,4)/2,Fosfatos!O35)</f>
        <v>0</v>
      </c>
      <c r="P35" s="9">
        <f>IF(MID(Fosfatos!P35,1,1)="&lt;",MID(Fosfatos!P35,2,4)/2,Fosfatos!P35)</f>
        <v>0</v>
      </c>
      <c r="Q35" s="105"/>
      <c r="R35" s="17">
        <f>IF(MID(Fosfatos!R35,1,1)="&lt;",MID(Fosfatos!R35,2,4)/2,Fosfatos!R35)</f>
        <v>0</v>
      </c>
      <c r="S35" s="21">
        <f>IF(MID(Fosfatos!S35,1,1)="&lt;",MID(Fosfatos!S35,2,4)/2,Fosfatos!S35)</f>
        <v>0</v>
      </c>
      <c r="T35" s="21">
        <f>IF(MID(Fosfatos!T35,1,1)="&lt;",MID(Fosfatos!T35,2,4)/2,Fosfatos!T35)</f>
        <v>0</v>
      </c>
      <c r="U35" s="150">
        <f>IF(MID(Fosfatos!U35,1,1)="&lt;",MID(Fosfatos!U35,2,4)/2,Fosfatos!U35)</f>
        <v>0</v>
      </c>
      <c r="V35" s="151">
        <f>IF(MID(Fosfatos!V35,1,1)="&lt;",MID(Fosfatos!V35,2,4)/2,Fosfatos!V35)</f>
        <v>0</v>
      </c>
      <c r="W35" s="152">
        <f>IF(MID(Fosfatos!W35,1,1)="&lt;",MID(Fosfatos!W35,2,4)/2,Fosfatos!W35)</f>
        <v>0</v>
      </c>
      <c r="X35" s="153">
        <f>IF(MID(Fosfatos!X35,1,1)="&lt;",MID(Fosfatos!X35,2,4)/2,Fosfatos!X35)</f>
        <v>0</v>
      </c>
      <c r="Y35" s="154">
        <f>IF(MID(Fosfatos!Y35,1,1)="&lt;",MID(Fosfatos!Y35,2,4)/2,Fosfatos!Y35)</f>
        <v>0</v>
      </c>
    </row>
    <row r="36" spans="2:27" x14ac:dyDescent="0.25">
      <c r="B36" s="30">
        <v>44459</v>
      </c>
      <c r="C36" s="105"/>
      <c r="D36" s="131">
        <f>IF(MID(Fosfatos!D36,1,1)="&lt;",MID(Fosfatos!D36,2,4)/2,Fosfatos!D36)</f>
        <v>0.17100000000000001</v>
      </c>
      <c r="E36" s="130"/>
      <c r="F36" s="130"/>
      <c r="G36" s="130"/>
      <c r="H36" s="130"/>
      <c r="I36" s="105"/>
      <c r="J36" s="131">
        <f>IF(MID(Fosfatos!J36,1,1)="&lt;",MID(Fosfatos!J36,2,4)/2,Fosfatos!J36)</f>
        <v>0.03</v>
      </c>
      <c r="K36" s="105"/>
      <c r="L36" s="131">
        <f>IF(MID(Fosfatos!L36,1,1)="&lt;",MID(Fosfatos!L36,2,4)/2,Fosfatos!L36)</f>
        <v>0.44700000000000001</v>
      </c>
      <c r="M36" s="105"/>
      <c r="N36" s="131" t="str">
        <f>IF(MID(Fosfatos!N36,1,1)="&lt;",MID(Fosfatos!N36,2,4)/2,Fosfatos!N36)</f>
        <v>Cauce seco</v>
      </c>
      <c r="O36" s="4" t="str">
        <f>IF(MID(Fosfatos!O36,1,1)="&lt;",MID(Fosfatos!O36,2,4)/2,Fosfatos!O36)</f>
        <v>Cauce seco</v>
      </c>
      <c r="P36" s="9" t="str">
        <f>IF(MID(Fosfatos!P36,1,1)="&lt;",MID(Fosfatos!P36,2,4)/2,Fosfatos!P36)</f>
        <v>Agua estancada</v>
      </c>
      <c r="Q36" s="105"/>
      <c r="R36" s="17" t="str">
        <f>IF(MID(Fosfatos!R36,1,1)="&lt;",MID(Fosfatos!R36,2,4)/2,Fosfatos!R36)</f>
        <v>Cauce seco</v>
      </c>
      <c r="S36" s="21" t="str">
        <f>IF(MID(Fosfatos!S36,1,1)="&lt;",MID(Fosfatos!S36,2,4)/2,Fosfatos!S36)</f>
        <v>Agua estancada</v>
      </c>
      <c r="T36" s="21">
        <f>IF(MID(Fosfatos!T36,1,1)="&lt;",MID(Fosfatos!T36,2,4)/2,Fosfatos!T36)</f>
        <v>6.0999999999999999E-2</v>
      </c>
      <c r="U36" s="150">
        <f>IF(MID(Fosfatos!U36,1,1)="&lt;",MID(Fosfatos!U36,2,4)/2,Fosfatos!U36)</f>
        <v>0</v>
      </c>
      <c r="V36" s="151">
        <f>IF(MID(Fosfatos!V36,1,1)="&lt;",MID(Fosfatos!V36,2,4)/2,Fosfatos!V36)</f>
        <v>0</v>
      </c>
      <c r="W36" s="152">
        <f>IF(MID(Fosfatos!W36,1,1)="&lt;",MID(Fosfatos!W36,2,4)/2,Fosfatos!W36)</f>
        <v>0</v>
      </c>
      <c r="X36" s="153">
        <f>IF(MID(Fosfatos!X36,1,1)="&lt;",MID(Fosfatos!X36,2,4)/2,Fosfatos!X36)</f>
        <v>0</v>
      </c>
      <c r="Y36" s="154">
        <f>IF(MID(Fosfatos!Y36,1,1)="&lt;",MID(Fosfatos!Y36,2,4)/2,Fosfatos!Y36)</f>
        <v>0</v>
      </c>
    </row>
    <row r="37" spans="2:27" x14ac:dyDescent="0.25">
      <c r="B37" s="30">
        <v>44462</v>
      </c>
      <c r="C37" s="105"/>
      <c r="D37" s="131">
        <f>IF(MID(Fosfatos!D37,1,1)="&lt;",MID(Fosfatos!D37,2,4)/2,Fosfatos!D37)</f>
        <v>0.46400000000000002</v>
      </c>
      <c r="E37" s="130"/>
      <c r="F37" s="130"/>
      <c r="G37" s="130"/>
      <c r="H37" s="130"/>
      <c r="I37" s="105"/>
      <c r="J37" s="131">
        <f>IF(MID(Fosfatos!J37,1,1)="&lt;",MID(Fosfatos!J37,2,4)/2,Fosfatos!J37)</f>
        <v>0.11799999999999999</v>
      </c>
      <c r="K37" s="105"/>
      <c r="L37" s="131">
        <f>IF(MID(Fosfatos!L37,1,1)="&lt;",MID(Fosfatos!L37,2,4)/2,Fosfatos!L37)</f>
        <v>0</v>
      </c>
      <c r="M37" s="105"/>
      <c r="N37" s="131" t="str">
        <f>IF(MID(Fosfatos!N37,1,1)="&lt;",MID(Fosfatos!N37,2,4)/2,Fosfatos!N37)</f>
        <v>Cauce seco</v>
      </c>
      <c r="O37" s="4" t="str">
        <f>IF(MID(Fosfatos!O37,1,1)="&lt;",MID(Fosfatos!O37,2,4)/2,Fosfatos!O37)</f>
        <v>Cauce seco</v>
      </c>
      <c r="P37" s="9" t="str">
        <f>IF(MID(Fosfatos!P37,1,1)="&lt;",MID(Fosfatos!P37,2,4)/2,Fosfatos!P37)</f>
        <v>Agua estancada</v>
      </c>
      <c r="Q37" s="105"/>
      <c r="R37" s="17" t="str">
        <f>IF(MID(Fosfatos!R37,1,1)="&lt;",MID(Fosfatos!R37,2,4)/2,Fosfatos!R37)</f>
        <v>Cauce seco</v>
      </c>
      <c r="S37" s="21" t="str">
        <f>IF(MID(Fosfatos!S37,1,1)="&lt;",MID(Fosfatos!S37,2,4)/2,Fosfatos!S37)</f>
        <v>Agua estancada</v>
      </c>
      <c r="T37" s="21">
        <f>IF(MID(Fosfatos!T37,1,1)="&lt;",MID(Fosfatos!T37,2,4)/2,Fosfatos!T37)</f>
        <v>6.0999999999999999E-2</v>
      </c>
      <c r="U37" s="150">
        <f>IF(MID(Fosfatos!U37,1,1)="&lt;",MID(Fosfatos!U37,2,4)/2,Fosfatos!U37)</f>
        <v>0.03</v>
      </c>
      <c r="V37" s="151">
        <f>IF(MID(Fosfatos!V37,1,1)="&lt;",MID(Fosfatos!V37,2,4)/2,Fosfatos!V37)</f>
        <v>0.03</v>
      </c>
      <c r="W37" s="152" t="str">
        <f>IF(MID(Fosfatos!W37,1,1)="&lt;",MID(Fosfatos!W37,2,4)/2,Fosfatos!W37)</f>
        <v>Agua estancada</v>
      </c>
      <c r="X37" s="153">
        <f>IF(MID(Fosfatos!X37,1,1)="&lt;",MID(Fosfatos!X37,2,4)/2,Fosfatos!X37)</f>
        <v>0</v>
      </c>
      <c r="Y37" s="154">
        <f>IF(MID(Fosfatos!Y37,1,1)="&lt;",MID(Fosfatos!Y37,2,4)/2,Fosfatos!Y37)</f>
        <v>0</v>
      </c>
      <c r="AA37" t="s">
        <v>108</v>
      </c>
    </row>
    <row r="38" spans="2:27" x14ac:dyDescent="0.25">
      <c r="B38" s="30" t="s">
        <v>109</v>
      </c>
      <c r="C38" s="46"/>
      <c r="D38" s="131">
        <f>IF(MID(Fosfatos!D38,1,1)="&lt;",MID(Fosfatos!D38,2,4)/2,Fosfatos!D38)</f>
        <v>0.14000000000000001</v>
      </c>
      <c r="E38" s="26"/>
      <c r="F38" s="26"/>
      <c r="G38" s="26"/>
      <c r="H38" s="26"/>
      <c r="I38" s="46"/>
      <c r="J38" s="131">
        <f>IF(MID(Fosfatos!J38,1,1)="&lt;",MID(Fosfatos!J38,2,4)/2,Fosfatos!J38)</f>
        <v>0.03</v>
      </c>
      <c r="K38" s="46"/>
      <c r="L38" s="131">
        <f>IF(MID(Fosfatos!L38,1,1)="&lt;",MID(Fosfatos!L38,2,4)/2,Fosfatos!L38)</f>
        <v>0</v>
      </c>
      <c r="M38" s="46"/>
      <c r="N38" s="131" t="str">
        <f>IF(MID(Fosfatos!N38,1,1)="&lt;",MID(Fosfatos!N38,2,4)/2,Fosfatos!N38)</f>
        <v>Cauce seco</v>
      </c>
      <c r="O38" s="4" t="str">
        <f>IF(MID(Fosfatos!O38,1,1)="&lt;",MID(Fosfatos!O38,2,4)/2,Fosfatos!O38)</f>
        <v>Cauce seco</v>
      </c>
      <c r="P38" s="9" t="str">
        <f>IF(MID(Fosfatos!P38,1,1)="&lt;",MID(Fosfatos!P38,2,4)/2,Fosfatos!P38)</f>
        <v>Agua estancada</v>
      </c>
      <c r="Q38" s="46"/>
      <c r="R38" s="17" t="str">
        <f>IF(MID(Fosfatos!R38,1,1)="&lt;",MID(Fosfatos!R38,2,4)/2,Fosfatos!R38)</f>
        <v>Cauce seco</v>
      </c>
      <c r="S38" s="21" t="str">
        <f>IF(MID(Fosfatos!S38,1,1)="&lt;",MID(Fosfatos!S38,2,4)/2,Fosfatos!S38)</f>
        <v>Agua estancada</v>
      </c>
      <c r="T38" s="21">
        <f>IF(MID(Fosfatos!T38,1,1)="&lt;",MID(Fosfatos!T38,2,4)/2,Fosfatos!T38)</f>
        <v>0.03</v>
      </c>
      <c r="U38" s="150">
        <f>IF(MID(Fosfatos!U38,1,1)="&lt;",MID(Fosfatos!U38,2,4)/2,Fosfatos!U38)</f>
        <v>0.03</v>
      </c>
      <c r="V38" s="151">
        <f>IF(MID(Fosfatos!V38,1,1)="&lt;",MID(Fosfatos!V38,2,4)/2,Fosfatos!V38)</f>
        <v>0.03</v>
      </c>
      <c r="W38" s="152" t="str">
        <f>IF(MID(Fosfatos!W38,1,1)="&lt;",MID(Fosfatos!W38,2,4)/2,Fosfatos!W38)</f>
        <v>Agua estancada</v>
      </c>
      <c r="X38" s="153">
        <f>IF(MID(Fosfatos!X38,1,1)="&lt;",MID(Fosfatos!X38,2,4)/2,Fosfatos!X38)</f>
        <v>0.51300000000000001</v>
      </c>
      <c r="Y38" s="154">
        <f>IF(MID(Fosfatos!Y38,1,1)="&lt;",MID(Fosfatos!Y38,2,4)/2,Fosfatos!Y38)</f>
        <v>0.29899999999999999</v>
      </c>
    </row>
    <row r="39" spans="2:27" x14ac:dyDescent="0.25">
      <c r="B39" s="30" t="s">
        <v>112</v>
      </c>
      <c r="C39" s="105"/>
      <c r="D39" s="131">
        <f>IF(MID(Fosfatos!D39,1,1)="&lt;",MID(Fosfatos!D39,2,4)/2,Fosfatos!D39)</f>
        <v>0.03</v>
      </c>
      <c r="E39" s="130"/>
      <c r="F39" s="130"/>
      <c r="G39" s="130"/>
      <c r="H39" s="130"/>
      <c r="I39" s="105"/>
      <c r="J39" s="131">
        <f>IF(MID(Fosfatos!J39,1,1)="&lt;",MID(Fosfatos!J39,2,4)/2,Fosfatos!J39)</f>
        <v>0.03</v>
      </c>
      <c r="K39" s="105"/>
      <c r="L39" s="131">
        <f>IF(MID(Fosfatos!L39,1,1)="&lt;",MID(Fosfatos!L39,2,4)/2,Fosfatos!L39)</f>
        <v>0</v>
      </c>
      <c r="M39" s="105"/>
      <c r="N39" s="131" t="str">
        <f>IF(MID(Fosfatos!N39,1,1)="&lt;",MID(Fosfatos!N39,2,4)/2,Fosfatos!N39)</f>
        <v>Cauce seco</v>
      </c>
      <c r="O39" s="4" t="str">
        <f>IF(MID(Fosfatos!O39,1,1)="&lt;",MID(Fosfatos!O39,2,4)/2,Fosfatos!O39)</f>
        <v>Cauce seco</v>
      </c>
      <c r="P39" s="9" t="str">
        <f>IF(MID(Fosfatos!P39,1,1)="&lt;",MID(Fosfatos!P39,2,4)/2,Fosfatos!P39)</f>
        <v>Agua estancada</v>
      </c>
      <c r="Q39" s="105"/>
      <c r="R39" s="17" t="str">
        <f>IF(MID(Fosfatos!R39,1,1)="&lt;",MID(Fosfatos!R39,2,4)/2,Fosfatos!R39)</f>
        <v>Cauce seco</v>
      </c>
      <c r="S39" s="21" t="str">
        <f>IF(MID(Fosfatos!S39,1,1)="&lt;",MID(Fosfatos!S39,2,4)/2,Fosfatos!S39)</f>
        <v>Agua estancada</v>
      </c>
      <c r="T39" s="21">
        <f>IF(MID(Fosfatos!T39,1,1)="&lt;",MID(Fosfatos!T39,2,4)/2,Fosfatos!T39)</f>
        <v>0.03</v>
      </c>
      <c r="U39" s="150">
        <f>IF(MID(Fosfatos!U39,1,1)="&lt;",MID(Fosfatos!U39,2,4)/2,Fosfatos!U39)</f>
        <v>0.03</v>
      </c>
      <c r="V39" s="151">
        <f>IF(MID(Fosfatos!V39,1,1)="&lt;",MID(Fosfatos!V39,2,4)/2,Fosfatos!V39)</f>
        <v>0.03</v>
      </c>
      <c r="W39" s="152" t="str">
        <f>IF(MID(Fosfatos!W39,1,1)="&lt;",MID(Fosfatos!W39,2,4)/2,Fosfatos!W39)</f>
        <v>Agua estancada</v>
      </c>
      <c r="X39" s="153">
        <f>IF(MID(Fosfatos!X39,1,1)="&lt;",MID(Fosfatos!X39,2,4)/2,Fosfatos!X39)</f>
        <v>0.41099999999999998</v>
      </c>
      <c r="Y39" s="154">
        <f>IF(MID(Fosfatos!Y39,1,1)="&lt;",MID(Fosfatos!Y39,2,4)/2,Fosfatos!Y39)</f>
        <v>0.192</v>
      </c>
    </row>
    <row r="40" spans="2:27" x14ac:dyDescent="0.25">
      <c r="B40" s="30" t="s">
        <v>114</v>
      </c>
      <c r="C40" s="105"/>
      <c r="D40" s="131">
        <f>IF(MID(Fosfatos!D40,1,1)="&lt;",MID(Fosfatos!D40,2,4)/2,Fosfatos!D40)</f>
        <v>0.13500000000000001</v>
      </c>
      <c r="E40" s="130"/>
      <c r="F40" s="130"/>
      <c r="G40" s="130"/>
      <c r="H40" s="130"/>
      <c r="I40" s="105"/>
      <c r="J40" s="131">
        <f>IF(MID(Fosfatos!J40,1,1)="&lt;",MID(Fosfatos!J40,2,4)/2,Fosfatos!J40)</f>
        <v>0.03</v>
      </c>
      <c r="K40" s="105"/>
      <c r="L40" s="131">
        <f>IF(MID(Fosfatos!L40,1,1)="&lt;",MID(Fosfatos!L40,2,4)/2,Fosfatos!L40)</f>
        <v>0</v>
      </c>
      <c r="M40" s="105"/>
      <c r="N40" s="131" t="str">
        <f>IF(MID(Fosfatos!N40,1,1)="&lt;",MID(Fosfatos!N40,2,4)/2,Fosfatos!N40)</f>
        <v>Cauce seco</v>
      </c>
      <c r="O40" s="4" t="str">
        <f>IF(MID(Fosfatos!O40,1,1)="&lt;",MID(Fosfatos!O40,2,4)/2,Fosfatos!O40)</f>
        <v>Cauce seco</v>
      </c>
      <c r="P40" s="9" t="str">
        <f>IF(MID(Fosfatos!P40,1,1)="&lt;",MID(Fosfatos!P40,2,4)/2,Fosfatos!P40)</f>
        <v>Agua estancada</v>
      </c>
      <c r="Q40" s="105"/>
      <c r="R40" s="17" t="str">
        <f>IF(MID(Fosfatos!R40,1,1)="&lt;",MID(Fosfatos!R40,2,4)/2,Fosfatos!R40)</f>
        <v>Cauce seco</v>
      </c>
      <c r="S40" s="21" t="str">
        <f>IF(MID(Fosfatos!S40,1,1)="&lt;",MID(Fosfatos!S40,2,4)/2,Fosfatos!S40)</f>
        <v>Agua estancada</v>
      </c>
      <c r="T40" s="21">
        <f>IF(MID(Fosfatos!T40,1,1)="&lt;",MID(Fosfatos!T40,2,4)/2,Fosfatos!T40)</f>
        <v>0.03</v>
      </c>
      <c r="U40" s="150">
        <f>IF(MID(Fosfatos!U40,1,1)="&lt;",MID(Fosfatos!U40,2,4)/2,Fosfatos!U40)</f>
        <v>0.03</v>
      </c>
      <c r="V40" s="151">
        <f>IF(MID(Fosfatos!V40,1,1)="&lt;",MID(Fosfatos!V40,2,4)/2,Fosfatos!V40)</f>
        <v>0.03</v>
      </c>
      <c r="W40" s="152" t="str">
        <f>IF(MID(Fosfatos!W40,1,1)="&lt;",MID(Fosfatos!W40,2,4)/2,Fosfatos!W40)</f>
        <v>Agua estancada</v>
      </c>
      <c r="X40" s="153">
        <f>IF(MID(Fosfatos!X40,1,1)="&lt;",MID(Fosfatos!X40,2,4)/2,Fosfatos!X40)</f>
        <v>0.47399999999999998</v>
      </c>
      <c r="Y40" s="154">
        <f>IF(MID(Fosfatos!Y40,1,1)="&lt;",MID(Fosfatos!Y40,2,4)/2,Fosfatos!Y40)</f>
        <v>0.155</v>
      </c>
    </row>
    <row r="41" spans="2:27" x14ac:dyDescent="0.25">
      <c r="B41" s="30" t="s">
        <v>116</v>
      </c>
      <c r="C41" s="105"/>
      <c r="D41" s="131">
        <f>IF(MID(Fosfatos!D41,1,1)="&lt;",MID(Fosfatos!D41,2,4)/2,Fosfatos!D41)</f>
        <v>0.215</v>
      </c>
      <c r="E41" s="130"/>
      <c r="F41" s="130"/>
      <c r="G41" s="130"/>
      <c r="H41" s="130"/>
      <c r="I41" s="105"/>
      <c r="J41" s="131">
        <f>IF(MID(Fosfatos!J41,1,1)="&lt;",MID(Fosfatos!J41,2,4)/2,Fosfatos!J41)</f>
        <v>0.03</v>
      </c>
      <c r="K41" s="105"/>
      <c r="L41" s="131">
        <f>IF(MID(Fosfatos!L41,1,1)="&lt;",MID(Fosfatos!L41,2,4)/2,Fosfatos!L41)</f>
        <v>0</v>
      </c>
      <c r="M41" s="105"/>
      <c r="N41" s="131" t="str">
        <f>IF(MID(Fosfatos!N41,1,1)="&lt;",MID(Fosfatos!N41,2,4)/2,Fosfatos!N41)</f>
        <v>Cauce seco</v>
      </c>
      <c r="O41" s="4" t="str">
        <f>IF(MID(Fosfatos!O41,1,1)="&lt;",MID(Fosfatos!O41,2,4)/2,Fosfatos!O41)</f>
        <v>Cauce seco</v>
      </c>
      <c r="P41" s="9" t="str">
        <f>IF(MID(Fosfatos!P41,1,1)="&lt;",MID(Fosfatos!P41,2,4)/2,Fosfatos!P41)</f>
        <v>Agua estancada</v>
      </c>
      <c r="Q41" s="105"/>
      <c r="R41" s="17" t="str">
        <f>IF(MID(Fosfatos!R41,1,1)="&lt;",MID(Fosfatos!R41,2,4)/2,Fosfatos!R41)</f>
        <v>Cauce seco</v>
      </c>
      <c r="S41" s="21" t="str">
        <f>IF(MID(Fosfatos!S41,1,1)="&lt;",MID(Fosfatos!S41,2,4)/2,Fosfatos!S41)</f>
        <v>Agua estancada</v>
      </c>
      <c r="T41" s="21">
        <f>IF(MID(Fosfatos!T41,1,1)="&lt;",MID(Fosfatos!T41,2,4)/2,Fosfatos!T41)</f>
        <v>0.03</v>
      </c>
      <c r="U41" s="150">
        <f>IF(MID(Fosfatos!U41,1,1)="&lt;",MID(Fosfatos!U41,2,4)/2,Fosfatos!U41)</f>
        <v>0.03</v>
      </c>
      <c r="V41" s="151">
        <f>IF(MID(Fosfatos!V41,1,1)="&lt;",MID(Fosfatos!V41,2,4)/2,Fosfatos!V41)</f>
        <v>0.03</v>
      </c>
      <c r="W41" s="152" t="str">
        <f>IF(MID(Fosfatos!W41,1,1)="&lt;",MID(Fosfatos!W41,2,4)/2,Fosfatos!W41)</f>
        <v>Agua estancada</v>
      </c>
      <c r="X41" s="153">
        <f>IF(MID(Fosfatos!X41,1,1)="&lt;",MID(Fosfatos!X41,2,4)/2,Fosfatos!X41)</f>
        <v>0.435</v>
      </c>
      <c r="Y41" s="154">
        <f>IF(MID(Fosfatos!Y41,1,1)="&lt;",MID(Fosfatos!Y41,2,4)/2,Fosfatos!Y41)</f>
        <v>0</v>
      </c>
      <c r="AA41" t="s">
        <v>117</v>
      </c>
    </row>
    <row r="42" spans="2:27" x14ac:dyDescent="0.25">
      <c r="B42" s="30" t="s">
        <v>119</v>
      </c>
      <c r="C42" s="105"/>
      <c r="D42" s="131">
        <f>IF(MID(Fosfatos!D42,1,1)="&lt;",MID(Fosfatos!D42,2,4)/2,Fosfatos!D42)</f>
        <v>0.48799999999999999</v>
      </c>
      <c r="E42" s="130"/>
      <c r="F42" s="130"/>
      <c r="G42" s="130"/>
      <c r="H42" s="130"/>
      <c r="I42" s="105"/>
      <c r="J42" s="131">
        <f>IF(MID(Fosfatos!J42,1,1)="&lt;",MID(Fosfatos!J42,2,4)/2,Fosfatos!J42)</f>
        <v>0.27100000000000002</v>
      </c>
      <c r="K42" s="105"/>
      <c r="L42" s="131">
        <f>IF(MID(Fosfatos!L42,1,1)="&lt;",MID(Fosfatos!L42,2,4)/2,Fosfatos!L42)</f>
        <v>0</v>
      </c>
      <c r="M42" s="105"/>
      <c r="N42" s="131" t="str">
        <f>IF(MID(Fosfatos!N42,1,1)="&lt;",MID(Fosfatos!N42,2,4)/2,Fosfatos!N42)</f>
        <v>Cauce seco</v>
      </c>
      <c r="O42" s="4" t="str">
        <f>IF(MID(Fosfatos!O42,1,1)="&lt;",MID(Fosfatos!O42,2,4)/2,Fosfatos!O42)</f>
        <v>Calado reducido</v>
      </c>
      <c r="P42" s="9" t="str">
        <f>IF(MID(Fosfatos!P42,1,1)="&lt;",MID(Fosfatos!P42,2,4)/2,Fosfatos!P42)</f>
        <v>Agua estancada</v>
      </c>
      <c r="Q42" s="105"/>
      <c r="R42" s="17" t="str">
        <f>IF(MID(Fosfatos!R42,1,1)="&lt;",MID(Fosfatos!R42,2,4)/2,Fosfatos!R42)</f>
        <v>Cauce seco</v>
      </c>
      <c r="S42" s="21" t="str">
        <f>IF(MID(Fosfatos!S42,1,1)="&lt;",MID(Fosfatos!S42,2,4)/2,Fosfatos!S42)</f>
        <v>Agua estancada</v>
      </c>
      <c r="T42" s="21">
        <f>IF(MID(Fosfatos!T42,1,1)="&lt;",MID(Fosfatos!T42,2,4)/2,Fosfatos!T42)</f>
        <v>0.03</v>
      </c>
      <c r="U42" s="150">
        <f>IF(MID(Fosfatos!U42,1,1)="&lt;",MID(Fosfatos!U42,2,4)/2,Fosfatos!U42)</f>
        <v>0.03</v>
      </c>
      <c r="V42" s="151">
        <f>IF(MID(Fosfatos!V42,1,1)="&lt;",MID(Fosfatos!V42,2,4)/2,Fosfatos!V42)</f>
        <v>0.03</v>
      </c>
      <c r="W42" s="152" t="str">
        <f>IF(MID(Fosfatos!W42,1,1)="&lt;",MID(Fosfatos!W42,2,4)/2,Fosfatos!W42)</f>
        <v>Agua estancada</v>
      </c>
      <c r="X42" s="153">
        <f>IF(MID(Fosfatos!X42,1,1)="&lt;",MID(Fosfatos!X42,2,4)/2,Fosfatos!X42)</f>
        <v>0.44400000000000001</v>
      </c>
      <c r="Y42" s="154">
        <f>IF(MID(Fosfatos!Y42,1,1)="&lt;",MID(Fosfatos!Y42,2,4)/2,Fosfatos!Y42)</f>
        <v>0.42099999999999999</v>
      </c>
      <c r="AA42" t="s">
        <v>120</v>
      </c>
    </row>
    <row r="43" spans="2:27" x14ac:dyDescent="0.25">
      <c r="B43" s="30" t="s">
        <v>123</v>
      </c>
      <c r="C43" s="105"/>
      <c r="D43" s="131">
        <f>IF(MID(Fosfatos!D43,1,1)="&lt;",MID(Fosfatos!D43,2,4)/2,Fosfatos!D43)</f>
        <v>0.43</v>
      </c>
      <c r="E43" s="130"/>
      <c r="F43" s="130"/>
      <c r="G43" s="130"/>
      <c r="H43" s="130"/>
      <c r="I43" s="105"/>
      <c r="J43" s="131">
        <f>IF(MID(Fosfatos!J43,1,1)="&lt;",MID(Fosfatos!J43,2,4)/2,Fosfatos!J43)</f>
        <v>8.4000000000000005E-2</v>
      </c>
      <c r="K43" s="105"/>
      <c r="L43" s="131">
        <f>IF(MID(Fosfatos!L43,1,1)="&lt;",MID(Fosfatos!L43,2,4)/2,Fosfatos!L43)</f>
        <v>0</v>
      </c>
      <c r="M43" s="105"/>
      <c r="N43" s="131" t="str">
        <f>IF(MID(Fosfatos!N43,1,1)="&lt;",MID(Fosfatos!N43,2,4)/2,Fosfatos!N43)</f>
        <v>Cauce seco</v>
      </c>
      <c r="O43" s="4" t="str">
        <f>IF(MID(Fosfatos!O43,1,1)="&lt;",MID(Fosfatos!O43,2,4)/2,Fosfatos!O43)</f>
        <v>Calado reducido</v>
      </c>
      <c r="P43" s="9" t="str">
        <f>IF(MID(Fosfatos!P43,1,1)="&lt;",MID(Fosfatos!P43,2,4)/2,Fosfatos!P43)</f>
        <v>Agua estancada</v>
      </c>
      <c r="Q43" s="105"/>
      <c r="R43" s="17" t="str">
        <f>IF(MID(Fosfatos!R43,1,1)="&lt;",MID(Fosfatos!R43,2,4)/2,Fosfatos!R43)</f>
        <v>Cauce seco</v>
      </c>
      <c r="S43" s="21" t="str">
        <f>IF(MID(Fosfatos!S43,1,1)="&lt;",MID(Fosfatos!S43,2,4)/2,Fosfatos!S43)</f>
        <v>Agua estancada</v>
      </c>
      <c r="T43" s="21">
        <f>IF(MID(Fosfatos!T43,1,1)="&lt;",MID(Fosfatos!T43,2,4)/2,Fosfatos!T43)</f>
        <v>0.03</v>
      </c>
      <c r="U43" s="150">
        <f>IF(MID(Fosfatos!U43,1,1)="&lt;",MID(Fosfatos!U43,2,4)/2,Fosfatos!U43)</f>
        <v>0.03</v>
      </c>
      <c r="V43" s="151">
        <f>IF(MID(Fosfatos!V43,1,1)="&lt;",MID(Fosfatos!V43,2,4)/2,Fosfatos!V43)</f>
        <v>0.03</v>
      </c>
      <c r="W43" s="152" t="str">
        <f>IF(MID(Fosfatos!W43,1,1)="&lt;",MID(Fosfatos!W43,2,4)/2,Fosfatos!W43)</f>
        <v>Agua estancada</v>
      </c>
      <c r="X43" s="153">
        <f>IF(MID(Fosfatos!X43,1,1)="&lt;",MID(Fosfatos!X43,2,4)/2,Fosfatos!X43)</f>
        <v>0.375</v>
      </c>
      <c r="Y43" s="154">
        <f>IF(MID(Fosfatos!Y43,1,1)="&lt;",MID(Fosfatos!Y43,2,4)/2,Fosfatos!Y43)</f>
        <v>0.38900000000000001</v>
      </c>
    </row>
    <row r="44" spans="2:27" x14ac:dyDescent="0.25">
      <c r="B44" s="30" t="s">
        <v>125</v>
      </c>
      <c r="C44" s="105"/>
      <c r="D44" s="131">
        <f>IF(MID(Fosfatos!D44,1,1)="&lt;",MID(Fosfatos!D44,2,4)/2,Fosfatos!D44)</f>
        <v>0.56899999999999995</v>
      </c>
      <c r="E44" s="130"/>
      <c r="F44" s="130"/>
      <c r="G44" s="130"/>
      <c r="H44" s="130"/>
      <c r="I44" s="105"/>
      <c r="J44" s="131">
        <f>IF(MID(Fosfatos!J44,1,1)="&lt;",MID(Fosfatos!J44,2,4)/2,Fosfatos!J44)</f>
        <v>0.20499999999999999</v>
      </c>
      <c r="K44" s="105"/>
      <c r="L44" s="131">
        <f>IF(MID(Fosfatos!L44,1,1)="&lt;",MID(Fosfatos!L44,2,4)/2,Fosfatos!L44)</f>
        <v>0</v>
      </c>
      <c r="M44" s="105"/>
      <c r="N44" s="131" t="str">
        <f>IF(MID(Fosfatos!N44,1,1)="&lt;",MID(Fosfatos!N44,2,4)/2,Fosfatos!N44)</f>
        <v>Cauce seco</v>
      </c>
      <c r="O44" s="4" t="str">
        <f>IF(MID(Fosfatos!O44,1,1)="&lt;",MID(Fosfatos!O44,2,4)/2,Fosfatos!O44)</f>
        <v>Calado reducido</v>
      </c>
      <c r="P44" s="9" t="str">
        <f>IF(MID(Fosfatos!P44,1,1)="&lt;",MID(Fosfatos!P44,2,4)/2,Fosfatos!P44)</f>
        <v>Agua estancada</v>
      </c>
      <c r="Q44" s="105"/>
      <c r="R44" s="17" t="str">
        <f>IF(MID(Fosfatos!R44,1,1)="&lt;",MID(Fosfatos!R44,2,4)/2,Fosfatos!R44)</f>
        <v>Cauce seco</v>
      </c>
      <c r="S44" s="21" t="str">
        <f>IF(MID(Fosfatos!S44,1,1)="&lt;",MID(Fosfatos!S44,2,4)/2,Fosfatos!S44)</f>
        <v>Agua estancada</v>
      </c>
      <c r="T44" s="21">
        <f>IF(MID(Fosfatos!T44,1,1)="&lt;",MID(Fosfatos!T44,2,4)/2,Fosfatos!T44)</f>
        <v>0.03</v>
      </c>
      <c r="U44" s="150">
        <f>IF(MID(Fosfatos!U44,1,1)="&lt;",MID(Fosfatos!U44,2,4)/2,Fosfatos!U44)</f>
        <v>0.03</v>
      </c>
      <c r="V44" s="151">
        <f>IF(MID(Fosfatos!V44,1,1)="&lt;",MID(Fosfatos!V44,2,4)/2,Fosfatos!V44)</f>
        <v>0.03</v>
      </c>
      <c r="W44" s="152" t="str">
        <f>IF(MID(Fosfatos!W44,1,1)="&lt;",MID(Fosfatos!W44,2,4)/2,Fosfatos!W44)</f>
        <v>Agua estancada</v>
      </c>
      <c r="X44" s="153">
        <f>IF(MID(Fosfatos!X44,1,1)="&lt;",MID(Fosfatos!X44,2,4)/2,Fosfatos!X44)</f>
        <v>0.49299999999999999</v>
      </c>
      <c r="Y44" s="154">
        <f>IF(MID(Fosfatos!Y44,1,1)="&lt;",MID(Fosfatos!Y44,2,4)/2,Fosfatos!Y44)</f>
        <v>0.50600000000000001</v>
      </c>
    </row>
    <row r="45" spans="2:27" x14ac:dyDescent="0.25">
      <c r="B45" s="30" t="s">
        <v>126</v>
      </c>
      <c r="C45" s="105"/>
      <c r="D45" s="131">
        <f>IF(MID(Fosfatos!D45,1,1)="&lt;",MID(Fosfatos!D45,2,4)/2,Fosfatos!D45)</f>
        <v>0.30299999999999999</v>
      </c>
      <c r="E45" s="130"/>
      <c r="F45" s="130"/>
      <c r="G45" s="130"/>
      <c r="H45" s="130"/>
      <c r="I45" s="105"/>
      <c r="J45" s="131">
        <f>IF(MID(Fosfatos!J45,1,1)="&lt;",MID(Fosfatos!J45,2,4)/2,Fosfatos!J45)</f>
        <v>0.03</v>
      </c>
      <c r="K45" s="105"/>
      <c r="L45" s="131">
        <f>IF(MID(Fosfatos!L45,1,1)="&lt;",MID(Fosfatos!L45,2,4)/2,Fosfatos!L45)</f>
        <v>0</v>
      </c>
      <c r="M45" s="105"/>
      <c r="N45" s="131" t="str">
        <f>IF(MID(Fosfatos!N45,1,1)="&lt;",MID(Fosfatos!N45,2,4)/2,Fosfatos!N45)</f>
        <v>Cauce seco</v>
      </c>
      <c r="O45" s="4" t="str">
        <f>IF(MID(Fosfatos!O45,1,1)="&lt;",MID(Fosfatos!O45,2,4)/2,Fosfatos!O45)</f>
        <v>Calado reducido</v>
      </c>
      <c r="P45" s="9" t="str">
        <f>IF(MID(Fosfatos!P45,1,1)="&lt;",MID(Fosfatos!P45,2,4)/2,Fosfatos!P45)</f>
        <v>Agua estancada</v>
      </c>
      <c r="Q45" s="105"/>
      <c r="R45" s="17" t="str">
        <f>IF(MID(Fosfatos!R45,1,1)="&lt;",MID(Fosfatos!R45,2,4)/2,Fosfatos!R45)</f>
        <v>Cauce seco</v>
      </c>
      <c r="S45" s="21" t="str">
        <f>IF(MID(Fosfatos!S45,1,1)="&lt;",MID(Fosfatos!S45,2,4)/2,Fosfatos!S45)</f>
        <v>Agua estancada</v>
      </c>
      <c r="T45" s="21">
        <f>IF(MID(Fosfatos!T45,1,1)="&lt;",MID(Fosfatos!T45,2,4)/2,Fosfatos!T45)</f>
        <v>0.47799999999999998</v>
      </c>
      <c r="U45" s="150">
        <f>IF(MID(Fosfatos!U45,1,1)="&lt;",MID(Fosfatos!U45,2,4)/2,Fosfatos!U45)</f>
        <v>0.746</v>
      </c>
      <c r="V45" s="151">
        <f>IF(MID(Fosfatos!V45,1,1)="&lt;",MID(Fosfatos!V45,2,4)/2,Fosfatos!V45)</f>
        <v>0.93</v>
      </c>
      <c r="W45" s="152" t="str">
        <f>IF(MID(Fosfatos!W45,1,1)="&lt;",MID(Fosfatos!W45,2,4)/2,Fosfatos!W45)</f>
        <v>Agua estancada</v>
      </c>
      <c r="X45" s="153">
        <f>IF(MID(Fosfatos!X45,1,1)="&lt;",MID(Fosfatos!X45,2,4)/2,Fosfatos!X45)</f>
        <v>0.38200000000000001</v>
      </c>
      <c r="Y45" s="154">
        <f>IF(MID(Fosfatos!Y45,1,1)="&lt;",MID(Fosfatos!Y45,2,4)/2,Fosfatos!Y45)</f>
        <v>0.34899999999999998</v>
      </c>
    </row>
    <row r="46" spans="2:27" x14ac:dyDescent="0.25">
      <c r="B46" s="30" t="s">
        <v>129</v>
      </c>
      <c r="C46" s="105"/>
      <c r="D46" s="131">
        <f>IF(MID(Fosfatos!D46,1,1)="&lt;",MID(Fosfatos!D46,2,4)/2,Fosfatos!D46)</f>
        <v>0.67800000000000005</v>
      </c>
      <c r="E46" s="130"/>
      <c r="F46" s="130"/>
      <c r="G46" s="130"/>
      <c r="H46" s="130"/>
      <c r="I46" s="105"/>
      <c r="J46" s="131">
        <f>IF(MID(Fosfatos!J46,1,1)="&lt;",MID(Fosfatos!J46,2,4)/2,Fosfatos!J46)</f>
        <v>0.191</v>
      </c>
      <c r="K46" s="105"/>
      <c r="L46" s="131">
        <f>IF(MID(Fosfatos!L46,1,1)="&lt;",MID(Fosfatos!L46,2,4)/2,Fosfatos!L46)</f>
        <v>0</v>
      </c>
      <c r="M46" s="105"/>
      <c r="N46" s="131" t="str">
        <f>IF(MID(Fosfatos!N46,1,1)="&lt;",MID(Fosfatos!N46,2,4)/2,Fosfatos!N46)</f>
        <v>Cauce seco</v>
      </c>
      <c r="O46" s="4">
        <f>IF(MID(Fosfatos!O46,1,1)="&lt;",MID(Fosfatos!O46,2,4)/2,Fosfatos!O46)</f>
        <v>0.78</v>
      </c>
      <c r="P46" s="9">
        <f>IF(MID(Fosfatos!P46,1,1)="&lt;",MID(Fosfatos!P46,2,4)/2,Fosfatos!P46)</f>
        <v>0.99099999999999999</v>
      </c>
      <c r="Q46" s="105"/>
      <c r="R46" s="17" t="str">
        <f>IF(MID(Fosfatos!R46,1,1)="&lt;",MID(Fosfatos!R46,2,4)/2,Fosfatos!R46)</f>
        <v>Agua estancada</v>
      </c>
      <c r="S46" s="21">
        <f>IF(MID(Fosfatos!S46,1,1)="&lt;",MID(Fosfatos!S46,2,4)/2,Fosfatos!S46)</f>
        <v>0</v>
      </c>
      <c r="T46" s="21">
        <f>IF(MID(Fosfatos!T46,1,1)="&lt;",MID(Fosfatos!T46,2,4)/2,Fosfatos!T46)</f>
        <v>0.03</v>
      </c>
      <c r="U46" s="150">
        <f>IF(MID(Fosfatos!U46,1,1)="&lt;",MID(Fosfatos!U46,2,4)/2,Fosfatos!U46)</f>
        <v>0.03</v>
      </c>
      <c r="V46" s="151">
        <f>IF(MID(Fosfatos!V46,1,1)="&lt;",MID(Fosfatos!V46,2,4)/2,Fosfatos!V46)</f>
        <v>8.4000000000000005E-2</v>
      </c>
      <c r="W46" s="152">
        <f>IF(MID(Fosfatos!W46,1,1)="&lt;",MID(Fosfatos!W46,2,4)/2,Fosfatos!W46)</f>
        <v>0</v>
      </c>
      <c r="X46" s="153">
        <f>IF(MID(Fosfatos!X46,1,1)="&lt;",MID(Fosfatos!X46,2,4)/2,Fosfatos!X46)</f>
        <v>0.67800000000000005</v>
      </c>
      <c r="Y46" s="154">
        <f>IF(MID(Fosfatos!Y46,1,1)="&lt;",MID(Fosfatos!Y46,2,4)/2,Fosfatos!Y46)</f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f>IF(MID(Fosfatos!D47,1,1)="&lt;",MID(Fosfatos!D47,2,4)/2,Fosfatos!D47)</f>
        <v>0.40200000000000002</v>
      </c>
      <c r="E47" s="26"/>
      <c r="F47" s="26"/>
      <c r="G47" s="26"/>
      <c r="H47" s="26"/>
      <c r="I47" s="46"/>
      <c r="J47" s="131">
        <f>IF(MID(Fosfatos!J47,1,1)="&lt;",MID(Fosfatos!J47,2,4)/2,Fosfatos!J47)</f>
        <v>6.7000000000000004E-2</v>
      </c>
      <c r="K47" s="46"/>
      <c r="L47" s="131">
        <f>IF(MID(Fosfatos!L47,1,1)="&lt;",MID(Fosfatos!L47,2,4)/2,Fosfatos!L47)</f>
        <v>0</v>
      </c>
      <c r="M47" s="46"/>
      <c r="N47" s="131" t="str">
        <f>IF(MID(Fosfatos!N47,1,1)="&lt;",MID(Fosfatos!N47,2,4)/2,Fosfatos!N47)</f>
        <v>Cauce seco</v>
      </c>
      <c r="O47" s="4">
        <f>IF(MID(Fosfatos!O47,1,1)="&lt;",MID(Fosfatos!O47,2,4)/2,Fosfatos!O47)</f>
        <v>0.28000000000000003</v>
      </c>
      <c r="P47" s="9">
        <f>IF(MID(Fosfatos!P47,1,1)="&lt;",MID(Fosfatos!P47,2,4)/2,Fosfatos!P47)</f>
        <v>1.4999999999999999E-2</v>
      </c>
      <c r="Q47" s="46"/>
      <c r="R47" s="17" t="str">
        <f>IF(MID(Fosfatos!R47,1,1)="&lt;",MID(Fosfatos!R47,2,4)/2,Fosfatos!R47)</f>
        <v>Agua estancada</v>
      </c>
      <c r="S47" s="21" t="str">
        <f>IF(MID(Fosfatos!S47,1,1)="&lt;",MID(Fosfatos!S47,2,4)/2,Fosfatos!S47)</f>
        <v>Agua estancada</v>
      </c>
      <c r="T47" s="21">
        <f>IF(MID(Fosfatos!T47,1,1)="&lt;",MID(Fosfatos!T47,2,4)/2,Fosfatos!T47)</f>
        <v>0.03</v>
      </c>
      <c r="U47" s="150">
        <f>IF(MID(Fosfatos!U47,1,1)="&lt;",MID(Fosfatos!U47,2,4)/2,Fosfatos!U47)</f>
        <v>0.03</v>
      </c>
      <c r="V47" s="151">
        <f>IF(MID(Fosfatos!V47,1,1)="&lt;",MID(Fosfatos!V47,2,4)/2,Fosfatos!V47)</f>
        <v>0.03</v>
      </c>
      <c r="W47" s="152" t="str">
        <f>IF(MID(Fosfatos!W47,1,1)="&lt;",MID(Fosfatos!W47,2,4)/2,Fosfatos!W47)</f>
        <v>Agua estancada</v>
      </c>
      <c r="X47" s="153">
        <f>IF(MID(Fosfatos!X47,1,1)="&lt;",MID(Fosfatos!X47,2,4)/2,Fosfatos!X47)</f>
        <v>0.374</v>
      </c>
      <c r="Y47" s="154">
        <f>IF(MID(Fosfatos!Y47,1,1)="&lt;",MID(Fosfatos!Y47,2,4)/2,Fosfatos!Y47)</f>
        <v>0.40200000000000002</v>
      </c>
    </row>
    <row r="48" spans="2:27" x14ac:dyDescent="0.25">
      <c r="B48" s="30" t="s">
        <v>133</v>
      </c>
      <c r="C48" s="105"/>
      <c r="D48" s="131">
        <f>IF(MID(Fosfatos!D48,1,1)="&lt;",MID(Fosfatos!D48,2,4)/2,Fosfatos!D48)</f>
        <v>0.47599999999999998</v>
      </c>
      <c r="E48" s="26"/>
      <c r="F48" s="26"/>
      <c r="G48" s="26"/>
      <c r="H48" s="26"/>
      <c r="I48" s="46"/>
      <c r="J48" s="131">
        <f>IF(MID(Fosfatos!J48,1,1)="&lt;",MID(Fosfatos!J48,2,4)/2,Fosfatos!J48)</f>
        <v>7.2999999999999995E-2</v>
      </c>
      <c r="K48" s="46"/>
      <c r="L48" s="131">
        <f>IF(MID(Fosfatos!L48,1,1)="&lt;",MID(Fosfatos!L48,2,4)/2,Fosfatos!L48)</f>
        <v>0</v>
      </c>
      <c r="M48" s="46"/>
      <c r="N48" s="131" t="str">
        <f>IF(MID(Fosfatos!N48,1,1)="&lt;",MID(Fosfatos!N48,2,4)/2,Fosfatos!N48)</f>
        <v>Cauce seco</v>
      </c>
      <c r="O48" s="4">
        <f>IF(MID(Fosfatos!O48,1,1)="&lt;",MID(Fosfatos!O48,2,4)/2,Fosfatos!O48)</f>
        <v>0.22800000000000001</v>
      </c>
      <c r="P48" s="9">
        <f>IF(MID(Fosfatos!P48,1,1)="&lt;",MID(Fosfatos!P48,2,4)/2,Fosfatos!P48)</f>
        <v>0.33800000000000002</v>
      </c>
      <c r="Q48" s="46"/>
      <c r="R48" s="17" t="str">
        <f>IF(MID(Fosfatos!R48,1,1)="&lt;",MID(Fosfatos!R48,2,4)/2,Fosfatos!R48)</f>
        <v>Agua estancada</v>
      </c>
      <c r="S48" s="21">
        <f>IF(MID(Fosfatos!S48,1,1)="&lt;",MID(Fosfatos!S48,2,4)/2,Fosfatos!S48)</f>
        <v>3.7999999999999999E-2</v>
      </c>
      <c r="T48" s="21">
        <f>IF(MID(Fosfatos!T48,1,1)="&lt;",MID(Fosfatos!T48,2,4)/2,Fosfatos!T48)</f>
        <v>0.03</v>
      </c>
      <c r="U48" s="150">
        <f>IF(MID(Fosfatos!U48,1,1)="&lt;",MID(Fosfatos!U48,2,4)/2,Fosfatos!U48)</f>
        <v>0.03</v>
      </c>
      <c r="V48" s="151">
        <f>IF(MID(Fosfatos!V48,1,1)="&lt;",MID(Fosfatos!V48,2,4)/2,Fosfatos!V48)</f>
        <v>0.03</v>
      </c>
      <c r="W48" s="152">
        <f>IF(MID(Fosfatos!W48,1,1)="&lt;",MID(Fosfatos!W48,2,4)/2,Fosfatos!W48)</f>
        <v>9.4E-2</v>
      </c>
      <c r="X48" s="153">
        <f>IF(MID(Fosfatos!X48,1,1)="&lt;",MID(Fosfatos!X48,2,4)/2,Fosfatos!X48)</f>
        <v>0.48699999999999999</v>
      </c>
      <c r="Y48" s="154">
        <f>IF(MID(Fosfatos!Y48,1,1)="&lt;",MID(Fosfatos!Y48,2,4)/2,Fosfatos!Y48)</f>
        <v>0.39700000000000002</v>
      </c>
    </row>
    <row r="49" spans="2:27" x14ac:dyDescent="0.25">
      <c r="B49" s="30" t="s">
        <v>134</v>
      </c>
      <c r="C49" s="105"/>
      <c r="D49" s="131">
        <f>IF(MID(Fosfatos!D49,1,1)="&lt;",MID(Fosfatos!D49,2,4)/2,Fosfatos!D49)</f>
        <v>8.1000000000000003E-2</v>
      </c>
      <c r="E49" s="26"/>
      <c r="F49" s="26"/>
      <c r="G49" s="26"/>
      <c r="H49" s="26"/>
      <c r="I49" s="46"/>
      <c r="J49" s="131">
        <f>IF(MID(Fosfatos!J49,1,1)="&lt;",MID(Fosfatos!J49,2,4)/2,Fosfatos!J49)</f>
        <v>0.54500000000000004</v>
      </c>
      <c r="K49" s="46"/>
      <c r="L49" s="131">
        <f>IF(MID(Fosfatos!L49,1,1)="&lt;",MID(Fosfatos!L49,2,4)/2,Fosfatos!L49)</f>
        <v>0</v>
      </c>
      <c r="M49" s="46"/>
      <c r="N49" s="131" t="str">
        <f>IF(MID(Fosfatos!N49,1,1)="&lt;",MID(Fosfatos!N49,2,4)/2,Fosfatos!N49)</f>
        <v>Cauce seco</v>
      </c>
      <c r="O49" s="4">
        <f>IF(MID(Fosfatos!O49,1,1)="&lt;",MID(Fosfatos!O49,2,4)/2,Fosfatos!O49)</f>
        <v>0.19400000000000001</v>
      </c>
      <c r="P49" s="9">
        <f>IF(MID(Fosfatos!P49,1,1)="&lt;",MID(Fosfatos!P49,2,4)/2,Fosfatos!P49)</f>
        <v>0.32600000000000001</v>
      </c>
      <c r="Q49" s="46"/>
      <c r="R49" s="17" t="str">
        <f>IF(MID(Fosfatos!R49,1,1)="&lt;",MID(Fosfatos!R49,2,4)/2,Fosfatos!R49)</f>
        <v>Agua estancada</v>
      </c>
      <c r="S49" s="21" t="str">
        <f>IF(MID(Fosfatos!S49,1,1)="&lt;",MID(Fosfatos!S49,2,4)/2,Fosfatos!S49)</f>
        <v>Agua estancada</v>
      </c>
      <c r="T49" s="21">
        <f>IF(MID(Fosfatos!T49,1,1)="&lt;",MID(Fosfatos!T49,2,4)/2,Fosfatos!T49)</f>
        <v>0.03</v>
      </c>
      <c r="U49" s="150">
        <f>IF(MID(Fosfatos!U49,1,1)="&lt;",MID(Fosfatos!U49,2,4)/2,Fosfatos!U49)</f>
        <v>0.03</v>
      </c>
      <c r="V49" s="151">
        <f>IF(MID(Fosfatos!V49,1,1)="&lt;",MID(Fosfatos!V49,2,4)/2,Fosfatos!V49)</f>
        <v>0.03</v>
      </c>
      <c r="W49" s="152" t="str">
        <f>IF(MID(Fosfatos!W49,1,1)="&lt;",MID(Fosfatos!W49,2,4)/2,Fosfatos!W49)</f>
        <v>Agua estancada</v>
      </c>
      <c r="X49" s="153">
        <f>IF(MID(Fosfatos!X49,1,1)="&lt;",MID(Fosfatos!X49,2,4)/2,Fosfatos!X49)</f>
        <v>0.38</v>
      </c>
      <c r="Y49" s="154" t="str">
        <f>IF(MID(Fosfatos!Y49,1,1)="&lt;",MID(Fosfatos!Y49,2,4)/2,Fosfatos!Y49)</f>
        <v>Cauce seco</v>
      </c>
    </row>
    <row r="50" spans="2:27" x14ac:dyDescent="0.25">
      <c r="B50" s="30" t="s">
        <v>137</v>
      </c>
      <c r="C50" s="105"/>
      <c r="D50" s="131">
        <f>IF(MID(Fosfatos!D50,1,1)="&lt;",MID(Fosfatos!D50,2,4)/2,Fosfatos!D50)</f>
        <v>0.39900000000000002</v>
      </c>
      <c r="E50" s="131"/>
      <c r="F50" s="131"/>
      <c r="G50" s="131"/>
      <c r="H50" s="131"/>
      <c r="I50" s="212"/>
      <c r="J50" s="131">
        <f>IF(MID(Fosfatos!J50,1,1)="&lt;",MID(Fosfatos!J50,2,4)/2,Fosfatos!J50)</f>
        <v>6.7000000000000004E-2</v>
      </c>
      <c r="K50" s="46"/>
      <c r="L50" s="131">
        <f>IF(MID(Fosfatos!L50,1,1)="&lt;",MID(Fosfatos!L50,2,4)/2,Fosfatos!L50)</f>
        <v>0</v>
      </c>
      <c r="M50" s="46"/>
      <c r="N50" s="131" t="str">
        <f>IF(MID(Fosfatos!N50,1,1)="&lt;",MID(Fosfatos!N50,2,4)/2,Fosfatos!N50)</f>
        <v>Cauce seco</v>
      </c>
      <c r="O50" s="4">
        <f>IF(MID(Fosfatos!O50,1,1)="&lt;",MID(Fosfatos!O50,2,4)/2,Fosfatos!O50)</f>
        <v>0.17100000000000001</v>
      </c>
      <c r="P50" s="9">
        <f>IF(MID(Fosfatos!P50,1,1)="&lt;",MID(Fosfatos!P50,2,4)/2,Fosfatos!P50)</f>
        <v>0.25700000000000001</v>
      </c>
      <c r="Q50" s="46"/>
      <c r="R50" s="17" t="str">
        <f>IF(MID(Fosfatos!R50,1,1)="&lt;",MID(Fosfatos!R50,2,4)/2,Fosfatos!R50)</f>
        <v>Agua estancada</v>
      </c>
      <c r="S50" s="21" t="str">
        <f>IF(MID(Fosfatos!S50,1,1)="&lt;",MID(Fosfatos!S50,2,4)/2,Fosfatos!S50)</f>
        <v>Agua estancada</v>
      </c>
      <c r="T50" s="21">
        <f>IF(MID(Fosfatos!T50,1,1)="&lt;",MID(Fosfatos!T50,2,4)/2,Fosfatos!T50)</f>
        <v>0.03</v>
      </c>
      <c r="U50" s="150">
        <f>IF(MID(Fosfatos!U50,1,1)="&lt;",MID(Fosfatos!U50,2,4)/2,Fosfatos!U50)</f>
        <v>0.03</v>
      </c>
      <c r="V50" s="151">
        <f>IF(MID(Fosfatos!V50,1,1)="&lt;",MID(Fosfatos!V50,2,4)/2,Fosfatos!V50)</f>
        <v>0.03</v>
      </c>
      <c r="W50" s="152">
        <f>IF(MID(Fosfatos!W50,1,1)="&lt;",MID(Fosfatos!W50,2,4)/2,Fosfatos!W50)</f>
        <v>0.106</v>
      </c>
      <c r="X50" s="153">
        <f>IF(MID(Fosfatos!X50,1,1)="&lt;",MID(Fosfatos!X50,2,4)/2,Fosfatos!X50)</f>
        <v>0.39500000000000002</v>
      </c>
      <c r="Y50" s="154">
        <f>IF(MID(Fosfatos!Y50,1,1)="&lt;",MID(Fosfatos!Y50,2,4)/2,Fosfatos!Y50)</f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f>IF(MID(Fosfatos!D51,1,1)="&lt;",MID(Fosfatos!D51,2,4)/2,Fosfatos!D51)</f>
        <v>0.39800000000000002</v>
      </c>
      <c r="E51" s="26"/>
      <c r="F51" s="26"/>
      <c r="G51" s="26"/>
      <c r="H51" s="26"/>
      <c r="I51" s="46"/>
      <c r="J51" s="131">
        <f>IF(MID(Fosfatos!J51,1,1)="&lt;",MID(Fosfatos!J51,2,4)/2,Fosfatos!J51)</f>
        <v>8.7999999999999995E-2</v>
      </c>
      <c r="K51" s="46"/>
      <c r="L51" s="131">
        <f>IF(MID(Fosfatos!L51,1,1)="&lt;",MID(Fosfatos!L51,2,4)/2,Fosfatos!L51)</f>
        <v>0</v>
      </c>
      <c r="M51" s="46"/>
      <c r="N51" s="131" t="str">
        <f>IF(MID(Fosfatos!N51,1,1)="&lt;",MID(Fosfatos!N51,2,4)/2,Fosfatos!N51)</f>
        <v>Cauce seco</v>
      </c>
      <c r="O51" s="4">
        <f>IF(MID(Fosfatos!O51,1,1)="&lt;",MID(Fosfatos!O51,2,4)/2,Fosfatos!O51)</f>
        <v>0.40500000000000003</v>
      </c>
      <c r="P51" s="9">
        <f>IF(MID(Fosfatos!P51,1,1)="&lt;",MID(Fosfatos!P51,2,4)/2,Fosfatos!P51)</f>
        <v>0.23100000000000001</v>
      </c>
      <c r="Q51" s="46"/>
      <c r="R51" s="17" t="str">
        <f>IF(MID(Fosfatos!R51,1,1)="&lt;",MID(Fosfatos!R51,2,4)/2,Fosfatos!R51)</f>
        <v>Agua estancada</v>
      </c>
      <c r="S51" s="21" t="str">
        <f>IF(MID(Fosfatos!S51,1,1)="&lt;",MID(Fosfatos!S51,2,4)/2,Fosfatos!S51)</f>
        <v>Agua estancada</v>
      </c>
      <c r="T51" s="21">
        <f>IF(MID(Fosfatos!T51,1,1)="&lt;",MID(Fosfatos!T51,2,4)/2,Fosfatos!T51)</f>
        <v>0.03</v>
      </c>
      <c r="U51" s="150">
        <f>IF(MID(Fosfatos!U51,1,1)="&lt;",MID(Fosfatos!U51,2,4)/2,Fosfatos!U51)</f>
        <v>0.03</v>
      </c>
      <c r="V51" s="151">
        <f>IF(MID(Fosfatos!V51,1,1)="&lt;",MID(Fosfatos!V51,2,4)/2,Fosfatos!V51)</f>
        <v>0.03</v>
      </c>
      <c r="W51" s="152">
        <f>IF(MID(Fosfatos!W51,1,1)="&lt;",MID(Fosfatos!W51,2,4)/2,Fosfatos!W51)</f>
        <v>0</v>
      </c>
      <c r="X51" s="153">
        <f>IF(MID(Fosfatos!X51,1,1)="&lt;",MID(Fosfatos!X51,2,4)/2,Fosfatos!X51)</f>
        <v>0.17699999999999999</v>
      </c>
      <c r="Y51" s="154">
        <f>IF(MID(Fosfatos!Y51,1,1)="&lt;",MID(Fosfatos!Y51,2,4)/2,Fosfatos!Y51)</f>
        <v>0.375</v>
      </c>
    </row>
    <row r="52" spans="2:27" x14ac:dyDescent="0.25">
      <c r="B52" s="30" t="s">
        <v>140</v>
      </c>
      <c r="C52" s="105"/>
      <c r="D52" s="131">
        <f>IF(MID(Fosfatos!D52,1,1)="&lt;",MID(Fosfatos!D52,2,4)/2,Fosfatos!D52)</f>
        <v>0.40300000000000002</v>
      </c>
      <c r="E52" s="26"/>
      <c r="F52" s="26"/>
      <c r="G52" s="26"/>
      <c r="H52" s="26"/>
      <c r="I52" s="46"/>
      <c r="J52" s="131">
        <f>IF(MID(Fosfatos!J52,1,1)="&lt;",MID(Fosfatos!J52,2,4)/2,Fosfatos!J52)</f>
        <v>8.7999999999999995E-2</v>
      </c>
      <c r="K52" s="46"/>
      <c r="L52" s="131">
        <f>IF(MID(Fosfatos!L52,1,1)="&lt;",MID(Fosfatos!L52,2,4)/2,Fosfatos!L52)</f>
        <v>0</v>
      </c>
      <c r="M52" s="46"/>
      <c r="N52" s="131" t="str">
        <f>IF(MID(Fosfatos!N52,1,1)="&lt;",MID(Fosfatos!N52,2,4)/2,Fosfatos!N52)</f>
        <v>Cauce seco</v>
      </c>
      <c r="O52" s="4">
        <f>IF(MID(Fosfatos!O52,1,1)="&lt;",MID(Fosfatos!O52,2,4)/2,Fosfatos!O52)</f>
        <v>0.17399999999999999</v>
      </c>
      <c r="P52" s="9">
        <f>IF(MID(Fosfatos!P52,1,1)="&lt;",MID(Fosfatos!P52,2,4)/2,Fosfatos!P52)</f>
        <v>0.187</v>
      </c>
      <c r="Q52" s="46"/>
      <c r="R52" s="17" t="str">
        <f>IF(MID(Fosfatos!R52,1,1)="&lt;",MID(Fosfatos!R52,2,4)/2,Fosfatos!R52)</f>
        <v>Agua estancada</v>
      </c>
      <c r="S52" s="21" t="str">
        <f>IF(MID(Fosfatos!S52,1,1)="&lt;",MID(Fosfatos!S52,2,4)/2,Fosfatos!S52)</f>
        <v>Agua estancada</v>
      </c>
      <c r="T52" s="21">
        <f>IF(MID(Fosfatos!T52,1,1)="&lt;",MID(Fosfatos!T52,2,4)/2,Fosfatos!T52)</f>
        <v>0.03</v>
      </c>
      <c r="U52" s="150">
        <f>IF(MID(Fosfatos!U52,1,1)="&lt;",MID(Fosfatos!U52,2,4)/2,Fosfatos!U52)</f>
        <v>0.03</v>
      </c>
      <c r="V52" s="151">
        <f>IF(MID(Fosfatos!V52,1,1)="&lt;",MID(Fosfatos!V52,2,4)/2,Fosfatos!V52)</f>
        <v>0.03</v>
      </c>
      <c r="W52" s="152">
        <f>IF(MID(Fosfatos!W52,1,1)="&lt;",MID(Fosfatos!W52,2,4)/2,Fosfatos!W52)</f>
        <v>0.33900000000000002</v>
      </c>
      <c r="X52" s="153">
        <f>IF(MID(Fosfatos!X52,1,1)="&lt;",MID(Fosfatos!X52,2,4)/2,Fosfatos!X52)</f>
        <v>0.55500000000000005</v>
      </c>
      <c r="Y52" s="154">
        <f>IF(MID(Fosfatos!Y52,1,1)="&lt;",MID(Fosfatos!Y52,2,4)/2,Fosfatos!Y52)</f>
        <v>0.5</v>
      </c>
    </row>
    <row r="53" spans="2:27" x14ac:dyDescent="0.25">
      <c r="B53" s="30" t="s">
        <v>141</v>
      </c>
      <c r="C53" s="105"/>
      <c r="D53" s="131">
        <f>IF(MID(Fosfatos!D53,1,1)="&lt;",MID(Fosfatos!D53,2,4)/2,Fosfatos!D53)</f>
        <v>0.37</v>
      </c>
      <c r="E53" s="130"/>
      <c r="F53" s="130"/>
      <c r="G53" s="130"/>
      <c r="H53" s="130"/>
      <c r="I53" s="105"/>
      <c r="J53" s="131">
        <f>IF(MID(Fosfatos!J53,1,1)="&lt;",MID(Fosfatos!J53,2,4)/2,Fosfatos!J53)</f>
        <v>0.218</v>
      </c>
      <c r="K53" s="105"/>
      <c r="L53" s="131">
        <f>IF(MID(Fosfatos!L53,1,1)="&lt;",MID(Fosfatos!L53,2,4)/2,Fosfatos!L53)</f>
        <v>0</v>
      </c>
      <c r="M53" s="105"/>
      <c r="N53" s="131" t="str">
        <f>IF(MID(Fosfatos!N53,1,1)="&lt;",MID(Fosfatos!N53,2,4)/2,Fosfatos!N53)</f>
        <v>Cauce seco</v>
      </c>
      <c r="O53" s="4">
        <f>IF(MID(Fosfatos!O53,1,1)="&lt;",MID(Fosfatos!O53,2,4)/2,Fosfatos!O53)</f>
        <v>0.18099999999999999</v>
      </c>
      <c r="P53" s="9">
        <f>IF(MID(Fosfatos!P53,1,1)="&lt;",MID(Fosfatos!P53,2,4)/2,Fosfatos!P53)</f>
        <v>0.20399999999999999</v>
      </c>
      <c r="Q53" s="105"/>
      <c r="R53" s="17" t="str">
        <f>IF(MID(Fosfatos!R53,1,1)="&lt;",MID(Fosfatos!R53,2,4)/2,Fosfatos!R53)</f>
        <v>Agua estancada</v>
      </c>
      <c r="S53" s="21" t="str">
        <f>IF(MID(Fosfatos!S53,1,1)="&lt;",MID(Fosfatos!S53,2,4)/2,Fosfatos!S53)</f>
        <v>Agua estancada</v>
      </c>
      <c r="T53" s="21">
        <f>IF(MID(Fosfatos!T53,1,1)="&lt;",MID(Fosfatos!T53,2,4)/2,Fosfatos!T53)</f>
        <v>7.1999999999999995E-2</v>
      </c>
      <c r="U53" s="150">
        <f>IF(MID(Fosfatos!U53,1,1)="&lt;",MID(Fosfatos!U53,2,4)/2,Fosfatos!U53)</f>
        <v>0.03</v>
      </c>
      <c r="V53" s="151">
        <f>IF(MID(Fosfatos!V53,1,1)="&lt;",MID(Fosfatos!V53,2,4)/2,Fosfatos!V53)</f>
        <v>0.03</v>
      </c>
      <c r="W53" s="152">
        <f>IF(MID(Fosfatos!W53,1,1)="&lt;",MID(Fosfatos!W53,2,4)/2,Fosfatos!W53)</f>
        <v>0.19600000000000001</v>
      </c>
      <c r="X53" s="153">
        <f>IF(MID(Fosfatos!X53,1,1)="&lt;",MID(Fosfatos!X53,2,4)/2,Fosfatos!X53)</f>
        <v>0.503</v>
      </c>
      <c r="Y53" s="154">
        <f>IF(MID(Fosfatos!Y53,1,1)="&lt;",MID(Fosfatos!Y53,2,4)/2,Fosfatos!Y53)</f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f>IF(MID(Fosfatos!D54,1,1)="&lt;",MID(Fosfatos!D54,2,4)/2,Fosfatos!D54)</f>
        <v>1.341</v>
      </c>
      <c r="E54" s="26"/>
      <c r="F54" s="26"/>
      <c r="G54" s="26"/>
      <c r="H54" s="26"/>
      <c r="I54" s="46"/>
      <c r="J54" s="131">
        <f>IF(MID(Fosfatos!J54,1,1)="&lt;",MID(Fosfatos!J54,2,4)/2,Fosfatos!J54)</f>
        <v>7.0999999999999994E-2</v>
      </c>
      <c r="K54" s="46"/>
      <c r="L54" s="131">
        <f>IF(MID(Fosfatos!L54,1,1)="&lt;",MID(Fosfatos!L54,2,4)/2,Fosfatos!L54)</f>
        <v>0</v>
      </c>
      <c r="M54" s="46"/>
      <c r="N54" s="131" t="str">
        <f>IF(MID(Fosfatos!N54,1,1)="&lt;",MID(Fosfatos!N54,2,4)/2,Fosfatos!N54)</f>
        <v>Cauce seco</v>
      </c>
      <c r="O54" s="4">
        <f>IF(MID(Fosfatos!O54,1,1)="&lt;",MID(Fosfatos!O54,2,4)/2,Fosfatos!O54)</f>
        <v>0.15</v>
      </c>
      <c r="P54" s="9">
        <f>IF(MID(Fosfatos!P54,1,1)="&lt;",MID(Fosfatos!P54,2,4)/2,Fosfatos!P54)</f>
        <v>0.17199999999999999</v>
      </c>
      <c r="Q54" s="46"/>
      <c r="R54" s="17" t="str">
        <f>IF(MID(Fosfatos!R54,1,1)="&lt;",MID(Fosfatos!R54,2,4)/2,Fosfatos!R54)</f>
        <v>Agua estancada</v>
      </c>
      <c r="S54" s="21" t="str">
        <f>IF(MID(Fosfatos!S54,1,1)="&lt;",MID(Fosfatos!S54,2,4)/2,Fosfatos!S54)</f>
        <v>Agua estancada</v>
      </c>
      <c r="T54" s="21">
        <f>IF(MID(Fosfatos!T54,1,1)="&lt;",MID(Fosfatos!T54,2,4)/2,Fosfatos!T54)</f>
        <v>0.03</v>
      </c>
      <c r="U54" s="150">
        <f>IF(MID(Fosfatos!U54,1,1)="&lt;",MID(Fosfatos!U54,2,4)/2,Fosfatos!U54)</f>
        <v>0.03</v>
      </c>
      <c r="V54" s="151">
        <f>IF(MID(Fosfatos!V54,1,1)="&lt;",MID(Fosfatos!V54,2,4)/2,Fosfatos!V54)</f>
        <v>0.03</v>
      </c>
      <c r="W54" s="152">
        <f>IF(MID(Fosfatos!W54,1,1)="&lt;",MID(Fosfatos!W54,2,4)/2,Fosfatos!W54)</f>
        <v>0.17199999999999999</v>
      </c>
      <c r="X54" s="153">
        <f>IF(MID(Fosfatos!X54,1,1)="&lt;",MID(Fosfatos!X54,2,4)/2,Fosfatos!X54)</f>
        <v>0.90700000000000003</v>
      </c>
      <c r="Y54" s="154">
        <f>IF(MID(Fosfatos!Y54,1,1)="&lt;",MID(Fosfatos!Y54,2,4)/2,Fosfatos!Y54)</f>
        <v>0.86599999999999999</v>
      </c>
    </row>
    <row r="55" spans="2:27" x14ac:dyDescent="0.25">
      <c r="B55" s="30" t="s">
        <v>144</v>
      </c>
      <c r="C55" s="105"/>
      <c r="D55" s="131">
        <f>IF(MID(Fosfatos!D55,1,1)="&lt;",MID(Fosfatos!D55,2,4)/2,Fosfatos!D55)</f>
        <v>0.47399999999999998</v>
      </c>
      <c r="E55" s="26"/>
      <c r="F55" s="26"/>
      <c r="G55" s="26"/>
      <c r="H55" s="26"/>
      <c r="I55" s="46"/>
      <c r="J55" s="131">
        <f>IF(MID(Fosfatos!J55,1,1)="&lt;",MID(Fosfatos!J55,2,4)/2,Fosfatos!J55)</f>
        <v>0.113</v>
      </c>
      <c r="K55" s="46"/>
      <c r="L55" s="131">
        <f>IF(MID(Fosfatos!L55,1,1)="&lt;",MID(Fosfatos!L55,2,4)/2,Fosfatos!L55)</f>
        <v>0</v>
      </c>
      <c r="M55" s="46"/>
      <c r="N55" s="131" t="str">
        <f>IF(MID(Fosfatos!N55,1,1)="&lt;",MID(Fosfatos!N55,2,4)/2,Fosfatos!N55)</f>
        <v>Cauce seco</v>
      </c>
      <c r="O55" s="4">
        <f>IF(MID(Fosfatos!O55,1,1)="&lt;",MID(Fosfatos!O55,2,4)/2,Fosfatos!O55)</f>
        <v>0.18099999999999999</v>
      </c>
      <c r="P55" s="9">
        <f>IF(MID(Fosfatos!P55,1,1)="&lt;",MID(Fosfatos!P55,2,4)/2,Fosfatos!P55)</f>
        <v>0.22900000000000001</v>
      </c>
      <c r="Q55" s="46"/>
      <c r="R55" s="17" t="str">
        <f>IF(MID(Fosfatos!R55,1,1)="&lt;",MID(Fosfatos!R55,2,4)/2,Fosfatos!R55)</f>
        <v>Agua estancada</v>
      </c>
      <c r="S55" s="21">
        <f>IF(MID(Fosfatos!S55,1,1)="&lt;",MID(Fosfatos!S55,2,4)/2,Fosfatos!S55)</f>
        <v>6.4000000000000001E-2</v>
      </c>
      <c r="T55" s="21">
        <f>IF(MID(Fosfatos!T55,1,1)="&lt;",MID(Fosfatos!T55,2,4)/2,Fosfatos!T55)</f>
        <v>0.03</v>
      </c>
      <c r="U55" s="150">
        <f>IF(MID(Fosfatos!U55,1,1)="&lt;",MID(Fosfatos!U55,2,4)/2,Fosfatos!U55)</f>
        <v>0.03</v>
      </c>
      <c r="V55" s="151">
        <f>IF(MID(Fosfatos!V55,1,1)="&lt;",MID(Fosfatos!V55,2,4)/2,Fosfatos!V55)</f>
        <v>6.5000000000000002E-2</v>
      </c>
      <c r="W55" s="152">
        <f>IF(MID(Fosfatos!W55,1,1)="&lt;",MID(Fosfatos!W55,2,4)/2,Fosfatos!W55)</f>
        <v>0.185</v>
      </c>
      <c r="X55" s="153">
        <f>IF(MID(Fosfatos!X55,1,1)="&lt;",MID(Fosfatos!X55,2,4)/2,Fosfatos!X55)</f>
        <v>0.94</v>
      </c>
      <c r="Y55" s="154">
        <f>IF(MID(Fosfatos!Y55,1,1)="&lt;",MID(Fosfatos!Y55,2,4)/2,Fosfatos!Y55)</f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f>IF(MID(Fosfatos!D56,1,1)="&lt;",MID(Fosfatos!D56,2,4)/2,Fosfatos!D56)</f>
        <v>0.53900000000000003</v>
      </c>
      <c r="E56" s="26"/>
      <c r="F56" s="26"/>
      <c r="G56" s="26"/>
      <c r="H56" s="26"/>
      <c r="I56" s="46"/>
      <c r="J56" s="131">
        <f>IF(MID(Fosfatos!J56,1,1)="&lt;",MID(Fosfatos!J56,2,4)/2,Fosfatos!J56)</f>
        <v>7.3999999999999996E-2</v>
      </c>
      <c r="K56" s="46"/>
      <c r="L56" s="131">
        <f>IF(MID(Fosfatos!L56,1,1)="&lt;",MID(Fosfatos!L56,2,4)/2,Fosfatos!L56)</f>
        <v>0</v>
      </c>
      <c r="M56" s="46"/>
      <c r="N56" s="131" t="str">
        <f>IF(MID(Fosfatos!N56,1,1)="&lt;",MID(Fosfatos!N56,2,4)/2,Fosfatos!N56)</f>
        <v>Cauce seco</v>
      </c>
      <c r="O56" s="4">
        <f>IF(MID(Fosfatos!O56,1,1)="&lt;",MID(Fosfatos!O56,2,4)/2,Fosfatos!O56)</f>
        <v>0.17899999999999999</v>
      </c>
      <c r="P56" s="9">
        <f>IF(MID(Fosfatos!P56,1,1)="&lt;",MID(Fosfatos!P56,2,4)/2,Fosfatos!P56)</f>
        <v>0.247</v>
      </c>
      <c r="Q56" s="46"/>
      <c r="R56" s="17" t="str">
        <f>IF(MID(Fosfatos!R56,1,1)="&lt;",MID(Fosfatos!R56,2,4)/2,Fosfatos!R56)</f>
        <v>Agua estancada</v>
      </c>
      <c r="S56" s="21">
        <f>IF(MID(Fosfatos!S56,1,1)="&lt;",MID(Fosfatos!S56,2,4)/2,Fosfatos!S56)</f>
        <v>0.115</v>
      </c>
      <c r="T56" s="21">
        <f>IF(MID(Fosfatos!T56,1,1)="&lt;",MID(Fosfatos!T56,2,4)/2,Fosfatos!T56)</f>
        <v>0.03</v>
      </c>
      <c r="U56" s="150">
        <f>IF(MID(Fosfatos!U56,1,1)="&lt;",MID(Fosfatos!U56,2,4)/2,Fosfatos!U56)</f>
        <v>0.03</v>
      </c>
      <c r="V56" s="151">
        <f>IF(MID(Fosfatos!V56,1,1)="&lt;",MID(Fosfatos!V56,2,4)/2,Fosfatos!V56)</f>
        <v>0.03</v>
      </c>
      <c r="W56" s="152">
        <f>IF(MID(Fosfatos!W56,1,1)="&lt;",MID(Fosfatos!W56,2,4)/2,Fosfatos!W56)</f>
        <v>6.0999999999999999E-2</v>
      </c>
      <c r="X56" s="153">
        <f>IF(MID(Fosfatos!X56,1,1)="&lt;",MID(Fosfatos!X56,2,4)/2,Fosfatos!X56)</f>
        <v>0.56200000000000006</v>
      </c>
      <c r="Y56" s="154">
        <f>IF(MID(Fosfatos!Y56,1,1)="&lt;",MID(Fosfatos!Y56,2,4)/2,Fosfatos!Y56)</f>
        <v>0.57999999999999996</v>
      </c>
    </row>
    <row r="57" spans="2:27" x14ac:dyDescent="0.25">
      <c r="B57" s="30" t="s">
        <v>147</v>
      </c>
      <c r="C57" s="105"/>
      <c r="D57" s="131">
        <f>IF(MID(Fosfatos!D57,1,1)="&lt;",MID(Fosfatos!D57,2,4)/2,Fosfatos!D57)</f>
        <v>0.46</v>
      </c>
      <c r="E57" s="130"/>
      <c r="F57" s="130"/>
      <c r="G57" s="130"/>
      <c r="H57" s="130"/>
      <c r="I57" s="105"/>
      <c r="J57" s="131">
        <f>IF(MID(Fosfatos!J57,1,1)="&lt;",MID(Fosfatos!J57,2,4)/2,Fosfatos!J57)</f>
        <v>6.0999999999999999E-2</v>
      </c>
      <c r="K57" s="105"/>
      <c r="L57" s="131">
        <f>IF(MID(Fosfatos!L57,1,1)="&lt;",MID(Fosfatos!L57,2,4)/2,Fosfatos!L57)</f>
        <v>0</v>
      </c>
      <c r="M57" s="105"/>
      <c r="N57" s="131" t="str">
        <f>IF(MID(Fosfatos!N57,1,1)="&lt;",MID(Fosfatos!N57,2,4)/2,Fosfatos!N57)</f>
        <v>Cauce seco</v>
      </c>
      <c r="O57" s="4">
        <f>IF(MID(Fosfatos!O57,1,1)="&lt;",MID(Fosfatos!O57,2,4)/2,Fosfatos!O57)</f>
        <v>0.114</v>
      </c>
      <c r="P57" s="9">
        <f>IF(MID(Fosfatos!P57,1,1)="&lt;",MID(Fosfatos!P57,2,4)/2,Fosfatos!P57)</f>
        <v>0.151</v>
      </c>
      <c r="Q57" s="105"/>
      <c r="R57" s="17" t="str">
        <f>IF(MID(Fosfatos!R57,1,1)="&lt;",MID(Fosfatos!R57,2,4)/2,Fosfatos!R57)</f>
        <v>Agua estancada</v>
      </c>
      <c r="S57" s="21" t="str">
        <f>IF(MID(Fosfatos!S57,1,1)="&lt;",MID(Fosfatos!S57,2,4)/2,Fosfatos!S57)</f>
        <v>Agua estancada</v>
      </c>
      <c r="T57" s="21">
        <f>IF(MID(Fosfatos!T57,1,1)="&lt;",MID(Fosfatos!T57,2,4)/2,Fosfatos!T57)</f>
        <v>0.03</v>
      </c>
      <c r="U57" s="150">
        <f>IF(MID(Fosfatos!U57,1,1)="&lt;",MID(Fosfatos!U57,2,4)/2,Fosfatos!U57)</f>
        <v>0.03</v>
      </c>
      <c r="V57" s="151">
        <f>IF(MID(Fosfatos!V57,1,1)="&lt;",MID(Fosfatos!V57,2,4)/2,Fosfatos!V57)</f>
        <v>0.03</v>
      </c>
      <c r="W57" s="152" t="str">
        <f>IF(MID(Fosfatos!W57,1,1)="&lt;",MID(Fosfatos!W57,2,4)/2,Fosfatos!W57)</f>
        <v>Calado reducido</v>
      </c>
      <c r="X57" s="153">
        <f>IF(MID(Fosfatos!X57,1,1)="&lt;",MID(Fosfatos!X57,2,4)/2,Fosfatos!X57)</f>
        <v>0.309</v>
      </c>
      <c r="Y57" s="154">
        <f>IF(MID(Fosfatos!Y57,1,1)="&lt;",MID(Fosfatos!Y57,2,4)/2,Fosfatos!Y57)</f>
        <v>0.247</v>
      </c>
    </row>
    <row r="58" spans="2:27" x14ac:dyDescent="0.25">
      <c r="B58" s="30" t="s">
        <v>148</v>
      </c>
      <c r="C58" s="105"/>
      <c r="D58" s="131">
        <f>IF(MID(Fosfatos!D58,1,1)="&lt;",MID(Fosfatos!D58,2,4)/2,Fosfatos!D58)</f>
        <v>0.33500000000000002</v>
      </c>
      <c r="E58" s="26"/>
      <c r="F58" s="26"/>
      <c r="G58" s="26"/>
      <c r="H58" s="26"/>
      <c r="I58" s="46"/>
      <c r="J58" s="131">
        <f>IF(MID(Fosfatos!J58,1,1)="&lt;",MID(Fosfatos!J58,2,4)/2,Fosfatos!J58)</f>
        <v>0.08</v>
      </c>
      <c r="K58" s="46"/>
      <c r="L58" s="131">
        <f>IF(MID(Fosfatos!L58,1,1)="&lt;",MID(Fosfatos!L58,2,4)/2,Fosfatos!L58)</f>
        <v>0</v>
      </c>
      <c r="M58" s="46"/>
      <c r="N58" s="131" t="str">
        <f>IF(MID(Fosfatos!N58,1,1)="&lt;",MID(Fosfatos!N58,2,4)/2,Fosfatos!N58)</f>
        <v>Cauce seco</v>
      </c>
      <c r="O58" s="4">
        <f>IF(MID(Fosfatos!O58,1,1)="&lt;",MID(Fosfatos!O58,2,4)/2,Fosfatos!O58)</f>
        <v>0.114</v>
      </c>
      <c r="P58" s="9">
        <f>IF(MID(Fosfatos!P58,1,1)="&lt;",MID(Fosfatos!P58,2,4)/2,Fosfatos!P58)</f>
        <v>0.11600000000000001</v>
      </c>
      <c r="Q58" s="46"/>
      <c r="R58" s="17" t="str">
        <f>IF(MID(Fosfatos!R58,1,1)="&lt;",MID(Fosfatos!R58,2,4)/2,Fosfatos!R58)</f>
        <v>Agua estancada</v>
      </c>
      <c r="S58" s="21" t="str">
        <f>IF(MID(Fosfatos!S58,1,1)="&lt;",MID(Fosfatos!S58,2,4)/2,Fosfatos!S58)</f>
        <v>Agua estancada</v>
      </c>
      <c r="T58" s="21">
        <f>IF(MID(Fosfatos!T58,1,1)="&lt;",MID(Fosfatos!T58,2,4)/2,Fosfatos!T58)</f>
        <v>0.03</v>
      </c>
      <c r="U58" s="150">
        <f>IF(MID(Fosfatos!U58,1,1)="&lt;",MID(Fosfatos!U58,2,4)/2,Fosfatos!U58)</f>
        <v>0.03</v>
      </c>
      <c r="V58" s="151">
        <f>IF(MID(Fosfatos!V58,1,1)="&lt;",MID(Fosfatos!V58,2,4)/2,Fosfatos!V58)</f>
        <v>0.03</v>
      </c>
      <c r="W58" s="152">
        <f>IF(MID(Fosfatos!W58,1,1)="&lt;",MID(Fosfatos!W58,2,4)/2,Fosfatos!W58)</f>
        <v>9.9000000000000005E-2</v>
      </c>
      <c r="X58" s="153">
        <f>IF(MID(Fosfatos!X58,1,1)="&lt;",MID(Fosfatos!X58,2,4)/2,Fosfatos!X58)</f>
        <v>0.371</v>
      </c>
      <c r="Y58" s="154">
        <f>IF(MID(Fosfatos!Y58,1,1)="&lt;",MID(Fosfatos!Y58,2,4)/2,Fosfatos!Y58)</f>
        <v>0.45800000000000002</v>
      </c>
    </row>
    <row r="59" spans="2:27" x14ac:dyDescent="0.25">
      <c r="B59" s="30" t="s">
        <v>149</v>
      </c>
      <c r="C59" s="105"/>
      <c r="D59" s="131">
        <f>IF(MID(Fosfatos!D59,1,1)="&lt;",MID(Fosfatos!D59,2,4)/2,Fosfatos!D59)</f>
        <v>9.1999999999999998E-2</v>
      </c>
      <c r="E59" s="26"/>
      <c r="F59" s="26"/>
      <c r="G59" s="26"/>
      <c r="H59" s="26"/>
      <c r="I59" s="46"/>
      <c r="J59" s="131">
        <f>IF(MID(Fosfatos!J59,1,1)="&lt;",MID(Fosfatos!J59,2,4)/2,Fosfatos!J59)</f>
        <v>6.0999999999999999E-2</v>
      </c>
      <c r="K59" s="46"/>
      <c r="L59" s="131">
        <f>IF(MID(Fosfatos!L59,1,1)="&lt;",MID(Fosfatos!L59,2,4)/2,Fosfatos!L59)</f>
        <v>0</v>
      </c>
      <c r="M59" s="46"/>
      <c r="N59" s="131" t="str">
        <f>IF(MID(Fosfatos!N59,1,1)="&lt;",MID(Fosfatos!N59,2,4)/2,Fosfatos!N59)</f>
        <v>Cauce seco</v>
      </c>
      <c r="O59" s="4">
        <f>IF(MID(Fosfatos!O59,1,1)="&lt;",MID(Fosfatos!O59,2,4)/2,Fosfatos!O59)</f>
        <v>9.6000000000000002E-2</v>
      </c>
      <c r="P59" s="9">
        <f>IF(MID(Fosfatos!P59,1,1)="&lt;",MID(Fosfatos!P59,2,4)/2,Fosfatos!P59)</f>
        <v>7.5999999999999998E-2</v>
      </c>
      <c r="Q59" s="46"/>
      <c r="R59" s="17" t="str">
        <f>IF(MID(Fosfatos!R59,1,1)="&lt;",MID(Fosfatos!R59,2,4)/2,Fosfatos!R59)</f>
        <v>Agua estancada</v>
      </c>
      <c r="S59" s="21" t="str">
        <f>IF(MID(Fosfatos!S59,1,1)="&lt;",MID(Fosfatos!S59,2,4)/2,Fosfatos!S59)</f>
        <v>Agua estancada</v>
      </c>
      <c r="T59" s="21">
        <f>IF(MID(Fosfatos!T59,1,1)="&lt;",MID(Fosfatos!T59,2,4)/2,Fosfatos!T59)</f>
        <v>0.03</v>
      </c>
      <c r="U59" s="150">
        <f>IF(MID(Fosfatos!U59,1,1)="&lt;",MID(Fosfatos!U59,2,4)/2,Fosfatos!U59)</f>
        <v>0.03</v>
      </c>
      <c r="V59" s="151">
        <f>IF(MID(Fosfatos!V59,1,1)="&lt;",MID(Fosfatos!V59,2,4)/2,Fosfatos!V59)</f>
        <v>0.03</v>
      </c>
      <c r="W59" s="152">
        <f>IF(MID(Fosfatos!W59,1,1)="&lt;",MID(Fosfatos!W59,2,4)/2,Fosfatos!W59)</f>
        <v>0.03</v>
      </c>
      <c r="X59" s="153">
        <f>IF(MID(Fosfatos!X59,1,1)="&lt;",MID(Fosfatos!X59,2,4)/2,Fosfatos!X59)</f>
        <v>0.318</v>
      </c>
      <c r="Y59" s="154">
        <f>IF(MID(Fosfatos!Y59,1,1)="&lt;",MID(Fosfatos!Y59,2,4)/2,Fosfatos!Y59)</f>
        <v>0.20100000000000001</v>
      </c>
    </row>
    <row r="60" spans="2:27" x14ac:dyDescent="0.25">
      <c r="B60" s="30" t="s">
        <v>150</v>
      </c>
      <c r="C60" s="105"/>
      <c r="D60" s="131">
        <f>IF(MID(Fosfatos!D60,1,1)="&lt;",MID(Fosfatos!D60,2,4)/2,Fosfatos!D60)</f>
        <v>0.182</v>
      </c>
      <c r="E60" s="26"/>
      <c r="F60" s="26"/>
      <c r="G60" s="26"/>
      <c r="H60" s="26"/>
      <c r="I60" s="46"/>
      <c r="J60" s="131">
        <f>IF(MID(Fosfatos!J60,1,1)="&lt;",MID(Fosfatos!J60,2,4)/2,Fosfatos!J60)</f>
        <v>7.1999999999999995E-2</v>
      </c>
      <c r="K60" s="46"/>
      <c r="L60" s="131">
        <f>IF(MID(Fosfatos!L60,1,1)="&lt;",MID(Fosfatos!L60,2,4)/2,Fosfatos!L60)</f>
        <v>0</v>
      </c>
      <c r="M60" s="46"/>
      <c r="N60" s="131" t="str">
        <f>IF(MID(Fosfatos!N60,1,1)="&lt;",MID(Fosfatos!N60,2,4)/2,Fosfatos!N60)</f>
        <v>Cauce seco</v>
      </c>
      <c r="O60" s="4">
        <f>IF(MID(Fosfatos!O60,1,1)="&lt;",MID(Fosfatos!O60,2,4)/2,Fosfatos!O60)</f>
        <v>0.13900000000000001</v>
      </c>
      <c r="P60" s="9">
        <f>IF(MID(Fosfatos!P60,1,1)="&lt;",MID(Fosfatos!P60,2,4)/2,Fosfatos!P60)</f>
        <v>0.03</v>
      </c>
      <c r="Q60" s="46"/>
      <c r="R60" s="17" t="str">
        <f>IF(MID(Fosfatos!R60,1,1)="&lt;",MID(Fosfatos!R60,2,4)/2,Fosfatos!R60)</f>
        <v>Cauce seco</v>
      </c>
      <c r="S60" s="21" t="str">
        <f>IF(MID(Fosfatos!S60,1,1)="&lt;",MID(Fosfatos!S60,2,4)/2,Fosfatos!S60)</f>
        <v>Agua estancada</v>
      </c>
      <c r="T60" s="21">
        <f>IF(MID(Fosfatos!T60,1,1)="&lt;",MID(Fosfatos!T60,2,4)/2,Fosfatos!T60)</f>
        <v>9.5000000000000001E-2</v>
      </c>
      <c r="U60" s="150">
        <f>IF(MID(Fosfatos!U60,1,1)="&lt;",MID(Fosfatos!U60,2,4)/2,Fosfatos!U60)</f>
        <v>0.03</v>
      </c>
      <c r="V60" s="151">
        <f>IF(MID(Fosfatos!V60,1,1)="&lt;",MID(Fosfatos!V60,2,4)/2,Fosfatos!V60)</f>
        <v>6.9000000000000006E-2</v>
      </c>
      <c r="W60" s="152" t="str">
        <f>IF(MID(Fosfatos!W60,1,1)="&lt;",MID(Fosfatos!W60,2,4)/2,Fosfatos!W60)</f>
        <v>Agua estancada</v>
      </c>
      <c r="X60" s="153">
        <f>IF(MID(Fosfatos!X60,1,1)="&lt;",MID(Fosfatos!X60,2,4)/2,Fosfatos!X60)</f>
        <v>0.28399999999999997</v>
      </c>
      <c r="Y60" s="154" t="str">
        <f>IF(MID(Fosfatos!Y60,1,1)="&lt;",MID(Fosfatos!Y60,2,4)/2,Fosfatos!Y60)</f>
        <v>Cauce seco</v>
      </c>
    </row>
    <row r="61" spans="2:27" x14ac:dyDescent="0.25">
      <c r="B61" s="30" t="s">
        <v>151</v>
      </c>
      <c r="C61" s="105"/>
      <c r="D61" s="131">
        <f>IF(MID(Fosfatos!D61,1,1)="&lt;",MID(Fosfatos!D61,2,4)/2,Fosfatos!D61)</f>
        <v>0.221</v>
      </c>
      <c r="E61" s="26"/>
      <c r="F61" s="26"/>
      <c r="G61" s="26"/>
      <c r="H61" s="26"/>
      <c r="I61" s="46"/>
      <c r="J61" s="131">
        <f>IF(MID(Fosfatos!J61,1,1)="&lt;",MID(Fosfatos!J61,2,4)/2,Fosfatos!J61)</f>
        <v>0.03</v>
      </c>
      <c r="K61" s="46"/>
      <c r="L61" s="131">
        <f>IF(MID(Fosfatos!L61,1,1)="&lt;",MID(Fosfatos!L61,2,4)/2,Fosfatos!L61)</f>
        <v>0</v>
      </c>
      <c r="M61" s="46"/>
      <c r="N61" s="131" t="str">
        <f>IF(MID(Fosfatos!N61,1,1)="&lt;",MID(Fosfatos!N61,2,4)/2,Fosfatos!N61)</f>
        <v>Cauce seco</v>
      </c>
      <c r="O61" s="4">
        <f>IF(MID(Fosfatos!O61,1,1)="&lt;",MID(Fosfatos!O61,2,4)/2,Fosfatos!O61)</f>
        <v>0.17</v>
      </c>
      <c r="P61" s="9">
        <f>IF(MID(Fosfatos!P61,1,1)="&lt;",MID(Fosfatos!P61,2,4)/2,Fosfatos!P61)</f>
        <v>0.17</v>
      </c>
      <c r="Q61" s="46"/>
      <c r="R61" s="17" t="str">
        <f>IF(MID(Fosfatos!R61,1,1)="&lt;",MID(Fosfatos!R61,2,4)/2,Fosfatos!R61)</f>
        <v>Agua estancada</v>
      </c>
      <c r="S61" s="21">
        <f>IF(MID(Fosfatos!S61,1,1)="&lt;",MID(Fosfatos!S61,2,4)/2,Fosfatos!S61)</f>
        <v>0.03</v>
      </c>
      <c r="T61" s="21">
        <f>IF(MID(Fosfatos!T61,1,1)="&lt;",MID(Fosfatos!T61,2,4)/2,Fosfatos!T61)</f>
        <v>0.03</v>
      </c>
      <c r="U61" s="150">
        <f>IF(MID(Fosfatos!U61,1,1)="&lt;",MID(Fosfatos!U61,2,4)/2,Fosfatos!U61)</f>
        <v>0.03</v>
      </c>
      <c r="V61" s="151">
        <f>IF(MID(Fosfatos!V61,1,1)="&lt;",MID(Fosfatos!V61,2,4)/2,Fosfatos!V61)</f>
        <v>0.126</v>
      </c>
      <c r="W61" s="152">
        <f>IF(MID(Fosfatos!W61,1,1)="&lt;",MID(Fosfatos!W61,2,4)/2,Fosfatos!W61)</f>
        <v>0.03</v>
      </c>
      <c r="X61" s="153">
        <f>IF(MID(Fosfatos!X61,1,1)="&lt;",MID(Fosfatos!X61,2,4)/2,Fosfatos!X61)</f>
        <v>0.33600000000000002</v>
      </c>
      <c r="Y61" s="154">
        <f>IF(MID(Fosfatos!Y61,1,1)="&lt;",MID(Fosfatos!Y61,2,4)/2,Fosfatos!Y61)</f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f>IF(MID(Fosfatos!D62,1,1)="&lt;",MID(Fosfatos!D62,2,4)/2,Fosfatos!D62)</f>
        <v>0.23</v>
      </c>
      <c r="E62" s="26"/>
      <c r="F62" s="26"/>
      <c r="G62" s="26"/>
      <c r="H62" s="26"/>
      <c r="I62" s="46"/>
      <c r="J62" s="131">
        <f>IF(MID(Fosfatos!J62,1,1)="&lt;",MID(Fosfatos!J62,2,4)/2,Fosfatos!J62)</f>
        <v>0.03</v>
      </c>
      <c r="K62" s="46"/>
      <c r="L62" s="131">
        <f>IF(MID(Fosfatos!L62,1,1)="&lt;",MID(Fosfatos!L62,2,4)/2,Fosfatos!L62)</f>
        <v>0</v>
      </c>
      <c r="M62" s="46"/>
      <c r="N62" s="131" t="str">
        <f>IF(MID(Fosfatos!N62,1,1)="&lt;",MID(Fosfatos!N62,2,4)/2,Fosfatos!N62)</f>
        <v>Cauce seco</v>
      </c>
      <c r="O62" s="4">
        <f>IF(MID(Fosfatos!O62,1,1)="&lt;",MID(Fosfatos!O62,2,4)/2,Fosfatos!O62)</f>
        <v>0.252</v>
      </c>
      <c r="P62" s="9">
        <f>IF(MID(Fosfatos!P62,1,1)="&lt;",MID(Fosfatos!P62,2,4)/2,Fosfatos!P62)</f>
        <v>0.155</v>
      </c>
      <c r="Q62" s="46"/>
      <c r="R62" s="17" t="str">
        <f>IF(MID(Fosfatos!R62,1,1)="&lt;",MID(Fosfatos!R62,2,4)/2,Fosfatos!R62)</f>
        <v>Agua estancada</v>
      </c>
      <c r="S62" s="21" t="str">
        <f>IF(MID(Fosfatos!S62,1,1)="&lt;",MID(Fosfatos!S62,2,4)/2,Fosfatos!S62)</f>
        <v>Agua estancada</v>
      </c>
      <c r="T62" s="21">
        <f>IF(MID(Fosfatos!T62,1,1)="&lt;",MID(Fosfatos!T62,2,4)/2,Fosfatos!T62)</f>
        <v>0.03</v>
      </c>
      <c r="U62" s="150">
        <f>IF(MID(Fosfatos!U62,1,1)="&lt;",MID(Fosfatos!U62,2,4)/2,Fosfatos!U62)</f>
        <v>0.03</v>
      </c>
      <c r="V62" s="151">
        <f>IF(MID(Fosfatos!V62,1,1)="&lt;",MID(Fosfatos!V62,2,4)/2,Fosfatos!V62)</f>
        <v>0</v>
      </c>
      <c r="W62" s="152">
        <f>IF(MID(Fosfatos!W62,1,1)="&lt;",MID(Fosfatos!W62,2,4)/2,Fosfatos!W62)</f>
        <v>0.03</v>
      </c>
      <c r="X62" s="153">
        <f>IF(MID(Fosfatos!X62,1,1)="&lt;",MID(Fosfatos!X62,2,4)/2,Fosfatos!X62)</f>
        <v>0.36199999999999999</v>
      </c>
      <c r="Y62" s="154">
        <f>IF(MID(Fosfatos!Y62,1,1)="&lt;",MID(Fosfatos!Y62,2,4)/2,Fosfatos!Y62)</f>
        <v>0</v>
      </c>
    </row>
    <row r="63" spans="2:27" x14ac:dyDescent="0.25">
      <c r="B63" s="30" t="s">
        <v>154</v>
      </c>
      <c r="C63" s="105"/>
      <c r="D63" s="131">
        <f>IF(MID(Fosfatos!D63,1,1)="&lt;",MID(Fosfatos!D63,2,4)/2,Fosfatos!D63)</f>
        <v>1.2609999999999999</v>
      </c>
      <c r="E63" s="26"/>
      <c r="F63" s="26"/>
      <c r="G63" s="26"/>
      <c r="H63" s="26"/>
      <c r="I63" s="46"/>
      <c r="J63" s="131">
        <f>IF(MID(Fosfatos!J63,1,1)="&lt;",MID(Fosfatos!J63,2,4)/2,Fosfatos!J63)</f>
        <v>1.0069999999999999</v>
      </c>
      <c r="K63" s="46"/>
      <c r="L63" s="131">
        <f>IF(MID(Fosfatos!L63,1,1)="&lt;",MID(Fosfatos!L63,2,4)/2,Fosfatos!L63)</f>
        <v>0</v>
      </c>
      <c r="M63" s="46"/>
      <c r="N63" s="131" t="str">
        <f>IF(MID(Fosfatos!N63,1,1)="&lt;",MID(Fosfatos!N63,2,4)/2,Fosfatos!N63)</f>
        <v>Cauce seco</v>
      </c>
      <c r="O63" s="4">
        <f>IF(MID(Fosfatos!O63,1,1)="&lt;",MID(Fosfatos!O63,2,4)/2,Fosfatos!O63)</f>
        <v>0.76100000000000001</v>
      </c>
      <c r="P63" s="9">
        <f>IF(MID(Fosfatos!P63,1,1)="&lt;",MID(Fosfatos!P63,2,4)/2,Fosfatos!P63)</f>
        <v>0.37</v>
      </c>
      <c r="Q63" s="46"/>
      <c r="R63" s="17" t="str">
        <f>IF(MID(Fosfatos!R63,1,1)="&lt;",MID(Fosfatos!R63,2,4)/2,Fosfatos!R63)</f>
        <v>Agua estancada</v>
      </c>
      <c r="S63" s="21">
        <f>IF(MID(Fosfatos!S63,1,1)="&lt;",MID(Fosfatos!S63,2,4)/2,Fosfatos!S63)</f>
        <v>0.03</v>
      </c>
      <c r="T63" s="21">
        <f>IF(MID(Fosfatos!T63,1,1)="&lt;",MID(Fosfatos!T63,2,4)/2,Fosfatos!T63)</f>
        <v>0.03</v>
      </c>
      <c r="U63" s="150">
        <f>IF(MID(Fosfatos!U63,1,1)="&lt;",MID(Fosfatos!U63,2,4)/2,Fosfatos!U63)</f>
        <v>0.03</v>
      </c>
      <c r="V63" s="151">
        <f>IF(MID(Fosfatos!V63,1,1)="&lt;",MID(Fosfatos!V63,2,4)/2,Fosfatos!V63)</f>
        <v>0</v>
      </c>
      <c r="W63" s="152">
        <f>IF(MID(Fosfatos!W63,1,1)="&lt;",MID(Fosfatos!W63,2,4)/2,Fosfatos!W63)</f>
        <v>1.476</v>
      </c>
      <c r="X63" s="153">
        <f>IF(MID(Fosfatos!X63,1,1)="&lt;",MID(Fosfatos!X63,2,4)/2,Fosfatos!X63)</f>
        <v>1.222</v>
      </c>
      <c r="Y63" s="154">
        <f>IF(MID(Fosfatos!Y63,1,1)="&lt;",MID(Fosfatos!Y63,2,4)/2,Fosfatos!Y63)</f>
        <v>0</v>
      </c>
      <c r="AA63" t="s">
        <v>157</v>
      </c>
    </row>
    <row r="64" spans="2:27" x14ac:dyDescent="0.25">
      <c r="B64" s="30" t="s">
        <v>155</v>
      </c>
      <c r="C64" s="105"/>
      <c r="D64" s="131">
        <f>IF(MID(Fosfatos!D64,1,1)="&lt;",MID(Fosfatos!D64,2,4)/2,Fosfatos!D64)</f>
        <v>0.89900000000000002</v>
      </c>
      <c r="E64" s="26"/>
      <c r="F64" s="26"/>
      <c r="G64" s="26"/>
      <c r="H64" s="26"/>
      <c r="I64" s="46"/>
      <c r="J64" s="131">
        <f>IF(MID(Fosfatos!J64,1,1)="&lt;",MID(Fosfatos!J64,2,4)/2,Fosfatos!J64)</f>
        <v>0.40100000000000002</v>
      </c>
      <c r="K64" s="46"/>
      <c r="L64" s="131">
        <f>IF(MID(Fosfatos!L64,1,1)="&lt;",MID(Fosfatos!L64,2,4)/2,Fosfatos!L64)</f>
        <v>0</v>
      </c>
      <c r="M64" s="46"/>
      <c r="N64" s="131">
        <f>IF(MID(Fosfatos!N64,1,1)="&lt;",MID(Fosfatos!N64,2,4)/2,Fosfatos!N64)</f>
        <v>0.496</v>
      </c>
      <c r="O64" s="4">
        <f>IF(MID(Fosfatos!O64,1,1)="&lt;",MID(Fosfatos!O64,2,4)/2,Fosfatos!O64)</f>
        <v>0.42699999999999999</v>
      </c>
      <c r="P64" s="9">
        <f>IF(MID(Fosfatos!P64,1,1)="&lt;",MID(Fosfatos!P64,2,4)/2,Fosfatos!P64)</f>
        <v>0.28599999999999998</v>
      </c>
      <c r="Q64" s="46"/>
      <c r="R64" s="17" t="str">
        <f>IF(MID(Fosfatos!R64,1,1)="&lt;",MID(Fosfatos!R64,2,4)/2,Fosfatos!R64)</f>
        <v>Agua estancada</v>
      </c>
      <c r="S64" s="21">
        <f>IF(MID(Fosfatos!S64,1,1)="&lt;",MID(Fosfatos!S64,2,4)/2,Fosfatos!S64)</f>
        <v>0.03</v>
      </c>
      <c r="T64" s="21">
        <f>IF(MID(Fosfatos!T64,1,1)="&lt;",MID(Fosfatos!T64,2,4)/2,Fosfatos!T64)</f>
        <v>0.03</v>
      </c>
      <c r="U64" s="150">
        <f>IF(MID(Fosfatos!U64,1,1)="&lt;",MID(Fosfatos!U64,2,4)/2,Fosfatos!U64)</f>
        <v>0.03</v>
      </c>
      <c r="V64" s="151">
        <f>IF(MID(Fosfatos!V64,1,1)="&lt;",MID(Fosfatos!V64,2,4)/2,Fosfatos!V64)</f>
        <v>0.38500000000000001</v>
      </c>
      <c r="W64" s="152">
        <f>IF(MID(Fosfatos!W64,1,1)="&lt;",MID(Fosfatos!W64,2,4)/2,Fosfatos!W64)</f>
        <v>0.98899999999999999</v>
      </c>
      <c r="X64" s="153">
        <f>IF(MID(Fosfatos!X64,1,1)="&lt;",MID(Fosfatos!X64,2,4)/2,Fosfatos!X64)</f>
        <v>1.016</v>
      </c>
      <c r="Y64" s="154" t="str">
        <f>IF(MID(Fosfatos!Y64,1,1)="&lt;",MID(Fosfatos!Y64,2,4)/2,Fosfatos!Y64)</f>
        <v>Cauce seco</v>
      </c>
      <c r="AA64" t="s">
        <v>156</v>
      </c>
    </row>
    <row r="65" spans="2:27" x14ac:dyDescent="0.25">
      <c r="B65" s="30" t="s">
        <v>158</v>
      </c>
      <c r="C65" s="105"/>
      <c r="D65" s="131">
        <f>IF(MID(Fosfatos!D65,1,1)="&lt;",MID(Fosfatos!D65,2,4)/2,Fosfatos!D65)</f>
        <v>0.88400000000000001</v>
      </c>
      <c r="E65" s="26"/>
      <c r="F65" s="26"/>
      <c r="G65" s="26"/>
      <c r="H65" s="26"/>
      <c r="I65" s="46"/>
      <c r="J65" s="131">
        <f>IF(MID(Fosfatos!J65,1,1)="&lt;",MID(Fosfatos!J65,2,4)/2,Fosfatos!J65)</f>
        <v>0.28499999999999998</v>
      </c>
      <c r="K65" s="46"/>
      <c r="L65" s="131">
        <f>IF(MID(Fosfatos!L65,1,1)="&lt;",MID(Fosfatos!L65,2,4)/2,Fosfatos!L65)</f>
        <v>0</v>
      </c>
      <c r="M65" s="46"/>
      <c r="N65" s="131">
        <f>IF(MID(Fosfatos!N65,1,1)="&lt;",MID(Fosfatos!N65,2,4)/2,Fosfatos!N65)</f>
        <v>1.2549999999999999</v>
      </c>
      <c r="O65" s="4">
        <f>IF(MID(Fosfatos!O65,1,1)="&lt;",MID(Fosfatos!O65,2,4)/2,Fosfatos!O65)</f>
        <v>0.27600000000000002</v>
      </c>
      <c r="P65" s="9">
        <f>IF(MID(Fosfatos!P65,1,1)="&lt;",MID(Fosfatos!P65,2,4)/2,Fosfatos!P65)</f>
        <v>0.74</v>
      </c>
      <c r="Q65" s="46"/>
      <c r="R65" s="17">
        <f>IF(MID(Fosfatos!R65,1,1)="&lt;",MID(Fosfatos!R65,2,4)/2,Fosfatos!R65)</f>
        <v>0.56299999999999994</v>
      </c>
      <c r="S65" s="21">
        <f>IF(MID(Fosfatos!S65,1,1)="&lt;",MID(Fosfatos!S65,2,4)/2,Fosfatos!S65)</f>
        <v>0.03</v>
      </c>
      <c r="T65" s="21">
        <f>IF(MID(Fosfatos!T65,1,1)="&lt;",MID(Fosfatos!T65,2,4)/2,Fosfatos!T65)</f>
        <v>0.106</v>
      </c>
      <c r="U65" s="150">
        <f>IF(MID(Fosfatos!U65,1,1)="&lt;",MID(Fosfatos!U65,2,4)/2,Fosfatos!U65)</f>
        <v>0.03</v>
      </c>
      <c r="V65" s="151">
        <f>IF(MID(Fosfatos!V65,1,1)="&lt;",MID(Fosfatos!V65,2,4)/2,Fosfatos!V65)</f>
        <v>0.44600000000000001</v>
      </c>
      <c r="W65" s="152">
        <f>IF(MID(Fosfatos!W65,1,1)="&lt;",MID(Fosfatos!W65,2,4)/2,Fosfatos!W65)</f>
        <v>0.4</v>
      </c>
      <c r="X65" s="153">
        <f>IF(MID(Fosfatos!X65,1,1)="&lt;",MID(Fosfatos!X65,2,4)/2,Fosfatos!X65)</f>
        <v>0.59899999999999998</v>
      </c>
      <c r="Y65" s="154">
        <f>IF(MID(Fosfatos!Y65,1,1)="&lt;",MID(Fosfatos!Y65,2,4)/2,Fosfatos!Y65)</f>
        <v>0</v>
      </c>
      <c r="AA65" t="s">
        <v>159</v>
      </c>
    </row>
    <row r="66" spans="2:27" x14ac:dyDescent="0.25">
      <c r="B66" s="30">
        <v>44662</v>
      </c>
      <c r="C66" s="105"/>
      <c r="D66" s="131">
        <f>IF(MID(Fosfatos!D66,1,1)="&lt;",MID(Fosfatos!D66,2,4)/2,Fosfatos!D66)</f>
        <v>0.56000000000000005</v>
      </c>
      <c r="E66" s="26"/>
      <c r="F66" s="26"/>
      <c r="G66" s="26"/>
      <c r="H66" s="26"/>
      <c r="I66" s="46"/>
      <c r="J66" s="131">
        <f>IF(MID(Fosfatos!J66,1,1)="&lt;",MID(Fosfatos!J66,2,4)/2,Fosfatos!J66)</f>
        <v>0.38700000000000001</v>
      </c>
      <c r="K66" s="46"/>
      <c r="L66" s="131">
        <f>IF(MID(Fosfatos!L66,1,1)="&lt;",MID(Fosfatos!L66,2,4)/2,Fosfatos!L66)</f>
        <v>0</v>
      </c>
      <c r="M66" s="46"/>
      <c r="N66" s="131">
        <f>IF(MID(Fosfatos!N66,1,1)="&lt;",MID(Fosfatos!N66,2,4)/2,Fosfatos!N66)</f>
        <v>0.19900000000000001</v>
      </c>
      <c r="O66" s="4">
        <f>IF(MID(Fosfatos!O66,1,1)="&lt;",MID(Fosfatos!O66,2,4)/2,Fosfatos!O66)</f>
        <v>0.308</v>
      </c>
      <c r="P66" s="9">
        <f>IF(MID(Fosfatos!P66,1,1)="&lt;",MID(Fosfatos!P66,2,4)/2,Fosfatos!P66)</f>
        <v>0.25600000000000001</v>
      </c>
      <c r="Q66" s="46"/>
      <c r="R66" s="17" t="str">
        <f>IF(MID(Fosfatos!R66,1,1)="&lt;",MID(Fosfatos!R66,2,4)/2,Fosfatos!R66)</f>
        <v>Agua estancada</v>
      </c>
      <c r="S66" s="21">
        <f>IF(MID(Fosfatos!S66,1,1)="&lt;",MID(Fosfatos!S66,2,4)/2,Fosfatos!S66)</f>
        <v>0.03</v>
      </c>
      <c r="T66" s="21">
        <f>IF(MID(Fosfatos!T66,1,1)="&lt;",MID(Fosfatos!T66,2,4)/2,Fosfatos!T66)</f>
        <v>0.03</v>
      </c>
      <c r="U66" s="150">
        <f>IF(MID(Fosfatos!U66,1,1)="&lt;",MID(Fosfatos!U66,2,4)/2,Fosfatos!U66)</f>
        <v>0.03</v>
      </c>
      <c r="V66" s="151">
        <f>IF(MID(Fosfatos!V66,1,1)="&lt;",MID(Fosfatos!V66,2,4)/2,Fosfatos!V66)</f>
        <v>0</v>
      </c>
      <c r="W66" s="152">
        <f>IF(MID(Fosfatos!W66,1,1)="&lt;",MID(Fosfatos!W66,2,4)/2,Fosfatos!W66)</f>
        <v>0.34100000000000003</v>
      </c>
      <c r="X66" s="153">
        <f>IF(MID(Fosfatos!X66,1,1)="&lt;",MID(Fosfatos!X66,2,4)/2,Fosfatos!X66)</f>
        <v>0.89700000000000002</v>
      </c>
      <c r="Y66" s="154" t="str">
        <f>IF(MID(Fosfatos!Y66,1,1)="&lt;",MID(Fosfatos!Y66,2,4)/2,Fosfatos!Y66)</f>
        <v>Cauce seco</v>
      </c>
    </row>
    <row r="67" spans="2:27" x14ac:dyDescent="0.25">
      <c r="B67" s="30">
        <v>44672</v>
      </c>
      <c r="C67" s="105"/>
      <c r="D67" s="131">
        <f>IF(MID(Fosfatos!D67,1,1)="&lt;",MID(Fosfatos!D67,2,4)/2,Fosfatos!D67)</f>
        <v>0.80700000000000005</v>
      </c>
      <c r="E67" s="26"/>
      <c r="F67" s="26"/>
      <c r="G67" s="26"/>
      <c r="H67" s="26"/>
      <c r="I67" s="46"/>
      <c r="J67" s="131">
        <f>IF(MID(Fosfatos!J67,1,1)="&lt;",MID(Fosfatos!J67,2,4)/2,Fosfatos!J67)</f>
        <v>0.20599999999999999</v>
      </c>
      <c r="K67" s="46"/>
      <c r="L67" s="131">
        <f>IF(MID(Fosfatos!L67,1,1)="&lt;",MID(Fosfatos!L67,2,4)/2,Fosfatos!L67)</f>
        <v>0</v>
      </c>
      <c r="M67" s="46"/>
      <c r="N67" s="131" t="str">
        <f>IF(MID(Fosfatos!N67,1,1)="&lt;",MID(Fosfatos!N67,2,4)/2,Fosfatos!N67)</f>
        <v>Cauce seco</v>
      </c>
      <c r="O67" s="4">
        <f>IF(MID(Fosfatos!O67,1,1)="&lt;",MID(Fosfatos!O67,2,4)/2,Fosfatos!O67)</f>
        <v>0.26900000000000002</v>
      </c>
      <c r="P67" s="9">
        <f>IF(MID(Fosfatos!P67,1,1)="&lt;",MID(Fosfatos!P67,2,4)/2,Fosfatos!P67)</f>
        <v>0.03</v>
      </c>
      <c r="Q67" s="46"/>
      <c r="R67" s="17" t="str">
        <f>IF(MID(Fosfatos!R67,1,1)="&lt;",MID(Fosfatos!R67,2,4)/2,Fosfatos!R67)</f>
        <v>Agua estancada</v>
      </c>
      <c r="S67" s="21">
        <f>IF(MID(Fosfatos!S67,1,1)="&lt;",MID(Fosfatos!S67,2,4)/2,Fosfatos!S67)</f>
        <v>0.03</v>
      </c>
      <c r="T67" s="21">
        <f>IF(MID(Fosfatos!T67,1,1)="&lt;",MID(Fosfatos!T67,2,4)/2,Fosfatos!T67)</f>
        <v>0.03</v>
      </c>
      <c r="U67" s="150">
        <f>IF(MID(Fosfatos!U67,1,1)="&lt;",MID(Fosfatos!U67,2,4)/2,Fosfatos!U67)</f>
        <v>0.03</v>
      </c>
      <c r="V67" s="151">
        <f>IF(MID(Fosfatos!V67,1,1)="&lt;",MID(Fosfatos!V67,2,4)/2,Fosfatos!V67)</f>
        <v>0.03</v>
      </c>
      <c r="W67" s="152">
        <f>IF(MID(Fosfatos!W67,1,1)="&lt;",MID(Fosfatos!W67,2,4)/2,Fosfatos!W67)</f>
        <v>0.45900000000000002</v>
      </c>
      <c r="X67" s="153">
        <f>IF(MID(Fosfatos!X67,1,1)="&lt;",MID(Fosfatos!X67,2,4)/2,Fosfatos!X67)</f>
        <v>1.159</v>
      </c>
      <c r="Y67" s="154" t="str">
        <f>IF(MID(Fosfatos!Y67,1,1)="&lt;",MID(Fosfatos!Y67,2,4)/2,Fosfatos!Y67)</f>
        <v>Cauce seco</v>
      </c>
      <c r="AA67" t="s">
        <v>160</v>
      </c>
    </row>
    <row r="68" spans="2:27" x14ac:dyDescent="0.25">
      <c r="B68" s="30" t="s">
        <v>161</v>
      </c>
      <c r="C68" s="105"/>
      <c r="D68" s="131">
        <f>IF(MID(Fosfatos!D68,1,1)="&lt;",MID(Fosfatos!D68,2,4)/2,Fosfatos!D68)</f>
        <v>0.83399999999999996</v>
      </c>
      <c r="E68" s="26"/>
      <c r="F68" s="26"/>
      <c r="G68" s="26"/>
      <c r="H68" s="26"/>
      <c r="I68" s="46"/>
      <c r="J68" s="131">
        <f>IF(MID(Fosfatos!J68,1,1)="&lt;",MID(Fosfatos!J68,2,4)/2,Fosfatos!J68)</f>
        <v>0.03</v>
      </c>
      <c r="K68" s="46"/>
      <c r="L68" s="131">
        <f>IF(MID(Fosfatos!L68,1,1)="&lt;",MID(Fosfatos!L68,2,4)/2,Fosfatos!L68)</f>
        <v>0</v>
      </c>
      <c r="M68" s="46"/>
      <c r="N68" s="131" t="str">
        <f>IF(MID(Fosfatos!N68,1,1)="&lt;",MID(Fosfatos!N68,2,4)/2,Fosfatos!N68)</f>
        <v>Cauce seco</v>
      </c>
      <c r="O68" s="4">
        <f>IF(MID(Fosfatos!O68,1,1)="&lt;",MID(Fosfatos!O68,2,4)/2,Fosfatos!O68)</f>
        <v>0.14299999999999999</v>
      </c>
      <c r="P68" s="9">
        <f>IF(MID(Fosfatos!P68,1,1)="&lt;",MID(Fosfatos!P68,2,4)/2,Fosfatos!P68)</f>
        <v>0.156</v>
      </c>
      <c r="Q68" s="46"/>
      <c r="R68" s="17" t="str">
        <f>IF(MID(Fosfatos!R68,1,1)="&lt;",MID(Fosfatos!R68,2,4)/2,Fosfatos!R68)</f>
        <v>Agua estancada</v>
      </c>
      <c r="S68" s="21">
        <f>IF(MID(Fosfatos!S68,1,1)="&lt;",MID(Fosfatos!S68,2,4)/2,Fosfatos!S68)</f>
        <v>6.0999999999999999E-2</v>
      </c>
      <c r="T68" s="21">
        <f>IF(MID(Fosfatos!T68,1,1)="&lt;",MID(Fosfatos!T68,2,4)/2,Fosfatos!T68)</f>
        <v>0.03</v>
      </c>
      <c r="U68" s="150">
        <f>IF(MID(Fosfatos!U68,1,1)="&lt;",MID(Fosfatos!U68,2,4)/2,Fosfatos!U68)</f>
        <v>0.03</v>
      </c>
      <c r="V68" s="151">
        <f>IF(MID(Fosfatos!V68,1,1)="&lt;",MID(Fosfatos!V68,2,4)/2,Fosfatos!V68)</f>
        <v>0.08</v>
      </c>
      <c r="W68" s="152">
        <f>IF(MID(Fosfatos!W68,1,1)="&lt;",MID(Fosfatos!W68,2,4)/2,Fosfatos!W68)</f>
        <v>0.214</v>
      </c>
      <c r="X68" s="153">
        <f>IF(MID(Fosfatos!X68,1,1)="&lt;",MID(Fosfatos!X68,2,4)/2,Fosfatos!X68)</f>
        <v>0.59599999999999997</v>
      </c>
      <c r="Y68" s="154" t="str">
        <f>IF(MID(Fosfatos!Y68,1,1)="&lt;",MID(Fosfatos!Y68,2,4)/2,Fosfatos!Y68)</f>
        <v>Cauce seco</v>
      </c>
    </row>
    <row r="69" spans="2:27" x14ac:dyDescent="0.25">
      <c r="B69" s="30">
        <v>44686</v>
      </c>
      <c r="C69" s="105"/>
      <c r="D69" s="131">
        <f>IF(MID(Fosfatos!D69,1,1)="&lt;",MID(Fosfatos!D69,2,4)/2,Fosfatos!D69)</f>
        <v>0.93600000000000005</v>
      </c>
      <c r="E69" s="26"/>
      <c r="F69" s="26"/>
      <c r="G69" s="26"/>
      <c r="H69" s="26"/>
      <c r="I69" s="46"/>
      <c r="J69" s="131">
        <f>IF(MID(Fosfatos!J69,1,1)="&lt;",MID(Fosfatos!J69,2,4)/2,Fosfatos!J69)</f>
        <v>0.45300000000000001</v>
      </c>
      <c r="K69" s="46"/>
      <c r="L69" s="131">
        <f>IF(MID(Fosfatos!L69,1,1)="&lt;",MID(Fosfatos!L69,2,4)/2,Fosfatos!L69)</f>
        <v>0</v>
      </c>
      <c r="M69" s="46"/>
      <c r="N69" s="131">
        <f>IF(MID(Fosfatos!N69,1,1)="&lt;",MID(Fosfatos!N69,2,4)/2,Fosfatos!N69)</f>
        <v>0.379</v>
      </c>
      <c r="O69" s="4">
        <f>IF(MID(Fosfatos!O69,1,1)="&lt;",MID(Fosfatos!O69,2,4)/2,Fosfatos!O69)</f>
        <v>0.40100000000000002</v>
      </c>
      <c r="P69" s="9">
        <f>IF(MID(Fosfatos!P69,1,1)="&lt;",MID(Fosfatos!P69,2,4)/2,Fosfatos!P69)</f>
        <v>0.14799999999999999</v>
      </c>
      <c r="Q69" s="46"/>
      <c r="R69" s="17" t="str">
        <f>IF(MID(Fosfatos!R69,1,1)="&lt;",MID(Fosfatos!R69,2,4)/2,Fosfatos!R69)</f>
        <v>Agua estancada</v>
      </c>
      <c r="S69" s="21">
        <f>IF(MID(Fosfatos!S69,1,1)="&lt;",MID(Fosfatos!S69,2,4)/2,Fosfatos!S69)</f>
        <v>0.03</v>
      </c>
      <c r="T69" s="21">
        <f>IF(MID(Fosfatos!T69,1,1)="&lt;",MID(Fosfatos!T69,2,4)/2,Fosfatos!T69)</f>
        <v>0.03</v>
      </c>
      <c r="U69" s="150">
        <f>IF(MID(Fosfatos!U69,1,1)="&lt;",MID(Fosfatos!U69,2,4)/2,Fosfatos!U69)</f>
        <v>0.03</v>
      </c>
      <c r="V69" s="151">
        <f>IF(MID(Fosfatos!V69,1,1)="&lt;",MID(Fosfatos!V69,2,4)/2,Fosfatos!V69)</f>
        <v>0.03</v>
      </c>
      <c r="W69" s="152">
        <f>IF(MID(Fosfatos!W69,1,1)="&lt;",MID(Fosfatos!W69,2,4)/2,Fosfatos!W69)</f>
        <v>0.20200000000000001</v>
      </c>
      <c r="X69" s="153">
        <f>IF(MID(Fosfatos!X69,1,1)="&lt;",MID(Fosfatos!X69,2,4)/2,Fosfatos!X69)</f>
        <v>0.37</v>
      </c>
      <c r="Y69" s="154" t="str">
        <f>IF(MID(Fosfatos!Y69,1,1)="&lt;",MID(Fosfatos!Y69,2,4)/2,Fosfatos!Y69)</f>
        <v>Cauce seco</v>
      </c>
      <c r="AA69" t="s">
        <v>163</v>
      </c>
    </row>
    <row r="70" spans="2:27" x14ac:dyDescent="0.25">
      <c r="B70" s="30" t="s">
        <v>164</v>
      </c>
      <c r="C70" s="105"/>
      <c r="D70" s="131">
        <f>IF(MID(Fosfatos!D70,1,1)="&lt;",MID(Fosfatos!D70,2,4)/2,Fosfatos!D70)</f>
        <v>1.169</v>
      </c>
      <c r="E70" s="26"/>
      <c r="F70" s="26"/>
      <c r="G70" s="26"/>
      <c r="H70" s="26"/>
      <c r="I70" s="46"/>
      <c r="J70" s="131">
        <f>IF(MID(Fosfatos!J70,1,1)="&lt;",MID(Fosfatos!J70,2,4)/2,Fosfatos!J70)</f>
        <v>0.17299999999999999</v>
      </c>
      <c r="K70" s="46"/>
      <c r="L70" s="131">
        <f>IF(MID(Fosfatos!L70,1,1)="&lt;",MID(Fosfatos!L70,2,4)/2,Fosfatos!L70)</f>
        <v>0</v>
      </c>
      <c r="M70" s="46"/>
      <c r="N70" s="131" t="str">
        <f>IF(MID(Fosfatos!N70,1,1)="&lt;",MID(Fosfatos!N70,2,4)/2,Fosfatos!N70)</f>
        <v>Cauce seco</v>
      </c>
      <c r="O70" s="4">
        <f>IF(MID(Fosfatos!O70,1,1)="&lt;",MID(Fosfatos!O70,2,4)/2,Fosfatos!O70)</f>
        <v>0.152</v>
      </c>
      <c r="P70" s="9">
        <f>IF(MID(Fosfatos!P70,1,1)="&lt;",MID(Fosfatos!P70,2,4)/2,Fosfatos!P70)</f>
        <v>0.14299999999999999</v>
      </c>
      <c r="Q70" s="46"/>
      <c r="R70" s="17" t="str">
        <f>IF(MID(Fosfatos!R70,1,1)="&lt;",MID(Fosfatos!R70,2,4)/2,Fosfatos!R70)</f>
        <v>Agua estancada</v>
      </c>
      <c r="S70" s="21">
        <f>IF(MID(Fosfatos!S70,1,1)="&lt;",MID(Fosfatos!S70,2,4)/2,Fosfatos!S70)</f>
        <v>0.03</v>
      </c>
      <c r="T70" s="21">
        <f>IF(MID(Fosfatos!T70,1,1)="&lt;",MID(Fosfatos!T70,2,4)/2,Fosfatos!T70)</f>
        <v>0.03</v>
      </c>
      <c r="U70" s="150">
        <f>IF(MID(Fosfatos!U70,1,1)="&lt;",MID(Fosfatos!U70,2,4)/2,Fosfatos!U70)</f>
        <v>0.03</v>
      </c>
      <c r="V70" s="151">
        <f>IF(MID(Fosfatos!V70,1,1)="&lt;",MID(Fosfatos!V70,2,4)/2,Fosfatos!V70)</f>
        <v>0.03</v>
      </c>
      <c r="W70" s="152" t="str">
        <f>IF(MID(Fosfatos!W70,1,1)="&lt;",MID(Fosfatos!W70,2,4)/2,Fosfatos!W70)</f>
        <v>Agua estancada</v>
      </c>
      <c r="X70" s="153">
        <f>IF(MID(Fosfatos!X70,1,1)="&lt;",MID(Fosfatos!X70,2,4)/2,Fosfatos!X70)</f>
        <v>0.26</v>
      </c>
      <c r="Y70" s="154" t="str">
        <f>IF(MID(Fosfatos!Y70,1,1)="&lt;",MID(Fosfatos!Y70,2,4)/2,Fosfatos!Y70)</f>
        <v>Cauce seco</v>
      </c>
    </row>
    <row r="71" spans="2:27" x14ac:dyDescent="0.25">
      <c r="B71" s="30" t="s">
        <v>165</v>
      </c>
      <c r="C71" s="105"/>
      <c r="D71" s="131">
        <f>IF(MID(Fosfatos!D71,1,1)="&lt;",MID(Fosfatos!D71,2,4)/2,Fosfatos!D71)</f>
        <v>0.64300000000000002</v>
      </c>
      <c r="E71" s="26"/>
      <c r="F71" s="26"/>
      <c r="G71" s="26"/>
      <c r="H71" s="26"/>
      <c r="I71" s="46"/>
      <c r="J71" s="131">
        <f>IF(MID(Fosfatos!J71,1,1)="&lt;",MID(Fosfatos!J71,2,4)/2,Fosfatos!J71)</f>
        <v>0.249</v>
      </c>
      <c r="K71" s="46"/>
      <c r="L71" s="131">
        <f>IF(MID(Fosfatos!L71,1,1)="&lt;",MID(Fosfatos!L71,2,4)/2,Fosfatos!L71)</f>
        <v>0</v>
      </c>
      <c r="M71" s="46"/>
      <c r="N71" s="131" t="str">
        <f>IF(MID(Fosfatos!N71,1,1)="&lt;",MID(Fosfatos!N71,2,4)/2,Fosfatos!N71)</f>
        <v>Cauce seco</v>
      </c>
      <c r="O71" s="4">
        <f>IF(MID(Fosfatos!O71,1,1)="&lt;",MID(Fosfatos!O71,2,4)/2,Fosfatos!O71)</f>
        <v>0.112</v>
      </c>
      <c r="P71" s="9">
        <f>IF(MID(Fosfatos!P71,1,1)="&lt;",MID(Fosfatos!P71,2,4)/2,Fosfatos!P71)</f>
        <v>0.125</v>
      </c>
      <c r="Q71" s="46"/>
      <c r="R71" s="17" t="str">
        <f>IF(MID(Fosfatos!R71,1,1)="&lt;",MID(Fosfatos!R71,2,4)/2,Fosfatos!R71)</f>
        <v>Agua estancada</v>
      </c>
      <c r="S71" s="21">
        <f>IF(MID(Fosfatos!S71,1,1)="&lt;",MID(Fosfatos!S71,2,4)/2,Fosfatos!S71)</f>
        <v>0.03</v>
      </c>
      <c r="T71" s="21">
        <f>IF(MID(Fosfatos!T71,1,1)="&lt;",MID(Fosfatos!T71,2,4)/2,Fosfatos!T71)</f>
        <v>0.03</v>
      </c>
      <c r="U71" s="150">
        <f>IF(MID(Fosfatos!U71,1,1)="&lt;",MID(Fosfatos!U71,2,4)/2,Fosfatos!U71)</f>
        <v>6.3E-2</v>
      </c>
      <c r="V71" s="151">
        <f>IF(MID(Fosfatos!V71,1,1)="&lt;",MID(Fosfatos!V71,2,4)/2,Fosfatos!V71)</f>
        <v>0.03</v>
      </c>
      <c r="W71" s="152" t="str">
        <f>IF(MID(Fosfatos!W71,1,1)="&lt;",MID(Fosfatos!W71,2,4)/2,Fosfatos!W71)</f>
        <v>Agua estancada</v>
      </c>
      <c r="X71" s="153">
        <f>IF(MID(Fosfatos!X71,1,1)="&lt;",MID(Fosfatos!X71,2,4)/2,Fosfatos!X71)</f>
        <v>0.318</v>
      </c>
      <c r="Y71" s="154" t="str">
        <f>IF(MID(Fosfatos!Y71,1,1)="&lt;",MID(Fosfatos!Y71,2,4)/2,Fosfatos!Y71)</f>
        <v>Cauce seco</v>
      </c>
    </row>
    <row r="72" spans="2:27" x14ac:dyDescent="0.25">
      <c r="B72" s="30" t="s">
        <v>166</v>
      </c>
      <c r="C72" s="105"/>
      <c r="D72" s="131">
        <f>IF(MID(Fosfatos!D72,1,1)="&lt;",MID(Fosfatos!D72,2,4)/2,Fosfatos!D72)</f>
        <v>0.749</v>
      </c>
      <c r="E72" s="26"/>
      <c r="F72" s="26"/>
      <c r="G72" s="26"/>
      <c r="H72" s="26"/>
      <c r="I72" s="46"/>
      <c r="J72" s="131">
        <f>IF(MID(Fosfatos!J72,1,1)="&lt;",MID(Fosfatos!J72,2,4)/2,Fosfatos!J72)</f>
        <v>0.113</v>
      </c>
      <c r="K72" s="46"/>
      <c r="L72" s="131">
        <f>IF(MID(Fosfatos!L72,1,1)="&lt;",MID(Fosfatos!L72,2,4)/2,Fosfatos!L72)</f>
        <v>0</v>
      </c>
      <c r="M72" s="46"/>
      <c r="N72" s="131" t="str">
        <f>IF(MID(Fosfatos!N72,1,1)="&lt;",MID(Fosfatos!N72,2,4)/2,Fosfatos!N72)</f>
        <v>Cauce seco</v>
      </c>
      <c r="O72" s="4">
        <f>IF(MID(Fosfatos!O72,1,1)="&lt;",MID(Fosfatos!O72,2,4)/2,Fosfatos!O72)</f>
        <v>0.17599999999999999</v>
      </c>
      <c r="P72" s="9">
        <f>IF(MID(Fosfatos!P72,1,1)="&lt;",MID(Fosfatos!P72,2,4)/2,Fosfatos!P72)</f>
        <v>0.108</v>
      </c>
      <c r="Q72" s="46"/>
      <c r="R72" s="17" t="str">
        <f>IF(MID(Fosfatos!R72,1,1)="&lt;",MID(Fosfatos!R72,2,4)/2,Fosfatos!R72)</f>
        <v>Agua estancada</v>
      </c>
      <c r="S72" s="21">
        <f>IF(MID(Fosfatos!S72,1,1)="&lt;",MID(Fosfatos!S72,2,4)/2,Fosfatos!S72)</f>
        <v>0.03</v>
      </c>
      <c r="T72" s="21">
        <f>IF(MID(Fosfatos!T72,1,1)="&lt;",MID(Fosfatos!T72,2,4)/2,Fosfatos!T72)</f>
        <v>0.03</v>
      </c>
      <c r="U72" s="150">
        <f>IF(MID(Fosfatos!U72,1,1)="&lt;",MID(Fosfatos!U72,2,4)/2,Fosfatos!U72)</f>
        <v>0.03</v>
      </c>
      <c r="V72" s="151">
        <f>IF(MID(Fosfatos!V72,1,1)="&lt;",MID(Fosfatos!V72,2,4)/2,Fosfatos!V72)</f>
        <v>0.03</v>
      </c>
      <c r="W72" s="152">
        <f>IF(MID(Fosfatos!W72,1,1)="&lt;",MID(Fosfatos!W72,2,4)/2,Fosfatos!W72)</f>
        <v>0.13600000000000001</v>
      </c>
      <c r="X72" s="153">
        <f>IF(MID(Fosfatos!X72,1,1)="&lt;",MID(Fosfatos!X72,2,4)/2,Fosfatos!X72)</f>
        <v>0.29299999999999998</v>
      </c>
      <c r="Y72" s="154" t="str">
        <f>IF(MID(Fosfatos!Y72,1,1)="&lt;",MID(Fosfatos!Y72,2,4)/2,Fosfatos!Y72)</f>
        <v>Cauce seco</v>
      </c>
    </row>
    <row r="73" spans="2:27" x14ac:dyDescent="0.25">
      <c r="B73" s="30">
        <v>44714</v>
      </c>
      <c r="C73" s="105"/>
      <c r="D73" s="131">
        <f>IF(MID(Fosfatos!D73,1,1)="&lt;",MID(Fosfatos!D73,2,4)/2,Fosfatos!D73)</f>
        <v>0.73499999999999999</v>
      </c>
      <c r="E73" s="130"/>
      <c r="F73" s="130"/>
      <c r="G73" s="130"/>
      <c r="H73" s="130"/>
      <c r="I73" s="105"/>
      <c r="J73" s="131">
        <f>IF(MID(Fosfatos!J73,1,1)="&lt;",MID(Fosfatos!J73,2,4)/2,Fosfatos!J73)</f>
        <v>0.03</v>
      </c>
      <c r="K73" s="105"/>
      <c r="L73" s="131">
        <f>IF(MID(Fosfatos!L73,1,1)="&lt;",MID(Fosfatos!L73,2,4)/2,Fosfatos!L73)</f>
        <v>0</v>
      </c>
      <c r="M73" s="105"/>
      <c r="N73" s="131" t="str">
        <f>IF(MID(Fosfatos!N73,1,1)="&lt;",MID(Fosfatos!N73,2,4)/2,Fosfatos!N73)</f>
        <v>Cauce seco</v>
      </c>
      <c r="O73" s="4">
        <f>IF(MID(Fosfatos!O73,1,1)="&lt;",MID(Fosfatos!O73,2,4)/2,Fosfatos!O73)</f>
        <v>0.03</v>
      </c>
      <c r="P73" s="9">
        <f>IF(MID(Fosfatos!P73,1,1)="&lt;",MID(Fosfatos!P73,2,4)/2,Fosfatos!P73)</f>
        <v>0.13800000000000001</v>
      </c>
      <c r="Q73" s="105"/>
      <c r="R73" s="17" t="str">
        <f>IF(MID(Fosfatos!R73,1,1)="&lt;",MID(Fosfatos!R73,2,4)/2,Fosfatos!R73)</f>
        <v>Agua estancada</v>
      </c>
      <c r="S73" s="21">
        <f>IF(MID(Fosfatos!S73,1,1)="&lt;",MID(Fosfatos!S73,2,4)/2,Fosfatos!S73)</f>
        <v>0.03</v>
      </c>
      <c r="T73" s="21">
        <f>IF(MID(Fosfatos!T73,1,1)="&lt;",MID(Fosfatos!T73,2,4)/2,Fosfatos!T73)</f>
        <v>0.03</v>
      </c>
      <c r="U73" s="150">
        <f>IF(MID(Fosfatos!U73,1,1)="&lt;",MID(Fosfatos!U73,2,4)/2,Fosfatos!U73)</f>
        <v>0.03</v>
      </c>
      <c r="V73" s="151">
        <f>IF(MID(Fosfatos!V73,1,1)="&lt;",MID(Fosfatos!V73,2,4)/2,Fosfatos!V73)</f>
        <v>0.03</v>
      </c>
      <c r="W73" s="152">
        <f>IF(MID(Fosfatos!W73,1,1)="&lt;",MID(Fosfatos!W73,2,4)/2,Fosfatos!W73)</f>
        <v>0.13700000000000001</v>
      </c>
      <c r="X73" s="153">
        <f>IF(MID(Fosfatos!X73,1,1)="&lt;",MID(Fosfatos!X73,2,4)/2,Fosfatos!X73)</f>
        <v>0.3</v>
      </c>
      <c r="Y73" s="154" t="str">
        <f>IF(MID(Fosfatos!Y73,1,1)="&lt;",MID(Fosfatos!Y73,2,4)/2,Fosfatos!Y73)</f>
        <v>Cauce seco</v>
      </c>
    </row>
    <row r="74" spans="2:27" x14ac:dyDescent="0.25">
      <c r="B74" s="30">
        <v>44715</v>
      </c>
      <c r="C74" s="105"/>
      <c r="D74" s="131">
        <f>IF(MID(Fosfatos!D74,1,1)="&lt;",MID(Fosfatos!D74,2,4)/2,Fosfatos!D74)</f>
        <v>0.72699999999999998</v>
      </c>
      <c r="E74" s="130"/>
      <c r="F74" s="130"/>
      <c r="G74" s="130"/>
      <c r="H74" s="130"/>
      <c r="I74" s="105"/>
      <c r="J74" s="131">
        <f>IF(MID(Fosfatos!J74,1,1)="&lt;",MID(Fosfatos!J74,2,4)/2,Fosfatos!J74)</f>
        <v>0.03</v>
      </c>
      <c r="K74" s="105"/>
      <c r="L74" s="131">
        <f>IF(MID(Fosfatos!L74,1,1)="&lt;",MID(Fosfatos!L74,2,4)/2,Fosfatos!L74)</f>
        <v>0</v>
      </c>
      <c r="M74" s="105"/>
      <c r="N74" s="131" t="str">
        <f>IF(MID(Fosfatos!N74,1,1)="&lt;",MID(Fosfatos!N74,2,4)/2,Fosfatos!N74)</f>
        <v>Cauce seco</v>
      </c>
      <c r="O74" s="4">
        <f>IF(MID(Fosfatos!O74,1,1)="&lt;",MID(Fosfatos!O74,2,4)/2,Fosfatos!O74)</f>
        <v>0.12</v>
      </c>
      <c r="P74" s="9">
        <f>IF(MID(Fosfatos!P74,1,1)="&lt;",MID(Fosfatos!P74,2,4)/2,Fosfatos!P74)</f>
        <v>0.22500000000000001</v>
      </c>
      <c r="Q74" s="105"/>
      <c r="R74" s="17">
        <f>IF(MID(Fosfatos!R74,1,1)="&lt;",MID(Fosfatos!R74,2,4)/2,Fosfatos!R74)</f>
        <v>0</v>
      </c>
      <c r="S74" s="21">
        <f>IF(MID(Fosfatos!S74,1,1)="&lt;",MID(Fosfatos!S74,2,4)/2,Fosfatos!S74)</f>
        <v>0</v>
      </c>
      <c r="T74" s="21">
        <f>IF(MID(Fosfatos!T74,1,1)="&lt;",MID(Fosfatos!T74,2,4)/2,Fosfatos!T74)</f>
        <v>0.03</v>
      </c>
      <c r="U74" s="150">
        <f>IF(MID(Fosfatos!U74,1,1)="&lt;",MID(Fosfatos!U74,2,4)/2,Fosfatos!U74)</f>
        <v>0.90500000000000003</v>
      </c>
      <c r="V74" s="151">
        <f>IF(MID(Fosfatos!V74,1,1)="&lt;",MID(Fosfatos!V74,2,4)/2,Fosfatos!V74)</f>
        <v>0.03</v>
      </c>
      <c r="W74" s="152">
        <f>IF(MID(Fosfatos!W74,1,1)="&lt;",MID(Fosfatos!W74,2,4)/2,Fosfatos!W74)</f>
        <v>0</v>
      </c>
      <c r="X74" s="153">
        <f>IF(MID(Fosfatos!X74,1,1)="&lt;",MID(Fosfatos!X74,2,4)/2,Fosfatos!X74)</f>
        <v>0.21</v>
      </c>
      <c r="Y74" s="154">
        <f>IF(MID(Fosfatos!Y74,1,1)="&lt;",MID(Fosfatos!Y74,2,4)/2,Fosfatos!Y74)</f>
        <v>0</v>
      </c>
    </row>
    <row r="75" spans="2:27" x14ac:dyDescent="0.25">
      <c r="B75" s="30">
        <v>44716</v>
      </c>
      <c r="C75" s="105"/>
      <c r="D75" s="131">
        <f>IF(MID(Fosfatos!D75,1,1)="&lt;",MID(Fosfatos!D75,2,4)/2,Fosfatos!D75)</f>
        <v>0.73599999999999999</v>
      </c>
      <c r="E75" s="130"/>
      <c r="F75" s="130"/>
      <c r="G75" s="130"/>
      <c r="H75" s="130"/>
      <c r="I75" s="105"/>
      <c r="J75" s="131">
        <f>IF(MID(Fosfatos!J75,1,1)="&lt;",MID(Fosfatos!J75,2,4)/2,Fosfatos!J75)</f>
        <v>0.03</v>
      </c>
      <c r="K75" s="105"/>
      <c r="L75" s="131">
        <f>IF(MID(Fosfatos!L75,1,1)="&lt;",MID(Fosfatos!L75,2,4)/2,Fosfatos!L75)</f>
        <v>0</v>
      </c>
      <c r="M75" s="105"/>
      <c r="N75" s="131" t="str">
        <f>IF(MID(Fosfatos!N75,1,1)="&lt;",MID(Fosfatos!N75,2,4)/2,Fosfatos!N75)</f>
        <v>Cauce seco</v>
      </c>
      <c r="O75" s="4">
        <f>IF(MID(Fosfatos!O75,1,1)="&lt;",MID(Fosfatos!O75,2,4)/2,Fosfatos!O75)</f>
        <v>7.6999999999999999E-2</v>
      </c>
      <c r="P75" s="9">
        <f>IF(MID(Fosfatos!P75,1,1)="&lt;",MID(Fosfatos!P75,2,4)/2,Fosfatos!P75)</f>
        <v>0.46100000000000002</v>
      </c>
      <c r="Q75" s="105"/>
      <c r="R75" s="17">
        <f>IF(MID(Fosfatos!R75,1,1)="&lt;",MID(Fosfatos!R75,2,4)/2,Fosfatos!R75)</f>
        <v>0</v>
      </c>
      <c r="S75" s="21">
        <f>IF(MID(Fosfatos!S75,1,1)="&lt;",MID(Fosfatos!S75,2,4)/2,Fosfatos!S75)</f>
        <v>0</v>
      </c>
      <c r="T75" s="21">
        <f>IF(MID(Fosfatos!T75,1,1)="&lt;",MID(Fosfatos!T75,2,4)/2,Fosfatos!T75)</f>
        <v>0.03</v>
      </c>
      <c r="U75" s="150">
        <f>IF(MID(Fosfatos!U75,1,1)="&lt;",MID(Fosfatos!U75,2,4)/2,Fosfatos!U75)</f>
        <v>0.03</v>
      </c>
      <c r="V75" s="151">
        <f>IF(MID(Fosfatos!V75,1,1)="&lt;",MID(Fosfatos!V75,2,4)/2,Fosfatos!V75)</f>
        <v>0.03</v>
      </c>
      <c r="W75" s="152">
        <f>IF(MID(Fosfatos!W75,1,1)="&lt;",MID(Fosfatos!W75,2,4)/2,Fosfatos!W75)</f>
        <v>0</v>
      </c>
      <c r="X75" s="153">
        <f>IF(MID(Fosfatos!X75,1,1)="&lt;",MID(Fosfatos!X75,2,4)/2,Fosfatos!X75)</f>
        <v>0.224</v>
      </c>
      <c r="Y75" s="154">
        <f>IF(MID(Fosfatos!Y75,1,1)="&lt;",MID(Fosfatos!Y75,2,4)/2,Fosfatos!Y75)</f>
        <v>0</v>
      </c>
    </row>
    <row r="76" spans="2:27" x14ac:dyDescent="0.25">
      <c r="B76" s="30">
        <v>44717</v>
      </c>
      <c r="C76" s="105"/>
      <c r="D76" s="131">
        <f>IF(MID(Fosfatos!D76,1,1)="&lt;",MID(Fosfatos!D76,2,4)/2,Fosfatos!D76)</f>
        <v>0.83199999999999996</v>
      </c>
      <c r="E76" s="26"/>
      <c r="F76" s="26"/>
      <c r="G76" s="26"/>
      <c r="H76" s="26"/>
      <c r="I76" s="46"/>
      <c r="J76" s="131">
        <f>IF(MID(Fosfatos!J76,1,1)="&lt;",MID(Fosfatos!J76,2,4)/2,Fosfatos!J76)</f>
        <v>0.03</v>
      </c>
      <c r="K76" s="46"/>
      <c r="L76" s="131">
        <f>IF(MID(Fosfatos!L76,1,1)="&lt;",MID(Fosfatos!L76,2,4)/2,Fosfatos!L76)</f>
        <v>0</v>
      </c>
      <c r="M76" s="46"/>
      <c r="N76" s="131" t="str">
        <f>IF(MID(Fosfatos!N76,1,1)="&lt;",MID(Fosfatos!N76,2,4)/2,Fosfatos!N76)</f>
        <v>Cauce seco</v>
      </c>
      <c r="O76" s="4">
        <f>IF(MID(Fosfatos!O76,1,1)="&lt;",MID(Fosfatos!O76,2,4)/2,Fosfatos!O76)</f>
        <v>8.1000000000000003E-2</v>
      </c>
      <c r="P76" s="9">
        <f>IF(MID(Fosfatos!P76,1,1)="&lt;",MID(Fosfatos!P76,2,4)/2,Fosfatos!P76)</f>
        <v>0.24099999999999999</v>
      </c>
      <c r="Q76" s="46"/>
      <c r="R76" s="17">
        <f>IF(MID(Fosfatos!R76,1,1)="&lt;",MID(Fosfatos!R76,2,4)/2,Fosfatos!R76)</f>
        <v>0</v>
      </c>
      <c r="S76" s="21">
        <f>IF(MID(Fosfatos!S76,1,1)="&lt;",MID(Fosfatos!S76,2,4)/2,Fosfatos!S76)</f>
        <v>0</v>
      </c>
      <c r="T76" s="21">
        <f>IF(MID(Fosfatos!T76,1,1)="&lt;",MID(Fosfatos!T76,2,4)/2,Fosfatos!T76)</f>
        <v>0.03</v>
      </c>
      <c r="U76" s="150">
        <f>IF(MID(Fosfatos!U76,1,1)="&lt;",MID(Fosfatos!U76,2,4)/2,Fosfatos!U76)</f>
        <v>0.03</v>
      </c>
      <c r="V76" s="151">
        <f>IF(MID(Fosfatos!V76,1,1)="&lt;",MID(Fosfatos!V76,2,4)/2,Fosfatos!V76)</f>
        <v>0.03</v>
      </c>
      <c r="W76" s="152">
        <f>IF(MID(Fosfatos!W76,1,1)="&lt;",MID(Fosfatos!W76,2,4)/2,Fosfatos!W76)</f>
        <v>0</v>
      </c>
      <c r="X76" s="153">
        <f>IF(MID(Fosfatos!X76,1,1)="&lt;",MID(Fosfatos!X76,2,4)/2,Fosfatos!X76)</f>
        <v>0.26200000000000001</v>
      </c>
      <c r="Y76" s="154">
        <f>IF(MID(Fosfatos!Y76,1,1)="&lt;",MID(Fosfatos!Y76,2,4)/2,Fosfatos!Y76)</f>
        <v>0</v>
      </c>
    </row>
    <row r="77" spans="2:27" x14ac:dyDescent="0.25">
      <c r="B77" s="30">
        <v>44718</v>
      </c>
      <c r="C77" s="105"/>
      <c r="D77" s="131">
        <f>IF(MID(Fosfatos!D77,1,1)="&lt;",MID(Fosfatos!D77,2,4)/2,Fosfatos!D77)</f>
        <v>0.90500000000000003</v>
      </c>
      <c r="E77" s="26"/>
      <c r="F77" s="26"/>
      <c r="G77" s="26"/>
      <c r="H77" s="26"/>
      <c r="I77" s="46"/>
      <c r="J77" s="131">
        <f>IF(MID(Fosfatos!J77,1,1)="&lt;",MID(Fosfatos!J77,2,4)/2,Fosfatos!J77)</f>
        <v>0.03</v>
      </c>
      <c r="K77" s="46"/>
      <c r="L77" s="131">
        <f>IF(MID(Fosfatos!L77,1,1)="&lt;",MID(Fosfatos!L77,2,4)/2,Fosfatos!L77)</f>
        <v>0</v>
      </c>
      <c r="M77" s="46"/>
      <c r="N77" s="131" t="str">
        <f>IF(MID(Fosfatos!N77,1,1)="&lt;",MID(Fosfatos!N77,2,4)/2,Fosfatos!N77)</f>
        <v>Cauce seco</v>
      </c>
      <c r="O77" s="4">
        <f>IF(MID(Fosfatos!O77,1,1)="&lt;",MID(Fosfatos!O77,2,4)/2,Fosfatos!O77)</f>
        <v>6.9000000000000006E-2</v>
      </c>
      <c r="P77" s="9">
        <f>IF(MID(Fosfatos!P77,1,1)="&lt;",MID(Fosfatos!P77,2,4)/2,Fosfatos!P77)</f>
        <v>0.155</v>
      </c>
      <c r="Q77" s="46"/>
      <c r="R77" s="17">
        <f>IF(MID(Fosfatos!R77,1,1)="&lt;",MID(Fosfatos!R77,2,4)/2,Fosfatos!R77)</f>
        <v>0</v>
      </c>
      <c r="S77" s="21">
        <f>IF(MID(Fosfatos!S77,1,1)="&lt;",MID(Fosfatos!S77,2,4)/2,Fosfatos!S77)</f>
        <v>0</v>
      </c>
      <c r="T77" s="21">
        <f>IF(MID(Fosfatos!T77,1,1)="&lt;",MID(Fosfatos!T77,2,4)/2,Fosfatos!T77)</f>
        <v>0.03</v>
      </c>
      <c r="U77" s="150">
        <f>IF(MID(Fosfatos!U77,1,1)="&lt;",MID(Fosfatos!U77,2,4)/2,Fosfatos!U77)</f>
        <v>0.03</v>
      </c>
      <c r="V77" s="151">
        <f>IF(MID(Fosfatos!V77,1,1)="&lt;",MID(Fosfatos!V77,2,4)/2,Fosfatos!V77)</f>
        <v>0.03</v>
      </c>
      <c r="W77" s="152">
        <f>IF(MID(Fosfatos!W77,1,1)="&lt;",MID(Fosfatos!W77,2,4)/2,Fosfatos!W77)</f>
        <v>0</v>
      </c>
      <c r="X77" s="153">
        <f>IF(MID(Fosfatos!X77,1,1)="&lt;",MID(Fosfatos!X77,2,4)/2,Fosfatos!X77)</f>
        <v>0.23799999999999999</v>
      </c>
      <c r="Y77" s="154">
        <f>IF(MID(Fosfatos!Y77,1,1)="&lt;",MID(Fosfatos!Y77,2,4)/2,Fosfatos!Y77)</f>
        <v>0</v>
      </c>
    </row>
    <row r="78" spans="2:27" x14ac:dyDescent="0.25">
      <c r="B78" s="30">
        <v>44719</v>
      </c>
      <c r="C78" s="46"/>
      <c r="D78" s="131">
        <f>IF(MID(Fosfatos!D78,1,1)="&lt;",MID(Fosfatos!D78,2,4)/2,Fosfatos!D78)</f>
        <v>0.995</v>
      </c>
      <c r="E78" s="26"/>
      <c r="F78" s="26"/>
      <c r="G78" s="26"/>
      <c r="H78" s="26"/>
      <c r="I78" s="46"/>
      <c r="J78" s="131">
        <f>IF(MID(Fosfatos!J78,1,1)="&lt;",MID(Fosfatos!J78,2,4)/2,Fosfatos!J78)</f>
        <v>0.03</v>
      </c>
      <c r="K78" s="46"/>
      <c r="L78" s="131">
        <f>IF(MID(Fosfatos!L78,1,1)="&lt;",MID(Fosfatos!L78,2,4)/2,Fosfatos!L78)</f>
        <v>0</v>
      </c>
      <c r="M78" s="46"/>
      <c r="N78" s="131" t="str">
        <f>IF(MID(Fosfatos!N78,1,1)="&lt;",MID(Fosfatos!N78,2,4)/2,Fosfatos!N78)</f>
        <v>Cauce seco</v>
      </c>
      <c r="O78" s="4">
        <f>IF(MID(Fosfatos!O78,1,1)="&lt;",MID(Fosfatos!O78,2,4)/2,Fosfatos!O78)</f>
        <v>8.3000000000000004E-2</v>
      </c>
      <c r="P78" s="9">
        <f>IF(MID(Fosfatos!P78,1,1)="&lt;",MID(Fosfatos!P78,2,4)/2,Fosfatos!P78)</f>
        <v>0.19</v>
      </c>
      <c r="Q78" s="46"/>
      <c r="R78" s="17" t="str">
        <f>IF(MID(Fosfatos!R78,1,1)="&lt;",MID(Fosfatos!R78,2,4)/2,Fosfatos!R78)</f>
        <v>Agua estancada</v>
      </c>
      <c r="S78" s="21" t="str">
        <f>IF(MID(Fosfatos!S78,1,1)="&lt;",MID(Fosfatos!S78,2,4)/2,Fosfatos!S78)</f>
        <v>Agua estancada</v>
      </c>
      <c r="T78" s="21">
        <f>IF(MID(Fosfatos!T78,1,1)="&lt;",MID(Fosfatos!T78,2,4)/2,Fosfatos!T78)</f>
        <v>0.03</v>
      </c>
      <c r="U78" s="150">
        <f>IF(MID(Fosfatos!U78,1,1)="&lt;",MID(Fosfatos!U78,2,4)/2,Fosfatos!U78)</f>
        <v>0.03</v>
      </c>
      <c r="V78" s="151">
        <f>IF(MID(Fosfatos!V78,1,1)="&lt;",MID(Fosfatos!V78,2,4)/2,Fosfatos!V78)</f>
        <v>0.03</v>
      </c>
      <c r="W78" s="152" t="str">
        <f>IF(MID(Fosfatos!W78,1,1)="&lt;",MID(Fosfatos!W78,2,4)/2,Fosfatos!W78)</f>
        <v>Agua estancada</v>
      </c>
      <c r="X78" s="153">
        <f>IF(MID(Fosfatos!X78,1,1)="&lt;",MID(Fosfatos!X78,2,4)/2,Fosfatos!X78)</f>
        <v>0.218</v>
      </c>
      <c r="Y78" s="154" t="str">
        <f>IF(MID(Fosfatos!Y78,1,1)="&lt;",MID(Fosfatos!Y78,2,4)/2,Fosfatos!Y78)</f>
        <v>Cauce seco</v>
      </c>
    </row>
    <row r="79" spans="2:27" x14ac:dyDescent="0.25">
      <c r="B79" s="30">
        <v>44720</v>
      </c>
      <c r="C79" s="46"/>
      <c r="D79" s="131">
        <f>IF(MID(Fosfatos!D79,1,1)="&lt;",MID(Fosfatos!D79,2,4)/2,Fosfatos!D79)</f>
        <v>0.82199999999999995</v>
      </c>
      <c r="E79" s="26"/>
      <c r="F79" s="26"/>
      <c r="G79" s="46"/>
      <c r="H79" s="131" t="s">
        <v>107</v>
      </c>
      <c r="I79" s="46"/>
      <c r="J79" s="131">
        <f>IF(MID(Fosfatos!J79,1,1)="&lt;",MID(Fosfatos!J79,2,4)/2,Fosfatos!J79)</f>
        <v>0.03</v>
      </c>
      <c r="K79" s="46"/>
      <c r="L79" s="131">
        <f>IF(MID(Fosfatos!L79,1,1)="&lt;",MID(Fosfatos!L79,2,4)/2,Fosfatos!L79)</f>
        <v>0</v>
      </c>
      <c r="M79" s="46"/>
      <c r="N79" s="131" t="str">
        <f>IF(MID(Fosfatos!N79,1,1)="&lt;",MID(Fosfatos!N79,2,4)/2,Fosfatos!N79)</f>
        <v>Cauce seco</v>
      </c>
      <c r="O79" s="4">
        <f>IF(MID(Fosfatos!O79,1,1)="&lt;",MID(Fosfatos!O79,2,4)/2,Fosfatos!O79)</f>
        <v>0.03</v>
      </c>
      <c r="P79" s="9">
        <f>IF(MID(Fosfatos!P79,1,1)="&lt;",MID(Fosfatos!P79,2,4)/2,Fosfatos!P79)</f>
        <v>0.29499999999999998</v>
      </c>
      <c r="Q79" s="46"/>
      <c r="R79" s="17">
        <f>IF(MID(Fosfatos!R79,1,1)="&lt;",MID(Fosfatos!R79,2,4)/2,Fosfatos!R79)</f>
        <v>0</v>
      </c>
      <c r="S79" s="21">
        <f>IF(MID(Fosfatos!S79,1,1)="&lt;",MID(Fosfatos!S79,2,4)/2,Fosfatos!S79)</f>
        <v>0</v>
      </c>
      <c r="T79" s="21">
        <f>IF(MID(Fosfatos!T79,1,1)="&lt;",MID(Fosfatos!T79,2,4)/2,Fosfatos!T79)</f>
        <v>0.03</v>
      </c>
      <c r="U79" s="150">
        <f>IF(MID(Fosfatos!U79,1,1)="&lt;",MID(Fosfatos!U79,2,4)/2,Fosfatos!U79)</f>
        <v>0.03</v>
      </c>
      <c r="V79" s="151">
        <f>IF(MID(Fosfatos!V79,1,1)="&lt;",MID(Fosfatos!V79,2,4)/2,Fosfatos!V79)</f>
        <v>0.03</v>
      </c>
      <c r="W79" s="152">
        <f>IF(MID(Fosfatos!W79,1,1)="&lt;",MID(Fosfatos!W79,2,4)/2,Fosfatos!W79)</f>
        <v>0</v>
      </c>
      <c r="X79" s="153">
        <f>IF(MID(Fosfatos!X79,1,1)="&lt;",MID(Fosfatos!X79,2,4)/2,Fosfatos!X79)</f>
        <v>0.24399999999999999</v>
      </c>
      <c r="Y79" s="154">
        <f>IF(MID(Fosfatos!Y79,1,1)="&lt;",MID(Fosfatos!Y79,2,4)/2,Fosfatos!Y79)</f>
        <v>0</v>
      </c>
    </row>
    <row r="80" spans="2:27" x14ac:dyDescent="0.25">
      <c r="B80" s="30">
        <v>44721</v>
      </c>
      <c r="C80" s="105"/>
      <c r="D80" s="131">
        <f>IF(MID(Fosfatos!D80,1,1)="&lt;",MID(Fosfatos!D80,2,4)/2,Fosfatos!D80)</f>
        <v>0.83</v>
      </c>
      <c r="E80" s="26"/>
      <c r="F80" s="26"/>
      <c r="G80" s="26"/>
      <c r="H80" s="26"/>
      <c r="I80" s="46"/>
      <c r="J80" s="131">
        <f>IF(MID(Fosfatos!J80,1,1)="&lt;",MID(Fosfatos!J80,2,4)/2,Fosfatos!J80)</f>
        <v>6.0999999999999999E-2</v>
      </c>
      <c r="K80" s="46"/>
      <c r="L80" s="131">
        <f>IF(MID(Fosfatos!L80,1,1)="&lt;",MID(Fosfatos!L80,2,4)/2,Fosfatos!L80)</f>
        <v>0</v>
      </c>
      <c r="M80" s="46"/>
      <c r="N80" s="131" t="str">
        <f>IF(MID(Fosfatos!N80,1,1)="&lt;",MID(Fosfatos!N80,2,4)/2,Fosfatos!N80)</f>
        <v>Cauce seco</v>
      </c>
      <c r="O80" s="4">
        <f>IF(MID(Fosfatos!O80,1,1)="&lt;",MID(Fosfatos!O80,2,4)/2,Fosfatos!O80)</f>
        <v>7.5999999999999998E-2</v>
      </c>
      <c r="P80" s="9">
        <f>IF(MID(Fosfatos!P80,1,1)="&lt;",MID(Fosfatos!P80,2,4)/2,Fosfatos!P80)</f>
        <v>0.121</v>
      </c>
      <c r="Q80" s="46"/>
      <c r="R80" s="17">
        <f>IF(MID(Fosfatos!R80,1,1)="&lt;",MID(Fosfatos!R80,2,4)/2,Fosfatos!R80)</f>
        <v>0</v>
      </c>
      <c r="S80" s="21">
        <f>IF(MID(Fosfatos!S80,1,1)="&lt;",MID(Fosfatos!S80,2,4)/2,Fosfatos!S80)</f>
        <v>0</v>
      </c>
      <c r="T80" s="21">
        <f>IF(MID(Fosfatos!T80,1,1)="&lt;",MID(Fosfatos!T80,2,4)/2,Fosfatos!T80)</f>
        <v>6.0999999999999999E-2</v>
      </c>
      <c r="U80" s="150">
        <f>IF(MID(Fosfatos!U80,1,1)="&lt;",MID(Fosfatos!U80,2,4)/2,Fosfatos!U80)</f>
        <v>6.0999999999999999E-2</v>
      </c>
      <c r="V80" s="151">
        <f>IF(MID(Fosfatos!V80,1,1)="&lt;",MID(Fosfatos!V80,2,4)/2,Fosfatos!V80)</f>
        <v>6.0999999999999999E-2</v>
      </c>
      <c r="W80" s="152">
        <f>IF(MID(Fosfatos!W80,1,1)="&lt;",MID(Fosfatos!W80,2,4)/2,Fosfatos!W80)</f>
        <v>0</v>
      </c>
      <c r="X80" s="153">
        <f>IF(MID(Fosfatos!X80,1,1)="&lt;",MID(Fosfatos!X80,2,4)/2,Fosfatos!X80)</f>
        <v>0.27</v>
      </c>
      <c r="Y80" s="154">
        <f>IF(MID(Fosfatos!Y80,1,1)="&lt;",MID(Fosfatos!Y80,2,4)/2,Fosfatos!Y80)</f>
        <v>0</v>
      </c>
    </row>
    <row r="81" spans="2:27" x14ac:dyDescent="0.25">
      <c r="B81" s="30">
        <v>44722</v>
      </c>
      <c r="C81" s="105"/>
      <c r="D81" s="131">
        <f>IF(MID(Fosfatos!D81,1,1)="&lt;",MID(Fosfatos!D81,2,4)/2,Fosfatos!D81)</f>
        <v>0.81899999999999995</v>
      </c>
      <c r="E81" s="26"/>
      <c r="F81" s="26"/>
      <c r="G81" s="26"/>
      <c r="H81" s="26"/>
      <c r="I81" s="46"/>
      <c r="J81" s="131">
        <f>IF(MID(Fosfatos!J81,1,1)="&lt;",MID(Fosfatos!J81,2,4)/2,Fosfatos!J81)</f>
        <v>0.03</v>
      </c>
      <c r="K81" s="46"/>
      <c r="L81" s="131">
        <f>IF(MID(Fosfatos!L81,1,1)="&lt;",MID(Fosfatos!L81,2,4)/2,Fosfatos!L81)</f>
        <v>0</v>
      </c>
      <c r="M81" s="46"/>
      <c r="N81" s="131" t="str">
        <f>IF(MID(Fosfatos!N81,1,1)="&lt;",MID(Fosfatos!N81,2,4)/2,Fosfatos!N81)</f>
        <v>Cauce seco</v>
      </c>
      <c r="O81" s="4">
        <f>IF(MID(Fosfatos!O81,1,1)="&lt;",MID(Fosfatos!O81,2,4)/2,Fosfatos!O81)</f>
        <v>6.0999999999999999E-2</v>
      </c>
      <c r="P81" s="9">
        <f>IF(MID(Fosfatos!P81,1,1)="&lt;",MID(Fosfatos!P81,2,4)/2,Fosfatos!P81)</f>
        <v>0.41199999999999998</v>
      </c>
      <c r="Q81" s="46"/>
      <c r="R81" s="17">
        <f>IF(MID(Fosfatos!R81,1,1)="&lt;",MID(Fosfatos!R81,2,4)/2,Fosfatos!R81)</f>
        <v>0</v>
      </c>
      <c r="S81" s="21">
        <f>IF(MID(Fosfatos!S81,1,1)="&lt;",MID(Fosfatos!S81,2,4)/2,Fosfatos!S81)</f>
        <v>0</v>
      </c>
      <c r="T81" s="21">
        <f>IF(MID(Fosfatos!T81,1,1)="&lt;",MID(Fosfatos!T81,2,4)/2,Fosfatos!T81)</f>
        <v>0.03</v>
      </c>
      <c r="U81" s="150">
        <f>IF(MID(Fosfatos!U81,1,1)="&lt;",MID(Fosfatos!U81,2,4)/2,Fosfatos!U81)</f>
        <v>0.03</v>
      </c>
      <c r="V81" s="151">
        <f>IF(MID(Fosfatos!V81,1,1)="&lt;",MID(Fosfatos!V81,2,4)/2,Fosfatos!V81)</f>
        <v>0.03</v>
      </c>
      <c r="W81" s="152">
        <f>IF(MID(Fosfatos!W81,1,1)="&lt;",MID(Fosfatos!W81,2,4)/2,Fosfatos!W81)</f>
        <v>0</v>
      </c>
      <c r="X81" s="153">
        <f>IF(MID(Fosfatos!X81,1,1)="&lt;",MID(Fosfatos!X81,2,4)/2,Fosfatos!X81)</f>
        <v>0.20100000000000001</v>
      </c>
      <c r="Y81" s="154">
        <f>IF(MID(Fosfatos!Y81,1,1)="&lt;",MID(Fosfatos!Y81,2,4)/2,Fosfatos!Y81)</f>
        <v>0</v>
      </c>
    </row>
    <row r="82" spans="2:27" x14ac:dyDescent="0.25">
      <c r="B82" s="30">
        <v>44723</v>
      </c>
      <c r="C82" s="105"/>
      <c r="D82" s="131">
        <f>IF(MID(Fosfatos!D82,1,1)="&lt;",MID(Fosfatos!D82,2,4)/2,Fosfatos!D82)</f>
        <v>0.69699999999999995</v>
      </c>
      <c r="E82" s="26"/>
      <c r="F82" s="26"/>
      <c r="G82" s="26"/>
      <c r="H82" s="26"/>
      <c r="I82" s="46"/>
      <c r="J82" s="131">
        <f>IF(MID(Fosfatos!J82,1,1)="&lt;",MID(Fosfatos!J82,2,4)/2,Fosfatos!J82)</f>
        <v>0.03</v>
      </c>
      <c r="K82" s="46"/>
      <c r="L82" s="131">
        <f>IF(MID(Fosfatos!L82,1,1)="&lt;",MID(Fosfatos!L82,2,4)/2,Fosfatos!L82)</f>
        <v>0</v>
      </c>
      <c r="M82" s="46"/>
      <c r="N82" s="131" t="str">
        <f>IF(MID(Fosfatos!N82,1,1)="&lt;",MID(Fosfatos!N82,2,4)/2,Fosfatos!N82)</f>
        <v>Cauce seco</v>
      </c>
      <c r="O82" s="4">
        <f>IF(MID(Fosfatos!O82,1,1)="&lt;",MID(Fosfatos!O82,2,4)/2,Fosfatos!O82)</f>
        <v>0.03</v>
      </c>
      <c r="P82" s="9">
        <f>IF(MID(Fosfatos!P82,1,1)="&lt;",MID(Fosfatos!P82,2,4)/2,Fosfatos!P82)</f>
        <v>0.38100000000000001</v>
      </c>
      <c r="Q82" s="46"/>
      <c r="R82" s="17">
        <f>IF(MID(Fosfatos!R82,1,1)="&lt;",MID(Fosfatos!R82,2,4)/2,Fosfatos!R82)</f>
        <v>0</v>
      </c>
      <c r="S82" s="21">
        <f>IF(MID(Fosfatos!S82,1,1)="&lt;",MID(Fosfatos!S82,2,4)/2,Fosfatos!S82)</f>
        <v>0</v>
      </c>
      <c r="T82" s="21">
        <f>IF(MID(Fosfatos!T82,1,1)="&lt;",MID(Fosfatos!T82,2,4)/2,Fosfatos!T82)</f>
        <v>0.03</v>
      </c>
      <c r="U82" s="150">
        <f>IF(MID(Fosfatos!U82,1,1)="&lt;",MID(Fosfatos!U82,2,4)/2,Fosfatos!U82)</f>
        <v>0.03</v>
      </c>
      <c r="V82" s="151">
        <f>IF(MID(Fosfatos!V82,1,1)="&lt;",MID(Fosfatos!V82,2,4)/2,Fosfatos!V82)</f>
        <v>0.03</v>
      </c>
      <c r="W82" s="152">
        <f>IF(MID(Fosfatos!W82,1,1)="&lt;",MID(Fosfatos!W82,2,4)/2,Fosfatos!W82)</f>
        <v>0</v>
      </c>
      <c r="X82" s="153">
        <f>IF(MID(Fosfatos!X82,1,1)="&lt;",MID(Fosfatos!X82,2,4)/2,Fosfatos!X82)</f>
        <v>0.20599999999999999</v>
      </c>
      <c r="Y82" s="154">
        <f>IF(MID(Fosfatos!Y82,1,1)="&lt;",MID(Fosfatos!Y82,2,4)/2,Fosfatos!Y82)</f>
        <v>0</v>
      </c>
    </row>
    <row r="83" spans="2:27" x14ac:dyDescent="0.25">
      <c r="B83" s="30">
        <v>44724</v>
      </c>
      <c r="C83" s="105"/>
      <c r="D83" s="131">
        <f>IF(MID(Fosfatos!D83,1,1)="&lt;",MID(Fosfatos!D83,2,4)/2,Fosfatos!D83)</f>
        <v>0.95299999999999996</v>
      </c>
      <c r="E83" s="26"/>
      <c r="F83" s="26"/>
      <c r="G83" s="26"/>
      <c r="H83" s="26"/>
      <c r="I83" s="46"/>
      <c r="J83" s="131">
        <f>IF(MID(Fosfatos!J83,1,1)="&lt;",MID(Fosfatos!J83,2,4)/2,Fosfatos!J83)</f>
        <v>0.03</v>
      </c>
      <c r="K83" s="46"/>
      <c r="L83" s="131">
        <f>IF(MID(Fosfatos!L83,1,1)="&lt;",MID(Fosfatos!L83,2,4)/2,Fosfatos!L83)</f>
        <v>0</v>
      </c>
      <c r="M83" s="46"/>
      <c r="N83" s="131" t="str">
        <f>IF(MID(Fosfatos!N83,1,1)="&lt;",MID(Fosfatos!N83,2,4)/2,Fosfatos!N83)</f>
        <v>Cauce seco</v>
      </c>
      <c r="O83" s="4">
        <f>IF(MID(Fosfatos!O83,1,1)="&lt;",MID(Fosfatos!O83,2,4)/2,Fosfatos!O83)</f>
        <v>6.3E-2</v>
      </c>
      <c r="P83" s="9">
        <f>IF(MID(Fosfatos!P83,1,1)="&lt;",MID(Fosfatos!P83,2,4)/2,Fosfatos!P83)</f>
        <v>0.318</v>
      </c>
      <c r="Q83" s="46"/>
      <c r="R83" s="17">
        <f>IF(MID(Fosfatos!R83,1,1)="&lt;",MID(Fosfatos!R83,2,4)/2,Fosfatos!R83)</f>
        <v>0</v>
      </c>
      <c r="S83" s="21">
        <f>IF(MID(Fosfatos!S83,1,1)="&lt;",MID(Fosfatos!S83,2,4)/2,Fosfatos!S83)</f>
        <v>0</v>
      </c>
      <c r="T83" s="21">
        <f>IF(MID(Fosfatos!T83,1,1)="&lt;",MID(Fosfatos!T83,2,4)/2,Fosfatos!T83)</f>
        <v>0.03</v>
      </c>
      <c r="U83" s="150">
        <f>IF(MID(Fosfatos!U83,1,1)="&lt;",MID(Fosfatos!U83,2,4)/2,Fosfatos!U83)</f>
        <v>0.03</v>
      </c>
      <c r="V83" s="151">
        <f>IF(MID(Fosfatos!V83,1,1)="&lt;",MID(Fosfatos!V83,2,4)/2,Fosfatos!V83)</f>
        <v>0.03</v>
      </c>
      <c r="W83" s="152">
        <f>IF(MID(Fosfatos!W83,1,1)="&lt;",MID(Fosfatos!W83,2,4)/2,Fosfatos!W83)</f>
        <v>0</v>
      </c>
      <c r="X83" s="153">
        <f>IF(MID(Fosfatos!X83,1,1)="&lt;",MID(Fosfatos!X83,2,4)/2,Fosfatos!X83)</f>
        <v>0.20300000000000001</v>
      </c>
      <c r="Y83" s="154">
        <f>IF(MID(Fosfatos!Y83,1,1)="&lt;",MID(Fosfatos!Y83,2,4)/2,Fosfatos!Y83)</f>
        <v>0</v>
      </c>
    </row>
    <row r="84" spans="2:27" x14ac:dyDescent="0.25">
      <c r="B84" s="30">
        <v>44725</v>
      </c>
      <c r="C84" s="105"/>
      <c r="D84" s="131">
        <f>IF(MID(Fosfatos!D84,1,1)="&lt;",MID(Fosfatos!D84,2,4)/2,Fosfatos!D84)</f>
        <v>0.82</v>
      </c>
      <c r="E84" s="26"/>
      <c r="F84" s="26"/>
      <c r="G84" s="26"/>
      <c r="H84" s="26"/>
      <c r="I84" s="46"/>
      <c r="J84" s="131">
        <f>IF(MID(Fosfatos!J84,1,1)="&lt;",MID(Fosfatos!J84,2,4)/2,Fosfatos!J84)</f>
        <v>0.03</v>
      </c>
      <c r="K84" s="46"/>
      <c r="L84" s="131">
        <f>IF(MID(Fosfatos!L84,1,1)="&lt;",MID(Fosfatos!L84,2,4)/2,Fosfatos!L84)</f>
        <v>0</v>
      </c>
      <c r="M84" s="46"/>
      <c r="N84" s="131" t="str">
        <f>IF(MID(Fosfatos!N84,1,1)="&lt;",MID(Fosfatos!N84,2,4)/2,Fosfatos!N84)</f>
        <v>Cauce seco</v>
      </c>
      <c r="O84" s="4">
        <f>IF(MID(Fosfatos!O84,1,1)="&lt;",MID(Fosfatos!O84,2,4)/2,Fosfatos!O84)</f>
        <v>6.6000000000000003E-2</v>
      </c>
      <c r="P84" s="9">
        <f>IF(MID(Fosfatos!P84,1,1)="&lt;",MID(Fosfatos!P84,2,4)/2,Fosfatos!P84)</f>
        <v>6.7000000000000004E-2</v>
      </c>
      <c r="Q84" s="46"/>
      <c r="R84" s="17">
        <f>IF(MID(Fosfatos!R84,1,1)="&lt;",MID(Fosfatos!R84,2,4)/2,Fosfatos!R84)</f>
        <v>0</v>
      </c>
      <c r="S84" s="21">
        <f>IF(MID(Fosfatos!S84,1,1)="&lt;",MID(Fosfatos!S84,2,4)/2,Fosfatos!S84)</f>
        <v>0</v>
      </c>
      <c r="T84" s="21">
        <f>IF(MID(Fosfatos!T84,1,1)="&lt;",MID(Fosfatos!T84,2,4)/2,Fosfatos!T84)</f>
        <v>0.03</v>
      </c>
      <c r="U84" s="150">
        <f>IF(MID(Fosfatos!U84,1,1)="&lt;",MID(Fosfatos!U84,2,4)/2,Fosfatos!U84)</f>
        <v>0.03</v>
      </c>
      <c r="V84" s="151">
        <f>IF(MID(Fosfatos!V84,1,1)="&lt;",MID(Fosfatos!V84,2,4)/2,Fosfatos!V84)</f>
        <v>0.03</v>
      </c>
      <c r="W84" s="152">
        <f>IF(MID(Fosfatos!W84,1,1)="&lt;",MID(Fosfatos!W84,2,4)/2,Fosfatos!W84)</f>
        <v>0</v>
      </c>
      <c r="X84" s="153">
        <f>IF(MID(Fosfatos!X84,1,1)="&lt;",MID(Fosfatos!X84,2,4)/2,Fosfatos!X84)</f>
        <v>0.14799999999999999</v>
      </c>
      <c r="Y84" s="154">
        <f>IF(MID(Fosfatos!Y84,1,1)="&lt;",MID(Fosfatos!Y84,2,4)/2,Fosfatos!Y84)</f>
        <v>0</v>
      </c>
    </row>
    <row r="85" spans="2:27" x14ac:dyDescent="0.25">
      <c r="B85" s="30">
        <v>44726</v>
      </c>
      <c r="C85" s="105"/>
      <c r="D85" s="131">
        <f>IF(MID(Fosfatos!D85,1,1)="&lt;",MID(Fosfatos!D85,2,4)/2,Fosfatos!D85)</f>
        <v>0.82199999999999995</v>
      </c>
      <c r="E85" s="26"/>
      <c r="F85" s="26"/>
      <c r="G85" s="26"/>
      <c r="H85" s="26"/>
      <c r="I85" s="46"/>
      <c r="J85" s="131">
        <f>IF(MID(Fosfatos!J85,1,1)="&lt;",MID(Fosfatos!J85,2,4)/2,Fosfatos!J85)</f>
        <v>0.03</v>
      </c>
      <c r="K85" s="46"/>
      <c r="L85" s="131">
        <f>IF(MID(Fosfatos!L85,1,1)="&lt;",MID(Fosfatos!L85,2,4)/2,Fosfatos!L85)</f>
        <v>0</v>
      </c>
      <c r="M85" s="46"/>
      <c r="N85" s="131" t="str">
        <f>IF(MID(Fosfatos!N85,1,1)="&lt;",MID(Fosfatos!N85,2,4)/2,Fosfatos!N85)</f>
        <v>Cauce seco</v>
      </c>
      <c r="O85" s="4">
        <f>IF(MID(Fosfatos!O85,1,1)="&lt;",MID(Fosfatos!O85,2,4)/2,Fosfatos!O85)</f>
        <v>7.0999999999999994E-2</v>
      </c>
      <c r="P85" s="9" t="str">
        <f>IF(MID(Fosfatos!P85,1,1)="&lt;",MID(Fosfatos!P85,2,4)/2,Fosfatos!P85)</f>
        <v>Cauce estancado</v>
      </c>
      <c r="Q85" s="46"/>
      <c r="R85" s="17">
        <f>IF(MID(Fosfatos!R85,1,1)="&lt;",MID(Fosfatos!R85,2,4)/2,Fosfatos!R85)</f>
        <v>0</v>
      </c>
      <c r="S85" s="21">
        <f>IF(MID(Fosfatos!S85,1,1)="&lt;",MID(Fosfatos!S85,2,4)/2,Fosfatos!S85)</f>
        <v>0</v>
      </c>
      <c r="T85" s="21">
        <f>IF(MID(Fosfatos!T85,1,1)="&lt;",MID(Fosfatos!T85,2,4)/2,Fosfatos!T85)</f>
        <v>0.03</v>
      </c>
      <c r="U85" s="150">
        <f>IF(MID(Fosfatos!U85,1,1)="&lt;",MID(Fosfatos!U85,2,4)/2,Fosfatos!U85)</f>
        <v>0.03</v>
      </c>
      <c r="V85" s="151">
        <f>IF(MID(Fosfatos!V85,1,1)="&lt;",MID(Fosfatos!V85,2,4)/2,Fosfatos!V85)</f>
        <v>0.03</v>
      </c>
      <c r="W85" s="152">
        <f>IF(MID(Fosfatos!W85,1,1)="&lt;",MID(Fosfatos!W85,2,4)/2,Fosfatos!W85)</f>
        <v>0</v>
      </c>
      <c r="X85" s="153">
        <f>IF(MID(Fosfatos!X85,1,1)="&lt;",MID(Fosfatos!X85,2,4)/2,Fosfatos!X85)</f>
        <v>0.153</v>
      </c>
      <c r="Y85" s="154">
        <f>IF(MID(Fosfatos!Y85,1,1)="&lt;",MID(Fosfatos!Y85,2,4)/2,Fosfatos!Y85)</f>
        <v>0</v>
      </c>
    </row>
    <row r="86" spans="2:27" x14ac:dyDescent="0.25">
      <c r="B86" s="30">
        <v>44727</v>
      </c>
      <c r="C86" s="105"/>
      <c r="D86" s="131">
        <f>IF(MID(Fosfatos!D86,1,1)="&lt;",MID(Fosfatos!D86,2,4)/2,Fosfatos!D86)</f>
        <v>0.74</v>
      </c>
      <c r="E86" s="130"/>
      <c r="F86" s="130"/>
      <c r="G86" s="130"/>
      <c r="H86" s="130"/>
      <c r="I86" s="105"/>
      <c r="J86" s="131">
        <f>IF(MID(Fosfatos!J86,1,1)="&lt;",MID(Fosfatos!J86,2,4)/2,Fosfatos!J86)</f>
        <v>0.03</v>
      </c>
      <c r="K86" s="105"/>
      <c r="L86" s="131">
        <f>IF(MID(Fosfatos!L86,1,1)="&lt;",MID(Fosfatos!L86,2,4)/2,Fosfatos!L86)</f>
        <v>0</v>
      </c>
      <c r="M86" s="105"/>
      <c r="N86" s="131" t="str">
        <f>IF(MID(Fosfatos!N86,1,1)="&lt;",MID(Fosfatos!N86,2,4)/2,Fosfatos!N86)</f>
        <v>Cauce seco</v>
      </c>
      <c r="O86" s="4">
        <f>IF(MID(Fosfatos!O86,1,1)="&lt;",MID(Fosfatos!O86,2,4)/2,Fosfatos!O86)</f>
        <v>0.03</v>
      </c>
      <c r="P86" s="9" t="str">
        <f>IF(MID(Fosfatos!P86,1,1)="&lt;",MID(Fosfatos!P86,2,4)/2,Fosfatos!P86)</f>
        <v>Cauce estancado</v>
      </c>
      <c r="Q86" s="105"/>
      <c r="R86" s="17">
        <f>IF(MID(Fosfatos!R86,1,1)="&lt;",MID(Fosfatos!R86,2,4)/2,Fosfatos!R86)</f>
        <v>0</v>
      </c>
      <c r="S86" s="21">
        <f>IF(MID(Fosfatos!S86,1,1)="&lt;",MID(Fosfatos!S86,2,4)/2,Fosfatos!S86)</f>
        <v>0</v>
      </c>
      <c r="T86" s="21">
        <f>IF(MID(Fosfatos!T86,1,1)="&lt;",MID(Fosfatos!T86,2,4)/2,Fosfatos!T86)</f>
        <v>0.03</v>
      </c>
      <c r="U86" s="150">
        <f>IF(MID(Fosfatos!U86,1,1)="&lt;",MID(Fosfatos!U86,2,4)/2,Fosfatos!U86)</f>
        <v>0.03</v>
      </c>
      <c r="V86" s="151" t="str">
        <f>IF(MID(Fosfatos!V86,1,1)="&lt;",MID(Fosfatos!V86,2,4)/2,Fosfatos!V86)</f>
        <v>Cauce estancado</v>
      </c>
      <c r="W86" s="152">
        <f>IF(MID(Fosfatos!W86,1,1)="&lt;",MID(Fosfatos!W86,2,4)/2,Fosfatos!W86)</f>
        <v>0</v>
      </c>
      <c r="X86" s="153">
        <f>IF(MID(Fosfatos!X86,1,1)="&lt;",MID(Fosfatos!X86,2,4)/2,Fosfatos!X86)</f>
        <v>0.36299999999999999</v>
      </c>
      <c r="Y86" s="154">
        <f>IF(MID(Fosfatos!Y86,1,1)="&lt;",MID(Fosfatos!Y86,2,4)/2,Fosfatos!Y86)</f>
        <v>0</v>
      </c>
    </row>
    <row r="87" spans="2:27" x14ac:dyDescent="0.25">
      <c r="B87" s="30">
        <v>44728</v>
      </c>
      <c r="C87" s="105"/>
      <c r="D87" s="131">
        <f>IF(MID(Fosfatos!D87,1,1)="&lt;",MID(Fosfatos!D87,2,4)/2,Fosfatos!D87)</f>
        <v>0.93400000000000005</v>
      </c>
      <c r="E87" s="26"/>
      <c r="F87" s="26"/>
      <c r="G87" s="26"/>
      <c r="H87" s="26"/>
      <c r="I87" s="105"/>
      <c r="J87" s="131">
        <f>IF(MID(Fosfatos!J87,1,1)="&lt;",MID(Fosfatos!J87,2,4)/2,Fosfatos!J87)</f>
        <v>0.03</v>
      </c>
      <c r="K87" s="105"/>
      <c r="L87" s="131">
        <f>IF(MID(Fosfatos!L87,1,1)="&lt;",MID(Fosfatos!L87,2,4)/2,Fosfatos!L87)</f>
        <v>0</v>
      </c>
      <c r="M87" s="105"/>
      <c r="N87" s="131">
        <f>IF(MID(Fosfatos!N87,1,1)="&lt;",MID(Fosfatos!N87,2,4)/2,Fosfatos!N87)</f>
        <v>0.10299999999999999</v>
      </c>
      <c r="O87" s="4">
        <f>IF(MID(Fosfatos!O87,1,1)="&lt;",MID(Fosfatos!O87,2,4)/2,Fosfatos!O87)</f>
        <v>8.7999999999999995E-2</v>
      </c>
      <c r="P87" s="9" t="str">
        <f>IF(MID(Fosfatos!P87,1,1)="&lt;",MID(Fosfatos!P87,2,4)/2,Fosfatos!P87)</f>
        <v>Cauce estancado</v>
      </c>
      <c r="Q87" s="105"/>
      <c r="R87" s="17" t="str">
        <f>IF(MID(Fosfatos!R87,1,1)="&lt;",MID(Fosfatos!R87,2,4)/2,Fosfatos!R87)</f>
        <v>Agua estancada</v>
      </c>
      <c r="S87" s="21" t="str">
        <f>IF(MID(Fosfatos!S87,1,1)="&lt;",MID(Fosfatos!S87,2,4)/2,Fosfatos!S87)</f>
        <v>Agua estancada</v>
      </c>
      <c r="T87" s="21">
        <f>IF(MID(Fosfatos!T87,1,1)="&lt;",MID(Fosfatos!T87,2,4)/2,Fosfatos!T87)</f>
        <v>0.03</v>
      </c>
      <c r="U87" s="150">
        <f>IF(MID(Fosfatos!U87,1,1)="&lt;",MID(Fosfatos!U87,2,4)/2,Fosfatos!U87)</f>
        <v>0.03</v>
      </c>
      <c r="V87" s="151" t="str">
        <f>IF(MID(Fosfatos!V87,1,1)="&lt;",MID(Fosfatos!V87,2,4)/2,Fosfatos!V87)</f>
        <v>Cauce estancado</v>
      </c>
      <c r="W87" s="152" t="str">
        <f>IF(MID(Fosfatos!W87,1,1)="&lt;",MID(Fosfatos!W87,2,4)/2,Fosfatos!W87)</f>
        <v>Agua estancada</v>
      </c>
      <c r="X87" s="153">
        <f>IF(MID(Fosfatos!X87,1,1)="&lt;",MID(Fosfatos!X87,2,4)/2,Fosfatos!X87)</f>
        <v>0.187</v>
      </c>
      <c r="Y87" s="154" t="str">
        <f>IF(MID(Fosfatos!Y87,1,1)="&lt;",MID(Fosfatos!Y87,2,4)/2,Fosfatos!Y87)</f>
        <v>Cauce seco</v>
      </c>
    </row>
    <row r="88" spans="2:27" x14ac:dyDescent="0.25">
      <c r="B88" s="30">
        <v>44729</v>
      </c>
      <c r="C88" s="105"/>
      <c r="D88" s="131">
        <f>IF(MID(Fosfatos!D88,1,1)="&lt;",MID(Fosfatos!D88,2,4)/2,Fosfatos!D88)</f>
        <v>0.81499999999999995</v>
      </c>
      <c r="E88" s="26"/>
      <c r="F88" s="26"/>
      <c r="G88" s="26"/>
      <c r="H88" s="26"/>
      <c r="I88" s="46"/>
      <c r="J88" s="131">
        <f>IF(MID(Fosfatos!J88,1,1)="&lt;",MID(Fosfatos!J88,2,4)/2,Fosfatos!J88)</f>
        <v>6.9000000000000006E-2</v>
      </c>
      <c r="K88" s="46"/>
      <c r="L88" s="131">
        <f>IF(MID(Fosfatos!L88,1,1)="&lt;",MID(Fosfatos!L88,2,4)/2,Fosfatos!L88)</f>
        <v>0</v>
      </c>
      <c r="M88" s="46"/>
      <c r="N88" s="131" t="str">
        <f>IF(MID(Fosfatos!N88,1,1)="&lt;",MID(Fosfatos!N88,2,4)/2,Fosfatos!N88)</f>
        <v>Cauce seco</v>
      </c>
      <c r="O88" s="4">
        <f>IF(MID(Fosfatos!O88,1,1)="&lt;",MID(Fosfatos!O88,2,4)/2,Fosfatos!O88)</f>
        <v>9.4E-2</v>
      </c>
      <c r="P88" s="9" t="str">
        <f>IF(MID(Fosfatos!P88,1,1)="&lt;",MID(Fosfatos!P88,2,4)/2,Fosfatos!P88)</f>
        <v>Cauce estancado</v>
      </c>
      <c r="Q88" s="46"/>
      <c r="R88" s="17">
        <f>IF(MID(Fosfatos!R88,1,1)="&lt;",MID(Fosfatos!R88,2,4)/2,Fosfatos!R88)</f>
        <v>0</v>
      </c>
      <c r="S88" s="21">
        <f>IF(MID(Fosfatos!S88,1,1)="&lt;",MID(Fosfatos!S88,2,4)/2,Fosfatos!S88)</f>
        <v>0</v>
      </c>
      <c r="T88" s="21">
        <f>IF(MID(Fosfatos!T88,1,1)="&lt;",MID(Fosfatos!T88,2,4)/2,Fosfatos!T88)</f>
        <v>0.03</v>
      </c>
      <c r="U88" s="150">
        <f>IF(MID(Fosfatos!U88,1,1)="&lt;",MID(Fosfatos!U88,2,4)/2,Fosfatos!U88)</f>
        <v>0.03</v>
      </c>
      <c r="V88" s="151" t="str">
        <f>IF(MID(Fosfatos!V88,1,1)="&lt;",MID(Fosfatos!V88,2,4)/2,Fosfatos!V88)</f>
        <v>Cauce estancado</v>
      </c>
      <c r="W88" s="152">
        <f>IF(MID(Fosfatos!W88,1,1)="&lt;",MID(Fosfatos!W88,2,4)/2,Fosfatos!W88)</f>
        <v>0</v>
      </c>
      <c r="X88" s="153">
        <f>IF(MID(Fosfatos!X88,1,1)="&lt;",MID(Fosfatos!X88,2,4)/2,Fosfatos!X88)</f>
        <v>0.25700000000000001</v>
      </c>
      <c r="Y88" s="154">
        <f>IF(MID(Fosfatos!Y88,1,1)="&lt;",MID(Fosfatos!Y88,2,4)/2,Fosfatos!Y88)</f>
        <v>0</v>
      </c>
    </row>
    <row r="89" spans="2:27" x14ac:dyDescent="0.25">
      <c r="B89" s="30">
        <v>44730</v>
      </c>
      <c r="C89" s="105"/>
      <c r="D89" s="131">
        <f>IF(MID(Fosfatos!D89,1,1)="&lt;",MID(Fosfatos!D89,2,4)/2,Fosfatos!D89)</f>
        <v>0.93500000000000005</v>
      </c>
      <c r="E89" s="130"/>
      <c r="F89" s="130"/>
      <c r="G89" s="130"/>
      <c r="H89" s="130"/>
      <c r="I89" s="105"/>
      <c r="J89" s="131">
        <f>IF(MID(Fosfatos!J89,1,1)="&lt;",MID(Fosfatos!J89,2,4)/2,Fosfatos!J89)</f>
        <v>6.5000000000000002E-2</v>
      </c>
      <c r="K89" s="105"/>
      <c r="L89" s="131">
        <f>IF(MID(Fosfatos!L89,1,1)="&lt;",MID(Fosfatos!L89,2,4)/2,Fosfatos!L89)</f>
        <v>0</v>
      </c>
      <c r="M89" s="105"/>
      <c r="N89" s="131" t="str">
        <f>IF(MID(Fosfatos!N89,1,1)="&lt;",MID(Fosfatos!N89,2,4)/2,Fosfatos!N89)</f>
        <v>Cauce seco</v>
      </c>
      <c r="O89" s="4">
        <f>IF(MID(Fosfatos!O89,1,1)="&lt;",MID(Fosfatos!O89,2,4)/2,Fosfatos!O89)</f>
        <v>0.157</v>
      </c>
      <c r="P89" s="9" t="str">
        <f>IF(MID(Fosfatos!P89,1,1)="&lt;",MID(Fosfatos!P89,2,4)/2,Fosfatos!P89)</f>
        <v>Cauce estancado</v>
      </c>
      <c r="Q89" s="105"/>
      <c r="R89" s="17">
        <f>IF(MID(Fosfatos!R89,1,1)="&lt;",MID(Fosfatos!R89,2,4)/2,Fosfatos!R89)</f>
        <v>0</v>
      </c>
      <c r="S89" s="21">
        <f>IF(MID(Fosfatos!S89,1,1)="&lt;",MID(Fosfatos!S89,2,4)/2,Fosfatos!S89)</f>
        <v>0</v>
      </c>
      <c r="T89" s="21">
        <f>IF(MID(Fosfatos!T89,1,1)="&lt;",MID(Fosfatos!T89,2,4)/2,Fosfatos!T89)</f>
        <v>0.124</v>
      </c>
      <c r="U89" s="150">
        <f>IF(MID(Fosfatos!U89,1,1)="&lt;",MID(Fosfatos!U89,2,4)/2,Fosfatos!U89)</f>
        <v>0.03</v>
      </c>
      <c r="V89" s="151" t="str">
        <f>IF(MID(Fosfatos!V89,1,1)="&lt;",MID(Fosfatos!V89,2,4)/2,Fosfatos!V89)</f>
        <v>Cauce estancado</v>
      </c>
      <c r="W89" s="152">
        <f>IF(MID(Fosfatos!W89,1,1)="&lt;",MID(Fosfatos!W89,2,4)/2,Fosfatos!W89)</f>
        <v>0</v>
      </c>
      <c r="X89" s="153">
        <f>IF(MID(Fosfatos!X89,1,1)="&lt;",MID(Fosfatos!X89,2,4)/2,Fosfatos!X89)</f>
        <v>0.23599999999999999</v>
      </c>
      <c r="Y89" s="154">
        <f>IF(MID(Fosfatos!Y89,1,1)="&lt;",MID(Fosfatos!Y89,2,4)/2,Fosfatos!Y89)</f>
        <v>0</v>
      </c>
    </row>
    <row r="90" spans="2:27" x14ac:dyDescent="0.25">
      <c r="B90" s="30">
        <v>44731</v>
      </c>
      <c r="C90" s="105"/>
      <c r="D90" s="131">
        <f>IF(MID(Fosfatos!D90,1,1)="&lt;",MID(Fosfatos!D90,2,4)/2,Fosfatos!D90)</f>
        <v>1.5740000000000001</v>
      </c>
      <c r="E90" s="26"/>
      <c r="F90" s="26"/>
      <c r="G90" s="26"/>
      <c r="H90" s="26"/>
      <c r="I90" s="46"/>
      <c r="J90" s="131">
        <f>IF(MID(Fosfatos!J90,1,1)="&lt;",MID(Fosfatos!J90,2,4)/2,Fosfatos!J90)</f>
        <v>7.9000000000000001E-2</v>
      </c>
      <c r="K90" s="46"/>
      <c r="L90" s="131">
        <f>IF(MID(Fosfatos!L90,1,1)="&lt;",MID(Fosfatos!L90,2,4)/2,Fosfatos!L90)</f>
        <v>0</v>
      </c>
      <c r="M90" s="46"/>
      <c r="N90" s="131" t="str">
        <f>IF(MID(Fosfatos!N90,1,1)="&lt;",MID(Fosfatos!N90,2,4)/2,Fosfatos!N90)</f>
        <v>Cauce seco</v>
      </c>
      <c r="O90" s="4">
        <f>IF(MID(Fosfatos!O90,1,1)="&lt;",MID(Fosfatos!O90,2,4)/2,Fosfatos!O90)</f>
        <v>0.13600000000000001</v>
      </c>
      <c r="P90" s="9" t="str">
        <f>IF(MID(Fosfatos!P90,1,1)="&lt;",MID(Fosfatos!P90,2,4)/2,Fosfatos!P90)</f>
        <v>Cauce estancado</v>
      </c>
      <c r="Q90" s="46"/>
      <c r="R90" s="17">
        <f>IF(MID(Fosfatos!R90,1,1)="&lt;",MID(Fosfatos!R90,2,4)/2,Fosfatos!R90)</f>
        <v>0</v>
      </c>
      <c r="S90" s="21">
        <f>IF(MID(Fosfatos!S90,1,1)="&lt;",MID(Fosfatos!S90,2,4)/2,Fosfatos!S90)</f>
        <v>0</v>
      </c>
      <c r="T90" s="21">
        <f>IF(MID(Fosfatos!T90,1,1)="&lt;",MID(Fosfatos!T90,2,4)/2,Fosfatos!T90)</f>
        <v>0.03</v>
      </c>
      <c r="U90" s="150">
        <f>IF(MID(Fosfatos!U90,1,1)="&lt;",MID(Fosfatos!U90,2,4)/2,Fosfatos!U90)</f>
        <v>0.03</v>
      </c>
      <c r="V90" s="151" t="str">
        <f>IF(MID(Fosfatos!V90,1,1)="&lt;",MID(Fosfatos!V90,2,4)/2,Fosfatos!V90)</f>
        <v>Cauce estancado</v>
      </c>
      <c r="W90" s="152">
        <f>IF(MID(Fosfatos!W90,1,1)="&lt;",MID(Fosfatos!W90,2,4)/2,Fosfatos!W90)</f>
        <v>0</v>
      </c>
      <c r="X90" s="153">
        <f>IF(MID(Fosfatos!X90,1,1)="&lt;",MID(Fosfatos!X90,2,4)/2,Fosfatos!X90)</f>
        <v>0.314</v>
      </c>
      <c r="Y90" s="154">
        <f>IF(MID(Fosfatos!Y90,1,1)="&lt;",MID(Fosfatos!Y90,2,4)/2,Fosfatos!Y90)</f>
        <v>0</v>
      </c>
    </row>
    <row r="91" spans="2:27" x14ac:dyDescent="0.25">
      <c r="B91" s="30">
        <v>44732</v>
      </c>
      <c r="C91" s="105"/>
      <c r="D91" s="131">
        <f>IF(MID(Fosfatos!D91,1,1)="&lt;",MID(Fosfatos!D91,2,4)/2,Fosfatos!D91)</f>
        <v>1.51</v>
      </c>
      <c r="E91" s="26"/>
      <c r="F91" s="26"/>
      <c r="G91" s="26"/>
      <c r="H91" s="26"/>
      <c r="I91" s="46"/>
      <c r="J91" s="131">
        <f>IF(MID(Fosfatos!J91,1,1)="&lt;",MID(Fosfatos!J91,2,4)/2,Fosfatos!J91)</f>
        <v>6.2E-2</v>
      </c>
      <c r="K91" s="46"/>
      <c r="L91" s="131">
        <f>IF(MID(Fosfatos!L91,1,1)="&lt;",MID(Fosfatos!L91,2,4)/2,Fosfatos!L91)</f>
        <v>0</v>
      </c>
      <c r="M91" s="46"/>
      <c r="N91" s="131" t="str">
        <f>IF(MID(Fosfatos!N91,1,1)="&lt;",MID(Fosfatos!N91,2,4)/2,Fosfatos!N91)</f>
        <v>Cauce seco</v>
      </c>
      <c r="O91" s="4">
        <f>IF(MID(Fosfatos!O91,1,1)="&lt;",MID(Fosfatos!O91,2,4)/2,Fosfatos!O91)</f>
        <v>9.4E-2</v>
      </c>
      <c r="P91" s="9" t="str">
        <f>IF(MID(Fosfatos!P91,1,1)="&lt;",MID(Fosfatos!P91,2,4)/2,Fosfatos!P91)</f>
        <v>Cauce estancado</v>
      </c>
      <c r="Q91" s="46"/>
      <c r="R91" s="17">
        <f>IF(MID(Fosfatos!R91,1,1)="&lt;",MID(Fosfatos!R91,2,4)/2,Fosfatos!R91)</f>
        <v>0</v>
      </c>
      <c r="S91" s="21">
        <f>IF(MID(Fosfatos!S91,1,1)="&lt;",MID(Fosfatos!S91,2,4)/2,Fosfatos!S91)</f>
        <v>0</v>
      </c>
      <c r="T91" s="21">
        <f>IF(MID(Fosfatos!T91,1,1)="&lt;",MID(Fosfatos!T91,2,4)/2,Fosfatos!T91)</f>
        <v>0.03</v>
      </c>
      <c r="U91" s="150">
        <f>IF(MID(Fosfatos!U91,1,1)="&lt;",MID(Fosfatos!U91,2,4)/2,Fosfatos!U91)</f>
        <v>0.03</v>
      </c>
      <c r="V91" s="151" t="str">
        <f>IF(MID(Fosfatos!V91,1,1)="&lt;",MID(Fosfatos!V91,2,4)/2,Fosfatos!V91)</f>
        <v>Cauce estancado</v>
      </c>
      <c r="W91" s="152">
        <f>IF(MID(Fosfatos!W91,1,1)="&lt;",MID(Fosfatos!W91,2,4)/2,Fosfatos!W91)</f>
        <v>0</v>
      </c>
      <c r="X91" s="153">
        <f>IF(MID(Fosfatos!X91,1,1)="&lt;",MID(Fosfatos!X91,2,4)/2,Fosfatos!X91)</f>
        <v>0.36799999999999999</v>
      </c>
      <c r="Y91" s="154">
        <f>IF(MID(Fosfatos!Y91,1,1)="&lt;",MID(Fosfatos!Y91,2,4)/2,Fosfatos!Y91)</f>
        <v>0</v>
      </c>
    </row>
    <row r="92" spans="2:27" x14ac:dyDescent="0.25">
      <c r="B92" s="30">
        <v>44733</v>
      </c>
      <c r="C92" s="46"/>
      <c r="D92" s="131">
        <f>IF(MID(Fosfatos!D92,1,1)="&lt;",MID(Fosfatos!D92,2,4)/2,Fosfatos!D92)</f>
        <v>1.399</v>
      </c>
      <c r="E92" s="26"/>
      <c r="F92" s="26"/>
      <c r="G92" s="26"/>
      <c r="H92" s="26"/>
      <c r="I92" s="46"/>
      <c r="J92" s="131">
        <f>IF(MID(Fosfatos!J92,1,1)="&lt;",MID(Fosfatos!J92,2,4)/2,Fosfatos!J92)</f>
        <v>9.5000000000000001E-2</v>
      </c>
      <c r="K92" s="46"/>
      <c r="L92" s="131">
        <f>IF(MID(Fosfatos!L92,1,1)="&lt;",MID(Fosfatos!L92,2,4)/2,Fosfatos!L92)</f>
        <v>0</v>
      </c>
      <c r="M92" s="46"/>
      <c r="N92" s="131" t="str">
        <f>IF(MID(Fosfatos!N92,1,1)="&lt;",MID(Fosfatos!N92,2,4)/2,Fosfatos!N92)</f>
        <v>Cauce seco</v>
      </c>
      <c r="O92" s="4">
        <f>IF(MID(Fosfatos!O92,1,1)="&lt;",MID(Fosfatos!O92,2,4)/2,Fosfatos!O92)</f>
        <v>0.12</v>
      </c>
      <c r="P92" s="9" t="str">
        <f>IF(MID(Fosfatos!P92,1,1)="&lt;",MID(Fosfatos!P92,2,4)/2,Fosfatos!P92)</f>
        <v>Cauce estancado</v>
      </c>
      <c r="Q92" s="46"/>
      <c r="R92" s="17">
        <f>IF(MID(Fosfatos!R92,1,1)="&lt;",MID(Fosfatos!R92,2,4)/2,Fosfatos!R92)</f>
        <v>0</v>
      </c>
      <c r="S92" s="21">
        <f>IF(MID(Fosfatos!S92,1,1)="&lt;",MID(Fosfatos!S92,2,4)/2,Fosfatos!S92)</f>
        <v>0</v>
      </c>
      <c r="T92" s="21">
        <f>IF(MID(Fosfatos!T92,1,1)="&lt;",MID(Fosfatos!T92,2,4)/2,Fosfatos!T92)</f>
        <v>0.03</v>
      </c>
      <c r="U92" s="150">
        <f>IF(MID(Fosfatos!U92,1,1)="&lt;",MID(Fosfatos!U92,2,4)/2,Fosfatos!U92)</f>
        <v>0.03</v>
      </c>
      <c r="V92" s="151" t="str">
        <f>IF(MID(Fosfatos!V92,1,1)="&lt;",MID(Fosfatos!V92,2,4)/2,Fosfatos!V92)</f>
        <v>Cauce estancado</v>
      </c>
      <c r="W92" s="152">
        <f>IF(MID(Fosfatos!W92,1,1)="&lt;",MID(Fosfatos!W92,2,4)/2,Fosfatos!W92)</f>
        <v>0</v>
      </c>
      <c r="X92" s="153">
        <f>IF(MID(Fosfatos!X92,1,1)="&lt;",MID(Fosfatos!X92,2,4)/2,Fosfatos!X92)</f>
        <v>0.25900000000000001</v>
      </c>
      <c r="Y92" s="154">
        <f>IF(MID(Fosfatos!Y92,1,1)="&lt;",MID(Fosfatos!Y92,2,4)/2,Fosfatos!Y92)</f>
        <v>0</v>
      </c>
    </row>
    <row r="93" spans="2:27" x14ac:dyDescent="0.25">
      <c r="B93" s="30">
        <v>44734</v>
      </c>
      <c r="C93" s="105"/>
      <c r="D93" s="131">
        <f>IF(MID(Fosfatos!D93,1,1)="&lt;",MID(Fosfatos!D93,2,4)/2,Fosfatos!D93)</f>
        <v>1.6879999999999999</v>
      </c>
      <c r="E93" s="26"/>
      <c r="F93" s="26"/>
      <c r="G93" s="26"/>
      <c r="H93" s="26"/>
      <c r="I93" s="46"/>
      <c r="J93" s="131">
        <f>IF(MID(Fosfatos!J93,1,1)="&lt;",MID(Fosfatos!J93,2,4)/2,Fosfatos!J93)</f>
        <v>0.40799999999999997</v>
      </c>
      <c r="K93" s="46"/>
      <c r="L93" s="131">
        <f>IF(MID(Fosfatos!L93,1,1)="&lt;",MID(Fosfatos!L93,2,4)/2,Fosfatos!L93)</f>
        <v>0</v>
      </c>
      <c r="M93" s="46"/>
      <c r="N93" s="131" t="str">
        <f>IF(MID(Fosfatos!N93,1,1)="&lt;",MID(Fosfatos!N93,2,4)/2,Fosfatos!N93)</f>
        <v>Cauce seco</v>
      </c>
      <c r="O93" s="4">
        <f>IF(MID(Fosfatos!O93,1,1)="&lt;",MID(Fosfatos!O93,2,4)/2,Fosfatos!O93)</f>
        <v>0.13</v>
      </c>
      <c r="P93" s="9" t="str">
        <f>IF(MID(Fosfatos!P93,1,1)="&lt;",MID(Fosfatos!P93,2,4)/2,Fosfatos!P93)</f>
        <v>Cauce estancado</v>
      </c>
      <c r="Q93" s="46"/>
      <c r="R93" s="17" t="str">
        <f>IF(MID(Fosfatos!R93,1,1)="&lt;",MID(Fosfatos!R93,2,4)/2,Fosfatos!R93)</f>
        <v>Agua estancada</v>
      </c>
      <c r="S93" s="21" t="str">
        <f>IF(MID(Fosfatos!S93,1,1)="&lt;",MID(Fosfatos!S93,2,4)/2,Fosfatos!S93)</f>
        <v>Agua estancada</v>
      </c>
      <c r="T93" s="21">
        <f>IF(MID(Fosfatos!T93,1,1)="&lt;",MID(Fosfatos!T93,2,4)/2,Fosfatos!T93)</f>
        <v>0.03</v>
      </c>
      <c r="U93" s="150">
        <f>IF(MID(Fosfatos!U93,1,1)="&lt;",MID(Fosfatos!U93,2,4)/2,Fosfatos!U93)</f>
        <v>0.03</v>
      </c>
      <c r="V93" s="151" t="str">
        <f>IF(MID(Fosfatos!V93,1,1)="&lt;",MID(Fosfatos!V93,2,4)/2,Fosfatos!V93)</f>
        <v>Cauce estancado</v>
      </c>
      <c r="W93" s="152" t="str">
        <f>IF(MID(Fosfatos!W93,1,1)="&lt;",MID(Fosfatos!W93,2,4)/2,Fosfatos!W93)</f>
        <v>Agua estancada</v>
      </c>
      <c r="X93" s="153">
        <f>IF(MID(Fosfatos!X93,1,1)="&lt;",MID(Fosfatos!X93,2,4)/2,Fosfatos!X93)</f>
        <v>0.21099999999999999</v>
      </c>
      <c r="Y93" s="154" t="str">
        <f>IF(MID(Fosfatos!Y93,1,1)="&lt;",MID(Fosfatos!Y93,2,4)/2,Fosfatos!Y93)</f>
        <v>Cauce seco</v>
      </c>
      <c r="AA93" t="s">
        <v>168</v>
      </c>
    </row>
    <row r="94" spans="2:27" x14ac:dyDescent="0.25">
      <c r="B94" s="30">
        <v>44735</v>
      </c>
      <c r="C94" s="105"/>
      <c r="D94" s="131">
        <f>IF(MID(Fosfatos!D94,1,1)="&lt;",MID(Fosfatos!D94,2,4)/2,Fosfatos!D94)</f>
        <v>1.4750000000000001</v>
      </c>
      <c r="E94" s="26"/>
      <c r="F94" s="26"/>
      <c r="G94" s="26"/>
      <c r="H94" s="26"/>
      <c r="I94" s="46"/>
      <c r="J94" s="131">
        <f>IF(MID(Fosfatos!J94,1,1)="&lt;",MID(Fosfatos!J94,2,4)/2,Fosfatos!J94)</f>
        <v>0.36899999999999999</v>
      </c>
      <c r="K94" s="46"/>
      <c r="L94" s="131">
        <f>IF(MID(Fosfatos!L94,1,1)="&lt;",MID(Fosfatos!L94,2,4)/2,Fosfatos!L94)</f>
        <v>0</v>
      </c>
      <c r="M94" s="46"/>
      <c r="N94" s="131" t="str">
        <f>IF(MID(Fosfatos!N94,1,1)="&lt;",MID(Fosfatos!N94,2,4)/2,Fosfatos!N94)</f>
        <v>Cauce seco</v>
      </c>
      <c r="O94" s="4">
        <f>IF(MID(Fosfatos!O94,1,1)="&lt;",MID(Fosfatos!O94,2,4)/2,Fosfatos!O94)</f>
        <v>0.13200000000000001</v>
      </c>
      <c r="P94" s="9" t="str">
        <f>IF(MID(Fosfatos!P94,1,1)="&lt;",MID(Fosfatos!P94,2,4)/2,Fosfatos!P94)</f>
        <v>Cauce estancado</v>
      </c>
      <c r="Q94" s="46"/>
      <c r="R94" s="17">
        <f>IF(MID(Fosfatos!R94,1,1)="&lt;",MID(Fosfatos!R94,2,4)/2,Fosfatos!R94)</f>
        <v>0</v>
      </c>
      <c r="S94" s="21">
        <f>IF(MID(Fosfatos!S94,1,1)="&lt;",MID(Fosfatos!S94,2,4)/2,Fosfatos!S94)</f>
        <v>0</v>
      </c>
      <c r="T94" s="21">
        <f>IF(MID(Fosfatos!T94,1,1)="&lt;",MID(Fosfatos!T94,2,4)/2,Fosfatos!T94)</f>
        <v>0.03</v>
      </c>
      <c r="U94" s="150">
        <f>IF(MID(Fosfatos!U94,1,1)="&lt;",MID(Fosfatos!U94,2,4)/2,Fosfatos!U94)</f>
        <v>0.03</v>
      </c>
      <c r="V94" s="151" t="str">
        <f>IF(MID(Fosfatos!V94,1,1)="&lt;",MID(Fosfatos!V94,2,4)/2,Fosfatos!V94)</f>
        <v>Cauce estancado</v>
      </c>
      <c r="W94" s="152">
        <f>IF(MID(Fosfatos!W94,1,1)="&lt;",MID(Fosfatos!W94,2,4)/2,Fosfatos!W94)</f>
        <v>0</v>
      </c>
      <c r="X94" s="153">
        <f>IF(MID(Fosfatos!X94,1,1)="&lt;",MID(Fosfatos!X94,2,4)/2,Fosfatos!X94)</f>
        <v>0.221</v>
      </c>
      <c r="Y94" s="154">
        <f>IF(MID(Fosfatos!Y94,1,1)="&lt;",MID(Fosfatos!Y94,2,4)/2,Fosfatos!Y94)</f>
        <v>0</v>
      </c>
    </row>
    <row r="95" spans="2:27" x14ac:dyDescent="0.25">
      <c r="B95" s="30">
        <v>44736</v>
      </c>
      <c r="C95" s="105"/>
      <c r="D95" s="131">
        <f>IF(MID(Fosfatos!D95,1,1)="&lt;",MID(Fosfatos!D95,2,4)/2,Fosfatos!D95)</f>
        <v>1.206</v>
      </c>
      <c r="E95" s="26"/>
      <c r="F95" s="26"/>
      <c r="G95" s="26"/>
      <c r="H95" s="26"/>
      <c r="I95" s="46"/>
      <c r="J95" s="131">
        <f>IF(MID(Fosfatos!J95,1,1)="&lt;",MID(Fosfatos!J95,2,4)/2,Fosfatos!J95)</f>
        <v>0.30299999999999999</v>
      </c>
      <c r="K95" s="46"/>
      <c r="L95" s="131">
        <f>IF(MID(Fosfatos!L95,1,1)="&lt;",MID(Fosfatos!L95,2,4)/2,Fosfatos!L95)</f>
        <v>0</v>
      </c>
      <c r="M95" s="46"/>
      <c r="N95" s="131" t="str">
        <f>IF(MID(Fosfatos!N95,1,1)="&lt;",MID(Fosfatos!N95,2,4)/2,Fosfatos!N95)</f>
        <v>Cauce seco</v>
      </c>
      <c r="O95" s="4">
        <f>IF(MID(Fosfatos!O95,1,1)="&lt;",MID(Fosfatos!O95,2,4)/2,Fosfatos!O95)</f>
        <v>0.246</v>
      </c>
      <c r="P95" s="9" t="str">
        <f>IF(MID(Fosfatos!P95,1,1)="&lt;",MID(Fosfatos!P95,2,4)/2,Fosfatos!P95)</f>
        <v>Cauce estancado</v>
      </c>
      <c r="Q95" s="46"/>
      <c r="R95" s="17">
        <f>IF(MID(Fosfatos!R95,1,1)="&lt;",MID(Fosfatos!R95,2,4)/2,Fosfatos!R95)</f>
        <v>0</v>
      </c>
      <c r="S95" s="21">
        <f>IF(MID(Fosfatos!S95,1,1)="&lt;",MID(Fosfatos!S95,2,4)/2,Fosfatos!S95)</f>
        <v>0</v>
      </c>
      <c r="T95" s="21">
        <f>IF(MID(Fosfatos!T95,1,1)="&lt;",MID(Fosfatos!T95,2,4)/2,Fosfatos!T95)</f>
        <v>0.14399999999999999</v>
      </c>
      <c r="U95" s="150">
        <f>IF(MID(Fosfatos!U95,1,1)="&lt;",MID(Fosfatos!U95,2,4)/2,Fosfatos!U95)</f>
        <v>0.03</v>
      </c>
      <c r="V95" s="151" t="str">
        <f>IF(MID(Fosfatos!V95,1,1)="&lt;",MID(Fosfatos!V95,2,4)/2,Fosfatos!V95)</f>
        <v>Cauce estancado</v>
      </c>
      <c r="W95" s="152">
        <f>IF(MID(Fosfatos!W95,1,1)="&lt;",MID(Fosfatos!W95,2,4)/2,Fosfatos!W95)</f>
        <v>0</v>
      </c>
      <c r="X95" s="153">
        <f>IF(MID(Fosfatos!X95,1,1)="&lt;",MID(Fosfatos!X95,2,4)/2,Fosfatos!X95)</f>
        <v>0.379</v>
      </c>
      <c r="Y95" s="154">
        <f>IF(MID(Fosfatos!Y95,1,1)="&lt;",MID(Fosfatos!Y95,2,4)/2,Fosfatos!Y95)</f>
        <v>0</v>
      </c>
    </row>
    <row r="96" spans="2:27" x14ac:dyDescent="0.25">
      <c r="B96" s="30">
        <v>44737</v>
      </c>
      <c r="C96" s="105"/>
      <c r="D96" s="131">
        <f>IF(MID(Fosfatos!D96,1,1)="&lt;",MID(Fosfatos!D96,2,4)/2,Fosfatos!D96)</f>
        <v>1.1180000000000001</v>
      </c>
      <c r="E96" s="26"/>
      <c r="F96" s="26"/>
      <c r="G96" s="26"/>
      <c r="H96" s="26"/>
      <c r="I96" s="46"/>
      <c r="J96" s="131">
        <f>IF(MID(Fosfatos!J96,1,1)="&lt;",MID(Fosfatos!J96,2,4)/2,Fosfatos!J96)</f>
        <v>0.16600000000000001</v>
      </c>
      <c r="K96" s="46"/>
      <c r="L96" s="131">
        <f>IF(MID(Fosfatos!L96,1,1)="&lt;",MID(Fosfatos!L96,2,4)/2,Fosfatos!L96)</f>
        <v>0</v>
      </c>
      <c r="M96" s="46"/>
      <c r="N96" s="131">
        <f>IF(MID(Fosfatos!N96,1,1)="&lt;",MID(Fosfatos!N96,2,4)/2,Fosfatos!N96)</f>
        <v>9.2999999999999999E-2</v>
      </c>
      <c r="O96" s="4">
        <f>IF(MID(Fosfatos!O96,1,1)="&lt;",MID(Fosfatos!O96,2,4)/2,Fosfatos!O96)</f>
        <v>0.108</v>
      </c>
      <c r="P96" s="9" t="str">
        <f>IF(MID(Fosfatos!P96,1,1)="&lt;",MID(Fosfatos!P96,2,4)/2,Fosfatos!P96)</f>
        <v>Cauce estancado</v>
      </c>
      <c r="Q96" s="46"/>
      <c r="R96" s="17">
        <f>IF(MID(Fosfatos!R96,1,1)="&lt;",MID(Fosfatos!R96,2,4)/2,Fosfatos!R96)</f>
        <v>0</v>
      </c>
      <c r="S96" s="21">
        <f>IF(MID(Fosfatos!S96,1,1)="&lt;",MID(Fosfatos!S96,2,4)/2,Fosfatos!S96)</f>
        <v>0</v>
      </c>
      <c r="T96" s="21">
        <f>IF(MID(Fosfatos!T96,1,1)="&lt;",MID(Fosfatos!T96,2,4)/2,Fosfatos!T96)</f>
        <v>0.03</v>
      </c>
      <c r="U96" s="150">
        <f>IF(MID(Fosfatos!U96,1,1)="&lt;",MID(Fosfatos!U96,2,4)/2,Fosfatos!U96)</f>
        <v>0.03</v>
      </c>
      <c r="V96" s="151" t="str">
        <f>IF(MID(Fosfatos!V96,1,1)="&lt;",MID(Fosfatos!V96,2,4)/2,Fosfatos!V96)</f>
        <v>Cauce estancado</v>
      </c>
      <c r="W96" s="152">
        <f>IF(MID(Fosfatos!W96,1,1)="&lt;",MID(Fosfatos!W96,2,4)/2,Fosfatos!W96)</f>
        <v>0</v>
      </c>
      <c r="X96" s="153">
        <f>IF(MID(Fosfatos!X96,1,1)="&lt;",MID(Fosfatos!X96,2,4)/2,Fosfatos!X96)</f>
        <v>0.14799999999999999</v>
      </c>
      <c r="Y96" s="154">
        <f>IF(MID(Fosfatos!Y96,1,1)="&lt;",MID(Fosfatos!Y96,2,4)/2,Fosfatos!Y96)</f>
        <v>0</v>
      </c>
    </row>
    <row r="97" spans="2:25" x14ac:dyDescent="0.25">
      <c r="B97" s="30">
        <v>44738</v>
      </c>
      <c r="C97" s="105"/>
      <c r="D97" s="131">
        <f>IF(MID(Fosfatos!D97,1,1)="&lt;",MID(Fosfatos!D97,2,4)/2,Fosfatos!D97)</f>
        <v>1.2110000000000001</v>
      </c>
      <c r="E97" s="130"/>
      <c r="F97" s="130"/>
      <c r="G97" s="130"/>
      <c r="H97" s="130"/>
      <c r="I97" s="105"/>
      <c r="J97" s="131">
        <f>IF(MID(Fosfatos!J97,1,1)="&lt;",MID(Fosfatos!J97,2,4)/2,Fosfatos!J97)</f>
        <v>0.17</v>
      </c>
      <c r="K97" s="105"/>
      <c r="L97" s="131">
        <f>IF(MID(Fosfatos!L97,1,1)="&lt;",MID(Fosfatos!L97,2,4)/2,Fosfatos!L97)</f>
        <v>0</v>
      </c>
      <c r="M97" s="105"/>
      <c r="N97" s="131">
        <f>IF(MID(Fosfatos!N97,1,1)="&lt;",MID(Fosfatos!N97,2,4)/2,Fosfatos!N97)</f>
        <v>8.5000000000000006E-2</v>
      </c>
      <c r="O97" s="4">
        <f>IF(MID(Fosfatos!O97,1,1)="&lt;",MID(Fosfatos!O97,2,4)/2,Fosfatos!O97)</f>
        <v>9.5000000000000001E-2</v>
      </c>
      <c r="P97" s="9" t="str">
        <f>IF(MID(Fosfatos!P97,1,1)="&lt;",MID(Fosfatos!P97,2,4)/2,Fosfatos!P97)</f>
        <v>Cauce estancado</v>
      </c>
      <c r="Q97" s="105"/>
      <c r="R97" s="17">
        <f>IF(MID(Fosfatos!R97,1,1)="&lt;",MID(Fosfatos!R97,2,4)/2,Fosfatos!R97)</f>
        <v>0</v>
      </c>
      <c r="S97" s="21">
        <f>IF(MID(Fosfatos!S97,1,1)="&lt;",MID(Fosfatos!S97,2,4)/2,Fosfatos!S97)</f>
        <v>0</v>
      </c>
      <c r="T97" s="21">
        <f>IF(MID(Fosfatos!T97,1,1)="&lt;",MID(Fosfatos!T97,2,4)/2,Fosfatos!T97)</f>
        <v>0.03</v>
      </c>
      <c r="U97" s="150">
        <f>IF(MID(Fosfatos!U97,1,1)="&lt;",MID(Fosfatos!U97,2,4)/2,Fosfatos!U97)</f>
        <v>0.03</v>
      </c>
      <c r="V97" s="151" t="str">
        <f>IF(MID(Fosfatos!V97,1,1)="&lt;",MID(Fosfatos!V97,2,4)/2,Fosfatos!V97)</f>
        <v>Cauce estancado</v>
      </c>
      <c r="W97" s="152">
        <f>IF(MID(Fosfatos!W97,1,1)="&lt;",MID(Fosfatos!W97,2,4)/2,Fosfatos!W97)</f>
        <v>0</v>
      </c>
      <c r="X97" s="153">
        <f>IF(MID(Fosfatos!X97,1,1)="&lt;",MID(Fosfatos!X97,2,4)/2,Fosfatos!X97)</f>
        <v>0.17100000000000001</v>
      </c>
      <c r="Y97" s="154">
        <f>IF(MID(Fosfatos!Y97,1,1)="&lt;",MID(Fosfatos!Y97,2,4)/2,Fosfatos!Y97)</f>
        <v>0</v>
      </c>
    </row>
    <row r="98" spans="2:25" x14ac:dyDescent="0.25">
      <c r="B98" s="30">
        <v>44739</v>
      </c>
      <c r="C98" s="105"/>
      <c r="D98" s="131">
        <f>IF(MID(Fosfatos!D98,1,1)="&lt;",MID(Fosfatos!D98,2,4)/2,Fosfatos!D98)</f>
        <v>1.3380000000000001</v>
      </c>
      <c r="E98" s="26"/>
      <c r="F98" s="26"/>
      <c r="G98" s="26"/>
      <c r="H98" s="26"/>
      <c r="I98" s="46"/>
      <c r="J98" s="131">
        <f>IF(MID(Fosfatos!J98,1,1)="&lt;",MID(Fosfatos!J98,2,4)/2,Fosfatos!J98)</f>
        <v>0.70499999999999996</v>
      </c>
      <c r="K98" s="46"/>
      <c r="L98" s="131">
        <f>IF(MID(Fosfatos!L98,1,1)="&lt;",MID(Fosfatos!L98,2,4)/2,Fosfatos!L98)</f>
        <v>0</v>
      </c>
      <c r="M98" s="46"/>
      <c r="N98" s="131" t="str">
        <f>IF(MID(Fosfatos!N98,1,1)="&lt;",MID(Fosfatos!N98,2,4)/2,Fosfatos!N98)</f>
        <v>Cauce seco</v>
      </c>
      <c r="O98" s="4">
        <f>IF(MID(Fosfatos!O98,1,1)="&lt;",MID(Fosfatos!O98,2,4)/2,Fosfatos!O98)</f>
        <v>0.128</v>
      </c>
      <c r="P98" s="9" t="str">
        <f>IF(MID(Fosfatos!P98,1,1)="&lt;",MID(Fosfatos!P98,2,4)/2,Fosfatos!P98)</f>
        <v>Cauce estancado</v>
      </c>
      <c r="Q98" s="46"/>
      <c r="R98" s="17">
        <f>IF(MID(Fosfatos!R98,1,1)="&lt;",MID(Fosfatos!R98,2,4)/2,Fosfatos!R98)</f>
        <v>0</v>
      </c>
      <c r="S98" s="21">
        <f>IF(MID(Fosfatos!S98,1,1)="&lt;",MID(Fosfatos!S98,2,4)/2,Fosfatos!S98)</f>
        <v>0</v>
      </c>
      <c r="T98" s="21">
        <f>IF(MID(Fosfatos!T98,1,1)="&lt;",MID(Fosfatos!T98,2,4)/2,Fosfatos!T98)</f>
        <v>0.03</v>
      </c>
      <c r="U98" s="150">
        <f>IF(MID(Fosfatos!U98,1,1)="&lt;",MID(Fosfatos!U98,2,4)/2,Fosfatos!U98)</f>
        <v>0.03</v>
      </c>
      <c r="V98" s="151" t="str">
        <f>IF(MID(Fosfatos!V98,1,1)="&lt;",MID(Fosfatos!V98,2,4)/2,Fosfatos!V98)</f>
        <v>Cauce estancado</v>
      </c>
      <c r="W98" s="152">
        <f>IF(MID(Fosfatos!W98,1,1)="&lt;",MID(Fosfatos!W98,2,4)/2,Fosfatos!W98)</f>
        <v>0</v>
      </c>
      <c r="X98" s="153">
        <f>IF(MID(Fosfatos!X98,1,1)="&lt;",MID(Fosfatos!X98,2,4)/2,Fosfatos!X98)</f>
        <v>0.14599999999999999</v>
      </c>
      <c r="Y98" s="154">
        <f>IF(MID(Fosfatos!Y98,1,1)="&lt;",MID(Fosfatos!Y98,2,4)/2,Fosfatos!Y98)</f>
        <v>0</v>
      </c>
    </row>
    <row r="99" spans="2:25" x14ac:dyDescent="0.25">
      <c r="B99" s="30">
        <v>44740</v>
      </c>
      <c r="C99" s="105"/>
      <c r="D99" s="131">
        <f>IF(MID(Fosfatos!D99,1,1)="&lt;",MID(Fosfatos!D99,2,4)/2,Fosfatos!D99)</f>
        <v>1.0640000000000001</v>
      </c>
      <c r="E99" s="26"/>
      <c r="F99" s="26"/>
      <c r="G99" s="26"/>
      <c r="H99" s="26"/>
      <c r="I99" s="46"/>
      <c r="J99" s="131">
        <f>IF(MID(Fosfatos!J99,1,1)="&lt;",MID(Fosfatos!J99,2,4)/2,Fosfatos!J99)</f>
        <v>1.0980000000000001</v>
      </c>
      <c r="K99" s="46"/>
      <c r="L99" s="131">
        <f>IF(MID(Fosfatos!L99,1,1)="&lt;",MID(Fosfatos!L99,2,4)/2,Fosfatos!L99)</f>
        <v>0</v>
      </c>
      <c r="M99" s="46"/>
      <c r="N99" s="131">
        <f>IF(MID(Fosfatos!N99,1,1)="&lt;",MID(Fosfatos!N99,2,4)/2,Fosfatos!N99)</f>
        <v>0.1</v>
      </c>
      <c r="O99" s="4">
        <f>IF(MID(Fosfatos!O99,1,1)="&lt;",MID(Fosfatos!O99,2,4)/2,Fosfatos!O99)</f>
        <v>0.16600000000000001</v>
      </c>
      <c r="P99" s="9" t="str">
        <f>IF(MID(Fosfatos!P99,1,1)="&lt;",MID(Fosfatos!P99,2,4)/2,Fosfatos!P99)</f>
        <v>Cauce estancado</v>
      </c>
      <c r="Q99" s="46"/>
      <c r="R99" s="17">
        <f>IF(MID(Fosfatos!R99,1,1)="&lt;",MID(Fosfatos!R99,2,4)/2,Fosfatos!R99)</f>
        <v>0</v>
      </c>
      <c r="S99" s="21">
        <f>IF(MID(Fosfatos!S99,1,1)="&lt;",MID(Fosfatos!S99,2,4)/2,Fosfatos!S99)</f>
        <v>0</v>
      </c>
      <c r="T99" s="21">
        <f>IF(MID(Fosfatos!T99,1,1)="&lt;",MID(Fosfatos!T99,2,4)/2,Fosfatos!T99)</f>
        <v>0.03</v>
      </c>
      <c r="U99" s="150">
        <f>IF(MID(Fosfatos!U99,1,1)="&lt;",MID(Fosfatos!U99,2,4)/2,Fosfatos!U99)</f>
        <v>0.03</v>
      </c>
      <c r="V99" s="151" t="str">
        <f>IF(MID(Fosfatos!V99,1,1)="&lt;",MID(Fosfatos!V99,2,4)/2,Fosfatos!V99)</f>
        <v>Cauce estancado</v>
      </c>
      <c r="W99" s="152">
        <f>IF(MID(Fosfatos!W99,1,1)="&lt;",MID(Fosfatos!W99,2,4)/2,Fosfatos!W99)</f>
        <v>0</v>
      </c>
      <c r="X99" s="153">
        <f>IF(MID(Fosfatos!X99,1,1)="&lt;",MID(Fosfatos!X99,2,4)/2,Fosfatos!X99)</f>
        <v>0.191</v>
      </c>
      <c r="Y99" s="154">
        <f>IF(MID(Fosfatos!Y99,1,1)="&lt;",MID(Fosfatos!Y99,2,4)/2,Fosfatos!Y99)</f>
        <v>0</v>
      </c>
    </row>
    <row r="100" spans="2:25" x14ac:dyDescent="0.25">
      <c r="B100" s="30">
        <v>44741</v>
      </c>
      <c r="C100" s="105"/>
      <c r="D100" s="131">
        <f>IF(MID(Fosfatos!D100,1,1)="&lt;",MID(Fosfatos!D100,2,4)/2,Fosfatos!D100)</f>
        <v>1.2250000000000001</v>
      </c>
      <c r="E100" s="26"/>
      <c r="F100" s="26"/>
      <c r="G100" s="26"/>
      <c r="H100" s="26"/>
      <c r="I100" s="46"/>
      <c r="J100" s="131">
        <f>IF(MID(Fosfatos!J100,1,1)="&lt;",MID(Fosfatos!J100,2,4)/2,Fosfatos!J100)</f>
        <v>1.3520000000000001</v>
      </c>
      <c r="K100" s="46"/>
      <c r="L100" s="131">
        <f>IF(MID(Fosfatos!L100,1,1)="&lt;",MID(Fosfatos!L100,2,4)/2,Fosfatos!L100)</f>
        <v>0</v>
      </c>
      <c r="M100" s="46"/>
      <c r="N100" s="131">
        <f>IF(MID(Fosfatos!N100,1,1)="&lt;",MID(Fosfatos!N100,2,4)/2,Fosfatos!N100)</f>
        <v>0.92900000000000005</v>
      </c>
      <c r="O100" s="4">
        <f>IF(MID(Fosfatos!O100,1,1)="&lt;",MID(Fosfatos!O100,2,4)/2,Fosfatos!O100)</f>
        <v>0.122</v>
      </c>
      <c r="P100" s="9" t="str">
        <f>IF(MID(Fosfatos!P100,1,1)="&lt;",MID(Fosfatos!P100,2,4)/2,Fosfatos!P100)</f>
        <v>Cauce estancado</v>
      </c>
      <c r="Q100" s="46"/>
      <c r="R100" s="17">
        <f>IF(MID(Fosfatos!R100,1,1)="&lt;",MID(Fosfatos!R100,2,4)/2,Fosfatos!R100)</f>
        <v>0</v>
      </c>
      <c r="S100" s="21">
        <f>IF(MID(Fosfatos!S100,1,1)="&lt;",MID(Fosfatos!S100,2,4)/2,Fosfatos!S100)</f>
        <v>0</v>
      </c>
      <c r="T100" s="21">
        <f>IF(MID(Fosfatos!T100,1,1)="&lt;",MID(Fosfatos!T100,2,4)/2,Fosfatos!T100)</f>
        <v>0.03</v>
      </c>
      <c r="U100" s="150">
        <f>IF(MID(Fosfatos!U100,1,1)="&lt;",MID(Fosfatos!U100,2,4)/2,Fosfatos!U100)</f>
        <v>0.03</v>
      </c>
      <c r="V100" s="151" t="str">
        <f>IF(MID(Fosfatos!V100,1,1)="&lt;",MID(Fosfatos!V100,2,4)/2,Fosfatos!V100)</f>
        <v>Cauce estancado</v>
      </c>
      <c r="W100" s="152">
        <f>IF(MID(Fosfatos!W100,1,1)="&lt;",MID(Fosfatos!W100,2,4)/2,Fosfatos!W100)</f>
        <v>0</v>
      </c>
      <c r="X100" s="153">
        <f>IF(MID(Fosfatos!X100,1,1)="&lt;",MID(Fosfatos!X100,2,4)/2,Fosfatos!X100)</f>
        <v>0.30399999999999999</v>
      </c>
      <c r="Y100" s="154">
        <f>IF(MID(Fosfatos!Y100,1,1)="&lt;",MID(Fosfatos!Y100,2,4)/2,Fosfatos!Y100)</f>
        <v>0</v>
      </c>
    </row>
    <row r="101" spans="2:25" x14ac:dyDescent="0.25">
      <c r="B101" s="30">
        <v>44742</v>
      </c>
      <c r="C101" s="105"/>
      <c r="D101" s="131">
        <f>IF(MID(Fosfatos!D101,1,1)="&lt;",MID(Fosfatos!D101,2,4)/2,Fosfatos!D101)</f>
        <v>1.137</v>
      </c>
      <c r="E101" s="26"/>
      <c r="F101" s="26"/>
      <c r="G101" s="26"/>
      <c r="H101" s="26"/>
      <c r="I101" s="46"/>
      <c r="J101" s="131">
        <f>IF(MID(Fosfatos!J101,1,1)="&lt;",MID(Fosfatos!J101,2,4)/2,Fosfatos!J101)</f>
        <v>1.4590000000000001</v>
      </c>
      <c r="K101" s="46"/>
      <c r="L101" s="131">
        <f>IF(MID(Fosfatos!L101,1,1)="&lt;",MID(Fosfatos!L101,2,4)/2,Fosfatos!L101)</f>
        <v>0</v>
      </c>
      <c r="M101" s="46"/>
      <c r="N101" s="131">
        <f>IF(MID(Fosfatos!N101,1,1)="&lt;",MID(Fosfatos!N101,2,4)/2,Fosfatos!N101)</f>
        <v>0.14299999999999999</v>
      </c>
      <c r="O101" s="4">
        <f>IF(MID(Fosfatos!O101,1,1)="&lt;",MID(Fosfatos!O101,2,4)/2,Fosfatos!O101)</f>
        <v>0.108</v>
      </c>
      <c r="P101" s="9" t="str">
        <f>IF(MID(Fosfatos!P101,1,1)="&lt;",MID(Fosfatos!P101,2,4)/2,Fosfatos!P101)</f>
        <v>Cauce estancado</v>
      </c>
      <c r="Q101" s="46"/>
      <c r="R101" s="17">
        <f>IF(MID(Fosfatos!R101,1,1)="&lt;",MID(Fosfatos!R101,2,4)/2,Fosfatos!R101)</f>
        <v>0</v>
      </c>
      <c r="S101" s="21">
        <f>IF(MID(Fosfatos!S101,1,1)="&lt;",MID(Fosfatos!S101,2,4)/2,Fosfatos!S101)</f>
        <v>0</v>
      </c>
      <c r="T101" s="21">
        <f>IF(MID(Fosfatos!T101,1,1)="&lt;",MID(Fosfatos!T101,2,4)/2,Fosfatos!T101)</f>
        <v>0.03</v>
      </c>
      <c r="U101" s="150">
        <f>IF(MID(Fosfatos!U101,1,1)="&lt;",MID(Fosfatos!U101,2,4)/2,Fosfatos!U101)</f>
        <v>30.5</v>
      </c>
      <c r="V101" s="151" t="str">
        <f>IF(MID(Fosfatos!V101,1,1)="&lt;",MID(Fosfatos!V101,2,4)/2,Fosfatos!V101)</f>
        <v>Cauce estancado</v>
      </c>
      <c r="W101" s="152">
        <f>IF(MID(Fosfatos!W101,1,1)="&lt;",MID(Fosfatos!W101,2,4)/2,Fosfatos!W101)</f>
        <v>0</v>
      </c>
      <c r="X101" s="153">
        <f>IF(MID(Fosfatos!X101,1,1)="&lt;",MID(Fosfatos!X101,2,4)/2,Fosfatos!X101)</f>
        <v>0.219</v>
      </c>
      <c r="Y101" s="154">
        <f>IF(MID(Fosfatos!Y101,1,1)="&lt;",MID(Fosfatos!Y101,2,4)/2,Fosfatos!Y101)</f>
        <v>0</v>
      </c>
    </row>
    <row r="102" spans="2:25" x14ac:dyDescent="0.25">
      <c r="B102" s="30">
        <v>44743</v>
      </c>
      <c r="C102" s="105"/>
      <c r="D102" s="131">
        <f>IF(MID(Fosfatos!D102,1,1)="&lt;",MID(Fosfatos!D102,2,4)/2,Fosfatos!D102)</f>
        <v>1.5569999999999999</v>
      </c>
      <c r="E102" s="26"/>
      <c r="F102" s="26"/>
      <c r="G102" s="26"/>
      <c r="H102" s="26"/>
      <c r="I102" s="46"/>
      <c r="J102" s="131">
        <f>IF(MID(Fosfatos!J102,1,1)="&lt;",MID(Fosfatos!J102,2,4)/2,Fosfatos!J102)</f>
        <v>1.135</v>
      </c>
      <c r="K102" s="46"/>
      <c r="L102" s="131">
        <f>IF(MID(Fosfatos!L102,1,1)="&lt;",MID(Fosfatos!L102,2,4)/2,Fosfatos!L102)</f>
        <v>0</v>
      </c>
      <c r="M102" s="46"/>
      <c r="N102" s="131">
        <f>IF(MID(Fosfatos!N102,1,1)="&lt;",MID(Fosfatos!N102,2,4)/2,Fosfatos!N102)</f>
        <v>0.114</v>
      </c>
      <c r="O102" s="4">
        <f>IF(MID(Fosfatos!O102,1,1)="&lt;",MID(Fosfatos!O102,2,4)/2,Fosfatos!O102)</f>
        <v>0.13</v>
      </c>
      <c r="P102" s="9" t="str">
        <f>IF(MID(Fosfatos!P102,1,1)="&lt;",MID(Fosfatos!P102,2,4)/2,Fosfatos!P102)</f>
        <v>Cauce estancado</v>
      </c>
      <c r="Q102" s="46"/>
      <c r="R102" s="17" t="str">
        <f>IF(MID(Fosfatos!R102,1,1)="&lt;",MID(Fosfatos!R102,2,4)/2,Fosfatos!R102)</f>
        <v>Agua estancada</v>
      </c>
      <c r="S102" s="21" t="str">
        <f>IF(MID(Fosfatos!S102,1,1)="&lt;",MID(Fosfatos!S102,2,4)/2,Fosfatos!S102)</f>
        <v>Agua estancada</v>
      </c>
      <c r="T102" s="21">
        <f>IF(MID(Fosfatos!T102,1,1)="&lt;",MID(Fosfatos!T102,2,4)/2,Fosfatos!T102)</f>
        <v>0.16200000000000001</v>
      </c>
      <c r="U102" s="150">
        <f>IF(MID(Fosfatos!U102,1,1)="&lt;",MID(Fosfatos!U102,2,4)/2,Fosfatos!U102)</f>
        <v>0.03</v>
      </c>
      <c r="V102" s="151" t="str">
        <f>IF(MID(Fosfatos!V102,1,1)="&lt;",MID(Fosfatos!V102,2,4)/2,Fosfatos!V102)</f>
        <v>Cauce estancado</v>
      </c>
      <c r="W102" s="152" t="str">
        <f>IF(MID(Fosfatos!W102,1,1)="&lt;",MID(Fosfatos!W102,2,4)/2,Fosfatos!W102)</f>
        <v>Agua estancada</v>
      </c>
      <c r="X102" s="153">
        <f>IF(MID(Fosfatos!X102,1,1)="&lt;",MID(Fosfatos!X102,2,4)/2,Fosfatos!X102)</f>
        <v>0.21099999999999999</v>
      </c>
      <c r="Y102" s="154" t="str">
        <f>IF(MID(Fosfatos!Y102,1,1)="&lt;",MID(Fosfatos!Y102,2,4)/2,Fosfatos!Y102)</f>
        <v>Cauce seco</v>
      </c>
    </row>
    <row r="103" spans="2:25" x14ac:dyDescent="0.25">
      <c r="B103" s="30">
        <v>44744</v>
      </c>
      <c r="C103" s="105"/>
      <c r="D103" s="131">
        <f>IF(MID(Fosfatos!D103,1,1)="&lt;",MID(Fosfatos!D103,2,4)/2,Fosfatos!D103)</f>
        <v>1.1970000000000001</v>
      </c>
      <c r="E103" s="26"/>
      <c r="F103" s="26"/>
      <c r="G103" s="26"/>
      <c r="H103" s="26"/>
      <c r="I103" s="46"/>
      <c r="J103" s="131">
        <f>IF(MID(Fosfatos!J103,1,1)="&lt;",MID(Fosfatos!J103,2,4)/2,Fosfatos!J103)</f>
        <v>1.327</v>
      </c>
      <c r="K103" s="46"/>
      <c r="L103" s="131">
        <f>IF(MID(Fosfatos!L103,1,1)="&lt;",MID(Fosfatos!L103,2,4)/2,Fosfatos!L103)</f>
        <v>0</v>
      </c>
      <c r="M103" s="46"/>
      <c r="N103" s="131" t="str">
        <f>IF(MID(Fosfatos!N103,1,1)="&lt;",MID(Fosfatos!N103,2,4)/2,Fosfatos!N103)</f>
        <v>Cauce seco</v>
      </c>
      <c r="O103" s="4">
        <f>IF(MID(Fosfatos!O103,1,1)="&lt;",MID(Fosfatos!O103,2,4)/2,Fosfatos!O103)</f>
        <v>0.217</v>
      </c>
      <c r="P103" s="9" t="str">
        <f>IF(MID(Fosfatos!P103,1,1)="&lt;",MID(Fosfatos!P103,2,4)/2,Fosfatos!P103)</f>
        <v>Cauce estancado</v>
      </c>
      <c r="Q103" s="46"/>
      <c r="R103" s="17">
        <f>IF(MID(Fosfatos!R103,1,1)="&lt;",MID(Fosfatos!R103,2,4)/2,Fosfatos!R103)</f>
        <v>0</v>
      </c>
      <c r="S103" s="21">
        <f>IF(MID(Fosfatos!S103,1,1)="&lt;",MID(Fosfatos!S103,2,4)/2,Fosfatos!S103)</f>
        <v>0</v>
      </c>
      <c r="T103" s="21">
        <f>IF(MID(Fosfatos!T103,1,1)="&lt;",MID(Fosfatos!T103,2,4)/2,Fosfatos!T103)</f>
        <v>7.0000000000000007E-2</v>
      </c>
      <c r="U103" s="150">
        <f>IF(MID(Fosfatos!U103,1,1)="&lt;",MID(Fosfatos!U103,2,4)/2,Fosfatos!U103)</f>
        <v>0.36699999999999999</v>
      </c>
      <c r="V103" s="151" t="str">
        <f>IF(MID(Fosfatos!V103,1,1)="&lt;",MID(Fosfatos!V103,2,4)/2,Fosfatos!V103)</f>
        <v>Cauce estancado</v>
      </c>
      <c r="W103" s="152">
        <f>IF(MID(Fosfatos!W103,1,1)="&lt;",MID(Fosfatos!W103,2,4)/2,Fosfatos!W103)</f>
        <v>0</v>
      </c>
      <c r="X103" s="153">
        <f>IF(MID(Fosfatos!X103,1,1)="&lt;",MID(Fosfatos!X103,2,4)/2,Fosfatos!X103)</f>
        <v>0.314</v>
      </c>
      <c r="Y103" s="154">
        <f>IF(MID(Fosfatos!Y103,1,1)="&lt;",MID(Fosfatos!Y103,2,4)/2,Fosfatos!Y103)</f>
        <v>0</v>
      </c>
    </row>
    <row r="104" spans="2:25" x14ac:dyDescent="0.25">
      <c r="B104" s="30">
        <v>44745</v>
      </c>
      <c r="C104" s="105"/>
      <c r="D104" s="131">
        <f>IF(MID(Fosfatos!D104,1,1)="&lt;",MID(Fosfatos!D104,2,4)/2,Fosfatos!D104)</f>
        <v>1.222</v>
      </c>
      <c r="E104" s="26"/>
      <c r="F104" s="26"/>
      <c r="G104" s="26"/>
      <c r="H104" s="26"/>
      <c r="I104" s="46"/>
      <c r="J104" s="131">
        <f>IF(MID(Fosfatos!J104,1,1)="&lt;",MID(Fosfatos!J104,2,4)/2,Fosfatos!J104)</f>
        <v>1.319</v>
      </c>
      <c r="K104" s="46"/>
      <c r="L104" s="131">
        <f>IF(MID(Fosfatos!L104,1,1)="&lt;",MID(Fosfatos!L104,2,4)/2,Fosfatos!L104)</f>
        <v>0</v>
      </c>
      <c r="M104" s="46"/>
      <c r="N104" s="131" t="str">
        <f>IF(MID(Fosfatos!N104,1,1)="&lt;",MID(Fosfatos!N104,2,4)/2,Fosfatos!N104)</f>
        <v>Cauce seco</v>
      </c>
      <c r="O104" s="4">
        <f>IF(MID(Fosfatos!O104,1,1)="&lt;",MID(Fosfatos!O104,2,4)/2,Fosfatos!O104)</f>
        <v>0.157</v>
      </c>
      <c r="P104" s="9" t="str">
        <f>IF(MID(Fosfatos!P104,1,1)="&lt;",MID(Fosfatos!P104,2,4)/2,Fosfatos!P104)</f>
        <v>Cauce estancado</v>
      </c>
      <c r="Q104" s="46"/>
      <c r="R104" s="17">
        <f>IF(MID(Fosfatos!R104,1,1)="&lt;",MID(Fosfatos!R104,2,4)/2,Fosfatos!R104)</f>
        <v>0</v>
      </c>
      <c r="S104" s="21">
        <f>IF(MID(Fosfatos!S104,1,1)="&lt;",MID(Fosfatos!S104,2,4)/2,Fosfatos!S104)</f>
        <v>0</v>
      </c>
      <c r="T104" s="21">
        <f>IF(MID(Fosfatos!T104,1,1)="&lt;",MID(Fosfatos!T104,2,4)/2,Fosfatos!T104)</f>
        <v>6.8000000000000005E-2</v>
      </c>
      <c r="U104" s="150">
        <f>IF(MID(Fosfatos!U104,1,1)="&lt;",MID(Fosfatos!U104,2,4)/2,Fosfatos!U104)</f>
        <v>0.10100000000000001</v>
      </c>
      <c r="V104" s="151" t="str">
        <f>IF(MID(Fosfatos!V104,1,1)="&lt;",MID(Fosfatos!V104,2,4)/2,Fosfatos!V104)</f>
        <v>Cauce estancado</v>
      </c>
      <c r="W104" s="152">
        <f>IF(MID(Fosfatos!W104,1,1)="&lt;",MID(Fosfatos!W104,2,4)/2,Fosfatos!W104)</f>
        <v>0</v>
      </c>
      <c r="X104" s="153">
        <f>IF(MID(Fosfatos!X104,1,1)="&lt;",MID(Fosfatos!X104,2,4)/2,Fosfatos!X104)</f>
        <v>0.434</v>
      </c>
      <c r="Y104" s="154">
        <f>IF(MID(Fosfatos!Y104,1,1)="&lt;",MID(Fosfatos!Y104,2,4)/2,Fosfatos!Y104)</f>
        <v>0</v>
      </c>
    </row>
    <row r="105" spans="2:25" x14ac:dyDescent="0.25">
      <c r="B105" s="30">
        <v>44746</v>
      </c>
      <c r="C105" s="105"/>
      <c r="D105" s="131">
        <f>IF(MID(Fosfatos!D105,1,1)="&lt;",MID(Fosfatos!D105,2,4)/2,Fosfatos!D105)</f>
        <v>1.625</v>
      </c>
      <c r="E105" s="26"/>
      <c r="F105" s="26"/>
      <c r="G105" s="26"/>
      <c r="H105" s="26"/>
      <c r="I105" s="46"/>
      <c r="J105" s="131">
        <f>IF(MID(Fosfatos!J105,1,1)="&lt;",MID(Fosfatos!J105,2,4)/2,Fosfatos!J105)</f>
        <v>2.9420000000000002</v>
      </c>
      <c r="K105" s="46"/>
      <c r="L105" s="131">
        <f>IF(MID(Fosfatos!L105,1,1)="&lt;",MID(Fosfatos!L105,2,4)/2,Fosfatos!L105)</f>
        <v>0</v>
      </c>
      <c r="M105" s="46"/>
      <c r="N105" s="131" t="str">
        <f>IF(MID(Fosfatos!N105,1,1)="&lt;",MID(Fosfatos!N105,2,4)/2,Fosfatos!N105)</f>
        <v>Cauce seco</v>
      </c>
      <c r="O105" s="4">
        <f>IF(MID(Fosfatos!O105,1,1)="&lt;",MID(Fosfatos!O105,2,4)/2,Fosfatos!O105)</f>
        <v>0.214</v>
      </c>
      <c r="P105" s="9" t="str">
        <f>IF(MID(Fosfatos!P105,1,1)="&lt;",MID(Fosfatos!P105,2,4)/2,Fosfatos!P105)</f>
        <v>Cauce estancado</v>
      </c>
      <c r="Q105" s="46"/>
      <c r="R105" s="17">
        <f>IF(MID(Fosfatos!R105,1,1)="&lt;",MID(Fosfatos!R105,2,4)/2,Fosfatos!R105)</f>
        <v>0</v>
      </c>
      <c r="S105" s="21">
        <f>IF(MID(Fosfatos!S105,1,1)="&lt;",MID(Fosfatos!S105,2,4)/2,Fosfatos!S105)</f>
        <v>0</v>
      </c>
      <c r="T105" s="21">
        <f>IF(MID(Fosfatos!T105,1,1)="&lt;",MID(Fosfatos!T105,2,4)/2,Fosfatos!T105)</f>
        <v>6.5000000000000002E-2</v>
      </c>
      <c r="U105" s="150">
        <f>IF(MID(Fosfatos!U105,1,1)="&lt;",MID(Fosfatos!U105,2,4)/2,Fosfatos!U105)</f>
        <v>7.6999999999999999E-2</v>
      </c>
      <c r="V105" s="151" t="str">
        <f>IF(MID(Fosfatos!V105,1,1)="&lt;",MID(Fosfatos!V105,2,4)/2,Fosfatos!V105)</f>
        <v>Cauce estancado</v>
      </c>
      <c r="W105" s="152">
        <f>IF(MID(Fosfatos!W105,1,1)="&lt;",MID(Fosfatos!W105,2,4)/2,Fosfatos!W105)</f>
        <v>0</v>
      </c>
      <c r="X105" s="153">
        <f>IF(MID(Fosfatos!X105,1,1)="&lt;",MID(Fosfatos!X105,2,4)/2,Fosfatos!X105)</f>
        <v>0.42599999999999999</v>
      </c>
      <c r="Y105" s="154">
        <f>IF(MID(Fosfatos!Y105,1,1)="&lt;",MID(Fosfatos!Y105,2,4)/2,Fosfatos!Y105)</f>
        <v>0</v>
      </c>
    </row>
    <row r="106" spans="2:25" x14ac:dyDescent="0.25">
      <c r="B106" s="30">
        <v>44747</v>
      </c>
      <c r="C106" s="105"/>
      <c r="D106" s="131">
        <f>IF(MID(Fosfatos!D106,1,1)="&lt;",MID(Fosfatos!D106,2,4)/2,Fosfatos!D106)</f>
        <v>1.179</v>
      </c>
      <c r="E106" s="26"/>
      <c r="F106" s="26"/>
      <c r="G106" s="26"/>
      <c r="H106" s="26"/>
      <c r="I106" s="46"/>
      <c r="J106" s="131">
        <f>IF(MID(Fosfatos!J106,1,1)="&lt;",MID(Fosfatos!J106,2,4)/2,Fosfatos!J106)</f>
        <v>1.9379999999999999</v>
      </c>
      <c r="K106" s="46"/>
      <c r="L106" s="131">
        <f>IF(MID(Fosfatos!L106,1,1)="&lt;",MID(Fosfatos!L106,2,4)/2,Fosfatos!L106)</f>
        <v>0</v>
      </c>
      <c r="M106" s="46"/>
      <c r="N106" s="131" t="str">
        <f>IF(MID(Fosfatos!N106,1,1)="&lt;",MID(Fosfatos!N106,2,4)/2,Fosfatos!N106)</f>
        <v>Cauce seco</v>
      </c>
      <c r="O106" s="4">
        <f>IF(MID(Fosfatos!O106,1,1)="&lt;",MID(Fosfatos!O106,2,4)/2,Fosfatos!O106)</f>
        <v>0.13600000000000001</v>
      </c>
      <c r="P106" s="9" t="str">
        <f>IF(MID(Fosfatos!P106,1,1)="&lt;",MID(Fosfatos!P106,2,4)/2,Fosfatos!P106)</f>
        <v>Cauce estancado</v>
      </c>
      <c r="Q106" s="46"/>
      <c r="R106" s="17">
        <f>IF(MID(Fosfatos!R106,1,1)="&lt;",MID(Fosfatos!R106,2,4)/2,Fosfatos!R106)</f>
        <v>0</v>
      </c>
      <c r="S106" s="21">
        <f>IF(MID(Fosfatos!S106,1,1)="&lt;",MID(Fosfatos!S106,2,4)/2,Fosfatos!S106)</f>
        <v>0</v>
      </c>
      <c r="T106" s="21">
        <f>IF(MID(Fosfatos!T106,1,1)="&lt;",MID(Fosfatos!T106,2,4)/2,Fosfatos!T106)</f>
        <v>0.03</v>
      </c>
      <c r="U106" s="150">
        <f>IF(MID(Fosfatos!U106,1,1)="&lt;",MID(Fosfatos!U106,2,4)/2,Fosfatos!U106)</f>
        <v>0.03</v>
      </c>
      <c r="V106" s="151">
        <f>IF(MID(Fosfatos!V106,1,1)="&lt;",MID(Fosfatos!V106,2,4)/2,Fosfatos!V106)</f>
        <v>0.03</v>
      </c>
      <c r="W106" s="152">
        <f>IF(MID(Fosfatos!W106,1,1)="&lt;",MID(Fosfatos!W106,2,4)/2,Fosfatos!W106)</f>
        <v>0</v>
      </c>
      <c r="X106" s="153">
        <f>IF(MID(Fosfatos!X106,1,1)="&lt;",MID(Fosfatos!X106,2,4)/2,Fosfatos!X106)</f>
        <v>0.312</v>
      </c>
      <c r="Y106" s="154">
        <f>IF(MID(Fosfatos!Y106,1,1)="&lt;",MID(Fosfatos!Y106,2,4)/2,Fosfatos!Y106)</f>
        <v>0</v>
      </c>
    </row>
    <row r="107" spans="2:25" x14ac:dyDescent="0.25">
      <c r="B107" s="30">
        <v>44748</v>
      </c>
      <c r="C107" s="105"/>
      <c r="D107" s="131">
        <f>IF(MID(Fosfatos!D107,1,1)="&lt;",MID(Fosfatos!D107,2,4)/2,Fosfatos!D107)</f>
        <v>1.274</v>
      </c>
      <c r="E107" s="130"/>
      <c r="F107" s="130"/>
      <c r="G107" s="130"/>
      <c r="H107" s="130"/>
      <c r="I107" s="105"/>
      <c r="J107" s="131">
        <f>IF(MID(Fosfatos!J107,1,1)="&lt;",MID(Fosfatos!J107,2,4)/2,Fosfatos!J107)</f>
        <v>2.3620000000000001</v>
      </c>
      <c r="K107" s="105"/>
      <c r="L107" s="131">
        <f>IF(MID(Fosfatos!L107,1,1)="&lt;",MID(Fosfatos!L107,2,4)/2,Fosfatos!L107)</f>
        <v>0</v>
      </c>
      <c r="M107" s="105"/>
      <c r="N107" s="131" t="str">
        <f>IF(MID(Fosfatos!N107,1,1)="&lt;",MID(Fosfatos!N107,2,4)/2,Fosfatos!N107)</f>
        <v>Cauce seco</v>
      </c>
      <c r="O107" s="4">
        <f>IF(MID(Fosfatos!O107,1,1)="&lt;",MID(Fosfatos!O107,2,4)/2,Fosfatos!O107)</f>
        <v>0.14399999999999999</v>
      </c>
      <c r="P107" s="9" t="str">
        <f>IF(MID(Fosfatos!P107,1,1)="&lt;",MID(Fosfatos!P107,2,4)/2,Fosfatos!P107)</f>
        <v>Cauce estancado</v>
      </c>
      <c r="Q107" s="105"/>
      <c r="R107" s="17">
        <f>IF(MID(Fosfatos!R107,1,1)="&lt;",MID(Fosfatos!R107,2,4)/2,Fosfatos!R107)</f>
        <v>0</v>
      </c>
      <c r="S107" s="21">
        <f>IF(MID(Fosfatos!S107,1,1)="&lt;",MID(Fosfatos!S107,2,4)/2,Fosfatos!S107)</f>
        <v>0</v>
      </c>
      <c r="T107" s="21">
        <f>IF(MID(Fosfatos!T107,1,1)="&lt;",MID(Fosfatos!T107,2,4)/2,Fosfatos!T107)</f>
        <v>0.03</v>
      </c>
      <c r="U107" s="150">
        <f>IF(MID(Fosfatos!U107,1,1)="&lt;",MID(Fosfatos!U107,2,4)/2,Fosfatos!U107)</f>
        <v>0.03</v>
      </c>
      <c r="V107" s="151" t="str">
        <f>IF(MID(Fosfatos!V107,1,1)="&lt;",MID(Fosfatos!V107,2,4)/2,Fosfatos!V107)</f>
        <v>Cauce estancado</v>
      </c>
      <c r="W107" s="152">
        <f>IF(MID(Fosfatos!W107,1,1)="&lt;",MID(Fosfatos!W107,2,4)/2,Fosfatos!W107)</f>
        <v>0</v>
      </c>
      <c r="X107" s="153">
        <f>IF(MID(Fosfatos!X107,1,1)="&lt;",MID(Fosfatos!X107,2,4)/2,Fosfatos!X107)</f>
        <v>0.3</v>
      </c>
      <c r="Y107" s="154">
        <f>IF(MID(Fosfatos!Y107,1,1)="&lt;",MID(Fosfatos!Y107,2,4)/2,Fosfatos!Y107)</f>
        <v>0</v>
      </c>
    </row>
    <row r="108" spans="2:25" x14ac:dyDescent="0.25">
      <c r="B108" s="30">
        <v>44749</v>
      </c>
      <c r="C108" s="105"/>
      <c r="D108" s="131">
        <f>IF(MID(Fosfatos!D108,1,1)="&lt;",MID(Fosfatos!D108,2,4)/2,Fosfatos!D108)</f>
        <v>1.5309999999999999</v>
      </c>
      <c r="E108" s="26"/>
      <c r="F108" s="26"/>
      <c r="G108" s="26"/>
      <c r="H108" s="26"/>
      <c r="I108" s="46"/>
      <c r="J108" s="131">
        <f>IF(MID(Fosfatos!J108,1,1)="&lt;",MID(Fosfatos!J108,2,4)/2,Fosfatos!J108)</f>
        <v>2.452</v>
      </c>
      <c r="K108" s="46"/>
      <c r="L108" s="131">
        <f>IF(MID(Fosfatos!L108,1,1)="&lt;",MID(Fosfatos!L108,2,4)/2,Fosfatos!L108)</f>
        <v>0</v>
      </c>
      <c r="M108" s="46"/>
      <c r="N108" s="131" t="str">
        <f>IF(MID(Fosfatos!N108,1,1)="&lt;",MID(Fosfatos!N108,2,4)/2,Fosfatos!N108)</f>
        <v>Cauce seco</v>
      </c>
      <c r="O108" s="4">
        <f>IF(MID(Fosfatos!O108,1,1)="&lt;",MID(Fosfatos!O108,2,4)/2,Fosfatos!O108)</f>
        <v>0.33300000000000002</v>
      </c>
      <c r="P108" s="9" t="str">
        <f>IF(MID(Fosfatos!P108,1,1)="&lt;",MID(Fosfatos!P108,2,4)/2,Fosfatos!P108)</f>
        <v>Cauce estancado</v>
      </c>
      <c r="Q108" s="46"/>
      <c r="R108" s="17" t="str">
        <f>IF(MID(Fosfatos!R108,1,1)="&lt;",MID(Fosfatos!R108,2,4)/2,Fosfatos!R108)</f>
        <v>Agua estancada</v>
      </c>
      <c r="S108" s="21" t="str">
        <f>IF(MID(Fosfatos!S108,1,1)="&lt;",MID(Fosfatos!S108,2,4)/2,Fosfatos!S108)</f>
        <v>Agua estancada</v>
      </c>
      <c r="T108" s="21">
        <f>IF(MID(Fosfatos!T108,1,1)="&lt;",MID(Fosfatos!T108,2,4)/2,Fosfatos!T108)</f>
        <v>0.03</v>
      </c>
      <c r="U108" s="150">
        <f>IF(MID(Fosfatos!U108,1,1)="&lt;",MID(Fosfatos!U108,2,4)/2,Fosfatos!U108)</f>
        <v>6.9000000000000006E-2</v>
      </c>
      <c r="V108" s="151" t="str">
        <f>IF(MID(Fosfatos!V108,1,1)="&lt;",MID(Fosfatos!V108,2,4)/2,Fosfatos!V108)</f>
        <v>Cauce estancado</v>
      </c>
      <c r="W108" s="152" t="str">
        <f>IF(MID(Fosfatos!W108,1,1)="&lt;",MID(Fosfatos!W108,2,4)/2,Fosfatos!W108)</f>
        <v>Agua estancada</v>
      </c>
      <c r="X108" s="153">
        <f>IF(MID(Fosfatos!X108,1,1)="&lt;",MID(Fosfatos!X108,2,4)/2,Fosfatos!X108)</f>
        <v>0.67900000000000005</v>
      </c>
      <c r="Y108" s="154" t="str">
        <f>IF(MID(Fosfatos!Y108,1,1)="&lt;",MID(Fosfatos!Y108,2,4)/2,Fosfatos!Y108)</f>
        <v>Cauce seco</v>
      </c>
    </row>
    <row r="109" spans="2:25" x14ac:dyDescent="0.25">
      <c r="B109" s="30">
        <v>44750</v>
      </c>
      <c r="C109" s="105"/>
      <c r="D109" s="131">
        <f>IF(MID(Fosfatos!D109,1,1)="&lt;",MID(Fosfatos!D109,2,4)/2,Fosfatos!D109)</f>
        <v>1.417</v>
      </c>
      <c r="E109" s="26"/>
      <c r="F109" s="26"/>
      <c r="G109" s="26"/>
      <c r="H109" s="26"/>
      <c r="I109" s="46"/>
      <c r="J109" s="131">
        <f>IF(MID(Fosfatos!J109,1,1)="&lt;",MID(Fosfatos!J109,2,4)/2,Fosfatos!J109)</f>
        <v>2.7639999999999998</v>
      </c>
      <c r="K109" s="46"/>
      <c r="L109" s="131">
        <f>IF(MID(Fosfatos!L109,1,1)="&lt;",MID(Fosfatos!L109,2,4)/2,Fosfatos!L109)</f>
        <v>0</v>
      </c>
      <c r="M109" s="46"/>
      <c r="N109" s="131" t="str">
        <f>IF(MID(Fosfatos!N109,1,1)="&lt;",MID(Fosfatos!N109,2,4)/2,Fosfatos!N109)</f>
        <v>Cauce seco</v>
      </c>
      <c r="O109" s="4">
        <f>IF(MID(Fosfatos!O109,1,1)="&lt;",MID(Fosfatos!O109,2,4)/2,Fosfatos!O109)</f>
        <v>0.20100000000000001</v>
      </c>
      <c r="P109" s="9" t="str">
        <f>IF(MID(Fosfatos!P109,1,1)="&lt;",MID(Fosfatos!P109,2,4)/2,Fosfatos!P109)</f>
        <v>Cauce estancado</v>
      </c>
      <c r="Q109" s="46"/>
      <c r="R109" s="17">
        <f>IF(MID(Fosfatos!R109,1,1)="&lt;",MID(Fosfatos!R109,2,4)/2,Fosfatos!R109)</f>
        <v>0</v>
      </c>
      <c r="S109" s="21">
        <f>IF(MID(Fosfatos!S109,1,1)="&lt;",MID(Fosfatos!S109,2,4)/2,Fosfatos!S109)</f>
        <v>0</v>
      </c>
      <c r="T109" s="21">
        <f>IF(MID(Fosfatos!T109,1,1)="&lt;",MID(Fosfatos!T109,2,4)/2,Fosfatos!T109)</f>
        <v>8.5999999999999993E-2</v>
      </c>
      <c r="U109" s="150">
        <f>IF(MID(Fosfatos!U109,1,1)="&lt;",MID(Fosfatos!U109,2,4)/2,Fosfatos!U109)</f>
        <v>0.26100000000000001</v>
      </c>
      <c r="V109" s="151" t="str">
        <f>IF(MID(Fosfatos!V109,1,1)="&lt;",MID(Fosfatos!V109,2,4)/2,Fosfatos!V109)</f>
        <v>Cauce estancado</v>
      </c>
      <c r="W109" s="152">
        <f>IF(MID(Fosfatos!W109,1,1)="&lt;",MID(Fosfatos!W109,2,4)/2,Fosfatos!W109)</f>
        <v>0</v>
      </c>
      <c r="X109" s="153">
        <f>IF(MID(Fosfatos!X109,1,1)="&lt;",MID(Fosfatos!X109,2,4)/2,Fosfatos!X109)</f>
        <v>0.26200000000000001</v>
      </c>
      <c r="Y109" s="154">
        <f>IF(MID(Fosfatos!Y109,1,1)="&lt;",MID(Fosfatos!Y109,2,4)/2,Fosfatos!Y109)</f>
        <v>0</v>
      </c>
    </row>
    <row r="110" spans="2:25" x14ac:dyDescent="0.25">
      <c r="B110" s="30">
        <v>44751</v>
      </c>
      <c r="C110" s="105"/>
      <c r="D110" s="131">
        <f>IF(MID(Fosfatos!D110,1,1)="&lt;",MID(Fosfatos!D110,2,4)/2,Fosfatos!D110)</f>
        <v>1.405</v>
      </c>
      <c r="E110" s="26"/>
      <c r="F110" s="26"/>
      <c r="G110" s="26"/>
      <c r="H110" s="26"/>
      <c r="I110" s="46"/>
      <c r="J110" s="131">
        <f>IF(MID(Fosfatos!J110,1,1)="&lt;",MID(Fosfatos!J110,2,4)/2,Fosfatos!J110)</f>
        <v>2.2189999999999999</v>
      </c>
      <c r="K110" s="46"/>
      <c r="L110" s="131">
        <f>IF(MID(Fosfatos!L110,1,1)="&lt;",MID(Fosfatos!L110,2,4)/2,Fosfatos!L110)</f>
        <v>0</v>
      </c>
      <c r="M110" s="46"/>
      <c r="N110" s="131" t="str">
        <f>IF(MID(Fosfatos!N110,1,1)="&lt;",MID(Fosfatos!N110,2,4)/2,Fosfatos!N110)</f>
        <v>Cauce seco</v>
      </c>
      <c r="O110" s="4">
        <f>IF(MID(Fosfatos!O110,1,1)="&lt;",MID(Fosfatos!O110,2,4)/2,Fosfatos!O110)</f>
        <v>0.20399999999999999</v>
      </c>
      <c r="P110" s="9" t="str">
        <f>IF(MID(Fosfatos!P110,1,1)="&lt;",MID(Fosfatos!P110,2,4)/2,Fosfatos!P110)</f>
        <v>Cauce estancado</v>
      </c>
      <c r="Q110" s="46"/>
      <c r="R110" s="17">
        <f>IF(MID(Fosfatos!R110,1,1)="&lt;",MID(Fosfatos!R110,2,4)/2,Fosfatos!R110)</f>
        <v>0</v>
      </c>
      <c r="S110" s="21">
        <f>IF(MID(Fosfatos!S110,1,1)="&lt;",MID(Fosfatos!S110,2,4)/2,Fosfatos!S110)</f>
        <v>0</v>
      </c>
      <c r="T110" s="21">
        <f>IF(MID(Fosfatos!T110,1,1)="&lt;",MID(Fosfatos!T110,2,4)/2,Fosfatos!T110)</f>
        <v>7.0000000000000007E-2</v>
      </c>
      <c r="U110" s="150">
        <f>IF(MID(Fosfatos!U110,1,1)="&lt;",MID(Fosfatos!U110,2,4)/2,Fosfatos!U110)</f>
        <v>0.252</v>
      </c>
      <c r="V110" s="151" t="str">
        <f>IF(MID(Fosfatos!V110,1,1)="&lt;",MID(Fosfatos!V110,2,4)/2,Fosfatos!V110)</f>
        <v>Cauce estancado</v>
      </c>
      <c r="W110" s="152">
        <f>IF(MID(Fosfatos!W110,1,1)="&lt;",MID(Fosfatos!W110,2,4)/2,Fosfatos!W110)</f>
        <v>0</v>
      </c>
      <c r="X110" s="153">
        <f>IF(MID(Fosfatos!X110,1,1)="&lt;",MID(Fosfatos!X110,2,4)/2,Fosfatos!X110)</f>
        <v>0.245</v>
      </c>
      <c r="Y110" s="154">
        <f>IF(MID(Fosfatos!Y110,1,1)="&lt;",MID(Fosfatos!Y110,2,4)/2,Fosfatos!Y110)</f>
        <v>0</v>
      </c>
    </row>
    <row r="111" spans="2:25" x14ac:dyDescent="0.25">
      <c r="B111" s="30">
        <v>44752</v>
      </c>
      <c r="C111" s="105"/>
      <c r="D111" s="131">
        <f>IF(MID(Fosfatos!D111,1,1)="&lt;",MID(Fosfatos!D111,2,4)/2,Fosfatos!D111)</f>
        <v>2.2410000000000001</v>
      </c>
      <c r="E111" s="26"/>
      <c r="F111" s="26"/>
      <c r="G111" s="26"/>
      <c r="H111" s="26"/>
      <c r="I111" s="46"/>
      <c r="J111" s="131">
        <f>IF(MID(Fosfatos!J111,1,1)="&lt;",MID(Fosfatos!J111,2,4)/2,Fosfatos!J111)</f>
        <v>2.9140000000000001</v>
      </c>
      <c r="K111" s="46"/>
      <c r="L111" s="131">
        <f>IF(MID(Fosfatos!L111,1,1)="&lt;",MID(Fosfatos!L111,2,4)/2,Fosfatos!L111)</f>
        <v>0</v>
      </c>
      <c r="M111" s="46"/>
      <c r="N111" s="131" t="str">
        <f>IF(MID(Fosfatos!N111,1,1)="&lt;",MID(Fosfatos!N111,2,4)/2,Fosfatos!N111)</f>
        <v>Cauce seco</v>
      </c>
      <c r="O111" s="4">
        <f>IF(MID(Fosfatos!O111,1,1)="&lt;",MID(Fosfatos!O111,2,4)/2,Fosfatos!O111)</f>
        <v>0.109</v>
      </c>
      <c r="P111" s="9" t="str">
        <f>IF(MID(Fosfatos!P111,1,1)="&lt;",MID(Fosfatos!P111,2,4)/2,Fosfatos!P111)</f>
        <v>Cauce estancado</v>
      </c>
      <c r="Q111" s="46"/>
      <c r="R111" s="17">
        <f>IF(MID(Fosfatos!R111,1,1)="&lt;",MID(Fosfatos!R111,2,4)/2,Fosfatos!R111)</f>
        <v>0</v>
      </c>
      <c r="S111" s="21">
        <f>IF(MID(Fosfatos!S111,1,1)="&lt;",MID(Fosfatos!S111,2,4)/2,Fosfatos!S111)</f>
        <v>0</v>
      </c>
      <c r="T111" s="21">
        <f>IF(MID(Fosfatos!T111,1,1)="&lt;",MID(Fosfatos!T111,2,4)/2,Fosfatos!T111)</f>
        <v>0.03</v>
      </c>
      <c r="U111" s="150">
        <f>IF(MID(Fosfatos!U111,1,1)="&lt;",MID(Fosfatos!U111,2,4)/2,Fosfatos!U111)</f>
        <v>0.03</v>
      </c>
      <c r="V111" s="151" t="str">
        <f>IF(MID(Fosfatos!V111,1,1)="&lt;",MID(Fosfatos!V111,2,4)/2,Fosfatos!V111)</f>
        <v>Cauce estancado</v>
      </c>
      <c r="W111" s="152">
        <f>IF(MID(Fosfatos!W111,1,1)="&lt;",MID(Fosfatos!W111,2,4)/2,Fosfatos!W111)</f>
        <v>0</v>
      </c>
      <c r="X111" s="153">
        <f>IF(MID(Fosfatos!X111,1,1)="&lt;",MID(Fosfatos!X111,2,4)/2,Fosfatos!X111)</f>
        <v>0.42299999999999999</v>
      </c>
      <c r="Y111" s="154">
        <f>IF(MID(Fosfatos!Y111,1,1)="&lt;",MID(Fosfatos!Y111,2,4)/2,Fosfatos!Y111)</f>
        <v>0</v>
      </c>
    </row>
    <row r="112" spans="2:25" x14ac:dyDescent="0.25">
      <c r="B112" s="30">
        <v>44753</v>
      </c>
      <c r="C112" s="105"/>
      <c r="D112" s="131">
        <f>IF(MID(Fosfatos!D112,1,1)="&lt;",MID(Fosfatos!D112,2,4)/2,Fosfatos!D112)</f>
        <v>3.0649999999999999</v>
      </c>
      <c r="E112" s="130"/>
      <c r="F112" s="130"/>
      <c r="G112" s="130"/>
      <c r="H112" s="130"/>
      <c r="I112" s="105"/>
      <c r="J112" s="131">
        <f>IF(MID(Fosfatos!J112,1,1)="&lt;",MID(Fosfatos!J112,2,4)/2,Fosfatos!J112)</f>
        <v>4.3250000000000002</v>
      </c>
      <c r="K112" s="105"/>
      <c r="L112" s="131">
        <f>IF(MID(Fosfatos!L112,1,1)="&lt;",MID(Fosfatos!L112,2,4)/2,Fosfatos!L112)</f>
        <v>0</v>
      </c>
      <c r="M112" s="105"/>
      <c r="N112" s="131" t="str">
        <f>IF(MID(Fosfatos!N112,1,1)="&lt;",MID(Fosfatos!N112,2,4)/2,Fosfatos!N112)</f>
        <v>Cauce seco</v>
      </c>
      <c r="O112" s="4">
        <f>IF(MID(Fosfatos!O112,1,1)="&lt;",MID(Fosfatos!O112,2,4)/2,Fosfatos!O112)</f>
        <v>0.11799999999999999</v>
      </c>
      <c r="P112" s="9" t="str">
        <f>IF(MID(Fosfatos!P112,1,1)="&lt;",MID(Fosfatos!P112,2,4)/2,Fosfatos!P112)</f>
        <v>Cauce estancado</v>
      </c>
      <c r="Q112" s="105"/>
      <c r="R112" s="17">
        <f>IF(MID(Fosfatos!R112,1,1)="&lt;",MID(Fosfatos!R112,2,4)/2,Fosfatos!R112)</f>
        <v>0</v>
      </c>
      <c r="S112" s="21">
        <f>IF(MID(Fosfatos!S112,1,1)="&lt;",MID(Fosfatos!S112,2,4)/2,Fosfatos!S112)</f>
        <v>0</v>
      </c>
      <c r="T112" s="21">
        <f>IF(MID(Fosfatos!T112,1,1)="&lt;",MID(Fosfatos!T112,2,4)/2,Fosfatos!T112)</f>
        <v>0.309</v>
      </c>
      <c r="U112" s="150">
        <f>IF(MID(Fosfatos!U112,1,1)="&lt;",MID(Fosfatos!U112,2,4)/2,Fosfatos!U112)</f>
        <v>9.6000000000000002E-2</v>
      </c>
      <c r="V112" s="151" t="str">
        <f>IF(MID(Fosfatos!V112,1,1)="&lt;",MID(Fosfatos!V112,2,4)/2,Fosfatos!V112)</f>
        <v>Cauce estancado</v>
      </c>
      <c r="W112" s="152">
        <f>IF(MID(Fosfatos!W112,1,1)="&lt;",MID(Fosfatos!W112,2,4)/2,Fosfatos!W112)</f>
        <v>0</v>
      </c>
      <c r="X112" s="153">
        <f>IF(MID(Fosfatos!X112,1,1)="&lt;",MID(Fosfatos!X112,2,4)/2,Fosfatos!X112)</f>
        <v>0.52700000000000002</v>
      </c>
      <c r="Y112" s="154">
        <f>IF(MID(Fosfatos!Y112,1,1)="&lt;",MID(Fosfatos!Y112,2,4)/2,Fosfatos!Y112)</f>
        <v>0</v>
      </c>
    </row>
    <row r="113" spans="2:25" x14ac:dyDescent="0.25">
      <c r="B113" s="30">
        <v>44754</v>
      </c>
      <c r="C113" s="105"/>
      <c r="D113" s="131">
        <f>IF(MID(Fosfatos!D113,1,1)="&lt;",MID(Fosfatos!D113,2,4)/2,Fosfatos!D113)</f>
        <v>1.95</v>
      </c>
      <c r="E113" s="26"/>
      <c r="F113" s="26"/>
      <c r="G113" s="26"/>
      <c r="H113" s="26"/>
      <c r="I113" s="46"/>
      <c r="J113" s="131">
        <f>IF(MID(Fosfatos!J113,1,1)="&lt;",MID(Fosfatos!J113,2,4)/2,Fosfatos!J113)</f>
        <v>4.234</v>
      </c>
      <c r="K113" s="46"/>
      <c r="L113" s="131">
        <f>IF(MID(Fosfatos!L113,1,1)="&lt;",MID(Fosfatos!L113,2,4)/2,Fosfatos!L113)</f>
        <v>0</v>
      </c>
      <c r="M113" s="46"/>
      <c r="N113" s="131" t="str">
        <f>IF(MID(Fosfatos!N113,1,1)="&lt;",MID(Fosfatos!N113,2,4)/2,Fosfatos!N113)</f>
        <v>Cauce seco</v>
      </c>
      <c r="O113" s="4">
        <f>IF(MID(Fosfatos!O113,1,1)="&lt;",MID(Fosfatos!O113,2,4)/2,Fosfatos!O113)</f>
        <v>0.11799999999999999</v>
      </c>
      <c r="P113" s="9" t="str">
        <f>IF(MID(Fosfatos!P113,1,1)="&lt;",MID(Fosfatos!P113,2,4)/2,Fosfatos!P113)</f>
        <v>Cauce estancado</v>
      </c>
      <c r="Q113" s="46"/>
      <c r="R113" s="17">
        <f>IF(MID(Fosfatos!R113,1,1)="&lt;",MID(Fosfatos!R113,2,4)/2,Fosfatos!R113)</f>
        <v>0</v>
      </c>
      <c r="S113" s="21">
        <f>IF(MID(Fosfatos!S113,1,1)="&lt;",MID(Fosfatos!S113,2,4)/2,Fosfatos!S113)</f>
        <v>0</v>
      </c>
      <c r="T113" s="21">
        <f>IF(MID(Fosfatos!T113,1,1)="&lt;",MID(Fosfatos!T113,2,4)/2,Fosfatos!T113)</f>
        <v>0.03</v>
      </c>
      <c r="U113" s="150">
        <f>IF(MID(Fosfatos!U113,1,1)="&lt;",MID(Fosfatos!U113,2,4)/2,Fosfatos!U113)</f>
        <v>0.03</v>
      </c>
      <c r="V113" s="151" t="str">
        <f>IF(MID(Fosfatos!V113,1,1)="&lt;",MID(Fosfatos!V113,2,4)/2,Fosfatos!V113)</f>
        <v>Cauce estancado</v>
      </c>
      <c r="W113" s="152">
        <f>IF(MID(Fosfatos!W113,1,1)="&lt;",MID(Fosfatos!W113,2,4)/2,Fosfatos!W113)</f>
        <v>0</v>
      </c>
      <c r="X113" s="153">
        <f>IF(MID(Fosfatos!X113,1,1)="&lt;",MID(Fosfatos!X113,2,4)/2,Fosfatos!X113)</f>
        <v>0.46899999999999997</v>
      </c>
      <c r="Y113" s="154">
        <f>IF(MID(Fosfatos!Y113,1,1)="&lt;",MID(Fosfatos!Y113,2,4)/2,Fosfatos!Y113)</f>
        <v>0</v>
      </c>
    </row>
    <row r="114" spans="2:25" x14ac:dyDescent="0.25">
      <c r="B114" s="30">
        <v>44755</v>
      </c>
      <c r="C114" s="105"/>
      <c r="D114" s="131">
        <f>IF(MID(Fosfatos!D114,1,1)="&lt;",MID(Fosfatos!D114,2,4)/2,Fosfatos!D114)</f>
        <v>1.857</v>
      </c>
      <c r="E114" s="130"/>
      <c r="F114" s="130"/>
      <c r="G114" s="130"/>
      <c r="H114" s="130"/>
      <c r="I114" s="105"/>
      <c r="J114" s="131">
        <f>IF(MID(Fosfatos!J114,1,1)="&lt;",MID(Fosfatos!J114,2,4)/2,Fosfatos!J114)</f>
        <v>3.0649999999999999</v>
      </c>
      <c r="K114" s="105"/>
      <c r="L114" s="131">
        <f>IF(MID(Fosfatos!L114,1,1)="&lt;",MID(Fosfatos!L114,2,4)/2,Fosfatos!L114)</f>
        <v>0</v>
      </c>
      <c r="M114" s="105"/>
      <c r="N114" s="131" t="str">
        <f>IF(MID(Fosfatos!N114,1,1)="&lt;",MID(Fosfatos!N114,2,4)/2,Fosfatos!N114)</f>
        <v>Cauce seco</v>
      </c>
      <c r="O114" s="4">
        <f>IF(MID(Fosfatos!O114,1,1)="&lt;",MID(Fosfatos!O114,2,4)/2,Fosfatos!O114)</f>
        <v>0.40400000000000003</v>
      </c>
      <c r="P114" s="9" t="str">
        <f>IF(MID(Fosfatos!P114,1,1)="&lt;",MID(Fosfatos!P114,2,4)/2,Fosfatos!P114)</f>
        <v>Cauce estancado</v>
      </c>
      <c r="Q114" s="105"/>
      <c r="R114" s="17" t="str">
        <f>IF(MID(Fosfatos!R114,1,1)="&lt;",MID(Fosfatos!R114,2,4)/2,Fosfatos!R114)</f>
        <v>Cauce seco</v>
      </c>
      <c r="S114" s="21" t="str">
        <f>IF(MID(Fosfatos!S114,1,1)="&lt;",MID(Fosfatos!S114,2,4)/2,Fosfatos!S114)</f>
        <v>Cauce seco</v>
      </c>
      <c r="T114" s="21">
        <f>IF(MID(Fosfatos!T114,1,1)="&lt;",MID(Fosfatos!T114,2,4)/2,Fosfatos!T114)</f>
        <v>7.0999999999999994E-2</v>
      </c>
      <c r="U114" s="150">
        <f>IF(MID(Fosfatos!U114,1,1)="&lt;",MID(Fosfatos!U114,2,4)/2,Fosfatos!U114)</f>
        <v>0.03</v>
      </c>
      <c r="V114" s="151" t="str">
        <f>IF(MID(Fosfatos!V114,1,1)="&lt;",MID(Fosfatos!V114,2,4)/2,Fosfatos!V114)</f>
        <v>Cauce estancado</v>
      </c>
      <c r="W114" s="152" t="str">
        <f>IF(MID(Fosfatos!W114,1,1)="&lt;",MID(Fosfatos!W114,2,4)/2,Fosfatos!W114)</f>
        <v>Agua estancada</v>
      </c>
      <c r="X114" s="153">
        <f>IF(MID(Fosfatos!X114,1,1)="&lt;",MID(Fosfatos!X114,2,4)/2,Fosfatos!X114)</f>
        <v>0.435</v>
      </c>
      <c r="Y114" s="154" t="str">
        <f>IF(MID(Fosfatos!Y114,1,1)="&lt;",MID(Fosfatos!Y114,2,4)/2,Fosfatos!Y114)</f>
        <v>Cauce seco</v>
      </c>
    </row>
    <row r="115" spans="2:25" x14ac:dyDescent="0.25">
      <c r="B115" s="30">
        <v>44756</v>
      </c>
      <c r="C115" s="105"/>
      <c r="D115" s="131">
        <f>IF(MID(Fosfatos!D115,1,1)="&lt;",MID(Fosfatos!D115,2,4)/2,Fosfatos!D115)</f>
        <v>1.623</v>
      </c>
      <c r="E115" s="26"/>
      <c r="F115" s="26"/>
      <c r="G115" s="26"/>
      <c r="H115" s="26"/>
      <c r="I115" s="46"/>
      <c r="J115" s="131">
        <f>IF(MID(Fosfatos!J115,1,1)="&lt;",MID(Fosfatos!J115,2,4)/2,Fosfatos!J115)</f>
        <v>4.1100000000000003</v>
      </c>
      <c r="K115" s="46"/>
      <c r="L115" s="131">
        <f>IF(MID(Fosfatos!L115,1,1)="&lt;",MID(Fosfatos!L115,2,4)/2,Fosfatos!L115)</f>
        <v>0</v>
      </c>
      <c r="M115" s="46"/>
      <c r="N115" s="131" t="str">
        <f>IF(MID(Fosfatos!N115,1,1)="&lt;",MID(Fosfatos!N115,2,4)/2,Fosfatos!N115)</f>
        <v>Cauce seco</v>
      </c>
      <c r="O115" s="4">
        <f>IF(MID(Fosfatos!O115,1,1)="&lt;",MID(Fosfatos!O115,2,4)/2,Fosfatos!O115)</f>
        <v>8.6999999999999994E-2</v>
      </c>
      <c r="P115" s="9" t="str">
        <f>IF(MID(Fosfatos!P115,1,1)="&lt;",MID(Fosfatos!P115,2,4)/2,Fosfatos!P115)</f>
        <v>Cauce estancado</v>
      </c>
      <c r="Q115" s="46"/>
      <c r="R115" s="17">
        <f>IF(MID(Fosfatos!R115,1,1)="&lt;",MID(Fosfatos!R115,2,4)/2,Fosfatos!R115)</f>
        <v>0</v>
      </c>
      <c r="S115" s="21">
        <f>IF(MID(Fosfatos!S115,1,1)="&lt;",MID(Fosfatos!S115,2,4)/2,Fosfatos!S115)</f>
        <v>0</v>
      </c>
      <c r="T115" s="21">
        <f>IF(MID(Fosfatos!T115,1,1)="&lt;",MID(Fosfatos!T115,2,4)/2,Fosfatos!T115)</f>
        <v>0.03</v>
      </c>
      <c r="U115" s="150">
        <f>IF(MID(Fosfatos!U115,1,1)="&lt;",MID(Fosfatos!U115,2,4)/2,Fosfatos!U115)</f>
        <v>0.03</v>
      </c>
      <c r="V115" s="151" t="str">
        <f>IF(MID(Fosfatos!V115,1,1)="&lt;",MID(Fosfatos!V115,2,4)/2,Fosfatos!V115)</f>
        <v>Cauce estancado</v>
      </c>
      <c r="W115" s="152">
        <f>IF(MID(Fosfatos!W115,1,1)="&lt;",MID(Fosfatos!W115,2,4)/2,Fosfatos!W115)</f>
        <v>0</v>
      </c>
      <c r="X115" s="153">
        <f>IF(MID(Fosfatos!X115,1,1)="&lt;",MID(Fosfatos!X115,2,4)/2,Fosfatos!X115)</f>
        <v>0.36</v>
      </c>
      <c r="Y115" s="154">
        <f>IF(MID(Fosfatos!Y115,1,1)="&lt;",MID(Fosfatos!Y115,2,4)/2,Fosfatos!Y115)</f>
        <v>0</v>
      </c>
    </row>
    <row r="116" spans="2:25" x14ac:dyDescent="0.25">
      <c r="B116" s="30">
        <v>44757</v>
      </c>
      <c r="C116" s="105"/>
      <c r="D116" s="131">
        <f>IF(MID(Fosfatos!D116,1,1)="&lt;",MID(Fosfatos!D116,2,4)/2,Fosfatos!D116)</f>
        <v>1.7170000000000001</v>
      </c>
      <c r="E116" s="26"/>
      <c r="F116" s="26"/>
      <c r="G116" s="26"/>
      <c r="H116" s="26"/>
      <c r="I116" s="46"/>
      <c r="J116" s="131">
        <f>IF(MID(Fosfatos!J116,1,1)="&lt;",MID(Fosfatos!J116,2,4)/2,Fosfatos!J116)</f>
        <v>4.1959999999999997</v>
      </c>
      <c r="K116" s="46"/>
      <c r="L116" s="131">
        <f>IF(MID(Fosfatos!L116,1,1)="&lt;",MID(Fosfatos!L116,2,4)/2,Fosfatos!L116)</f>
        <v>0</v>
      </c>
      <c r="M116" s="46"/>
      <c r="N116" s="131" t="str">
        <f>IF(MID(Fosfatos!N116,1,1)="&lt;",MID(Fosfatos!N116,2,4)/2,Fosfatos!N116)</f>
        <v>Cauce seco</v>
      </c>
      <c r="O116" s="4">
        <f>IF(MID(Fosfatos!O116,1,1)="&lt;",MID(Fosfatos!O116,2,4)/2,Fosfatos!O116)</f>
        <v>0.25600000000000001</v>
      </c>
      <c r="P116" s="9" t="str">
        <f>IF(MID(Fosfatos!P116,1,1)="&lt;",MID(Fosfatos!P116,2,4)/2,Fosfatos!P116)</f>
        <v>Cauce estancado</v>
      </c>
      <c r="Q116" s="46"/>
      <c r="R116" s="17">
        <f>IF(MID(Fosfatos!R116,1,1)="&lt;",MID(Fosfatos!R116,2,4)/2,Fosfatos!R116)</f>
        <v>0</v>
      </c>
      <c r="S116" s="21">
        <f>IF(MID(Fosfatos!S116,1,1)="&lt;",MID(Fosfatos!S116,2,4)/2,Fosfatos!S116)</f>
        <v>0</v>
      </c>
      <c r="T116" s="21">
        <f>IF(MID(Fosfatos!T116,1,1)="&lt;",MID(Fosfatos!T116,2,4)/2,Fosfatos!T116)</f>
        <v>6.4000000000000001E-2</v>
      </c>
      <c r="U116" s="150">
        <f>IF(MID(Fosfatos!U116,1,1)="&lt;",MID(Fosfatos!U116,2,4)/2,Fosfatos!U116)</f>
        <v>0.03</v>
      </c>
      <c r="V116" s="151" t="str">
        <f>IF(MID(Fosfatos!V116,1,1)="&lt;",MID(Fosfatos!V116,2,4)/2,Fosfatos!V116)</f>
        <v>Cauce estancado</v>
      </c>
      <c r="W116" s="152">
        <f>IF(MID(Fosfatos!W116,1,1)="&lt;",MID(Fosfatos!W116,2,4)/2,Fosfatos!W116)</f>
        <v>0</v>
      </c>
      <c r="X116" s="153">
        <f>IF(MID(Fosfatos!X116,1,1)="&lt;",MID(Fosfatos!X116,2,4)/2,Fosfatos!X116)</f>
        <v>0.38900000000000001</v>
      </c>
      <c r="Y116" s="154">
        <f>IF(MID(Fosfatos!Y116,1,1)="&lt;",MID(Fosfatos!Y116,2,4)/2,Fosfatos!Y116)</f>
        <v>0</v>
      </c>
    </row>
    <row r="117" spans="2:25" x14ac:dyDescent="0.25">
      <c r="B117" s="30">
        <v>44758</v>
      </c>
      <c r="C117" s="105"/>
      <c r="D117" s="131">
        <f>IF(MID(Fosfatos!D117,1,1)="&lt;",MID(Fosfatos!D117,2,4)/2,Fosfatos!D117)</f>
        <v>0.623</v>
      </c>
      <c r="E117" s="26"/>
      <c r="F117" s="26"/>
      <c r="G117" s="26"/>
      <c r="H117" s="26"/>
      <c r="I117" s="46"/>
      <c r="J117" s="131">
        <f>IF(MID(Fosfatos!J117,1,1)="&lt;",MID(Fosfatos!J117,2,4)/2,Fosfatos!J117)</f>
        <v>0.68600000000000005</v>
      </c>
      <c r="K117" s="46"/>
      <c r="L117" s="131">
        <f>IF(MID(Fosfatos!L117,1,1)="&lt;",MID(Fosfatos!L117,2,4)/2,Fosfatos!L117)</f>
        <v>0</v>
      </c>
      <c r="M117" s="46"/>
      <c r="N117" s="131" t="str">
        <f>IF(MID(Fosfatos!N117,1,1)="&lt;",MID(Fosfatos!N117,2,4)/2,Fosfatos!N117)</f>
        <v>Cauce seco</v>
      </c>
      <c r="O117" s="4">
        <f>IF(MID(Fosfatos!O117,1,1)="&lt;",MID(Fosfatos!O117,2,4)/2,Fosfatos!O117)</f>
        <v>0.17799999999999999</v>
      </c>
      <c r="P117" s="9" t="str">
        <f>IF(MID(Fosfatos!P117,1,1)="&lt;",MID(Fosfatos!P117,2,4)/2,Fosfatos!P117)</f>
        <v>Cauce estancado</v>
      </c>
      <c r="Q117" s="46"/>
      <c r="R117" s="17">
        <f>IF(MID(Fosfatos!R117,1,1)="&lt;",MID(Fosfatos!R117,2,4)/2,Fosfatos!R117)</f>
        <v>0</v>
      </c>
      <c r="S117" s="21">
        <f>IF(MID(Fosfatos!S117,1,1)="&lt;",MID(Fosfatos!S117,2,4)/2,Fosfatos!S117)</f>
        <v>0</v>
      </c>
      <c r="T117" s="21">
        <f>IF(MID(Fosfatos!T117,1,1)="&lt;",MID(Fosfatos!T117,2,4)/2,Fosfatos!T117)</f>
        <v>0.03</v>
      </c>
      <c r="U117" s="150">
        <f>IF(MID(Fosfatos!U117,1,1)="&lt;",MID(Fosfatos!U117,2,4)/2,Fosfatos!U117)</f>
        <v>0.03</v>
      </c>
      <c r="V117" s="151" t="str">
        <f>IF(MID(Fosfatos!V117,1,1)="&lt;",MID(Fosfatos!V117,2,4)/2,Fosfatos!V117)</f>
        <v>Cauce estancado</v>
      </c>
      <c r="W117" s="152">
        <f>IF(MID(Fosfatos!W117,1,1)="&lt;",MID(Fosfatos!W117,2,4)/2,Fosfatos!W117)</f>
        <v>0</v>
      </c>
      <c r="X117" s="153">
        <f>IF(MID(Fosfatos!X117,1,1)="&lt;",MID(Fosfatos!X117,2,4)/2,Fosfatos!X117)</f>
        <v>0.38200000000000001</v>
      </c>
      <c r="Y117" s="154">
        <f>IF(MID(Fosfatos!Y117,1,1)="&lt;",MID(Fosfatos!Y117,2,4)/2,Fosfatos!Y117)</f>
        <v>0</v>
      </c>
    </row>
    <row r="118" spans="2:25" x14ac:dyDescent="0.25">
      <c r="B118" s="30">
        <v>44759</v>
      </c>
      <c r="C118" s="105"/>
      <c r="D118" s="131">
        <f>IF(MID(Fosfatos!D118,1,1)="&lt;",MID(Fosfatos!D118,2,4)/2,Fosfatos!D118)</f>
        <v>0.49299999999999999</v>
      </c>
      <c r="E118" s="130"/>
      <c r="F118" s="130"/>
      <c r="G118" s="130"/>
      <c r="H118" s="130"/>
      <c r="I118" s="105"/>
      <c r="J118" s="131">
        <f>IF(MID(Fosfatos!J118,1,1)="&lt;",MID(Fosfatos!J118,2,4)/2,Fosfatos!J118)</f>
        <v>0.41899999999999998</v>
      </c>
      <c r="K118" s="105"/>
      <c r="L118" s="131">
        <f>IF(MID(Fosfatos!L118,1,1)="&lt;",MID(Fosfatos!L118,2,4)/2,Fosfatos!L118)</f>
        <v>0</v>
      </c>
      <c r="M118" s="105"/>
      <c r="N118" s="131" t="str">
        <f>IF(MID(Fosfatos!N118,1,1)="&lt;",MID(Fosfatos!N118,2,4)/2,Fosfatos!N118)</f>
        <v>Cauce seco</v>
      </c>
      <c r="O118" s="4">
        <f>IF(MID(Fosfatos!O118,1,1)="&lt;",MID(Fosfatos!O118,2,4)/2,Fosfatos!O118)</f>
        <v>9.4E-2</v>
      </c>
      <c r="P118" s="9" t="str">
        <f>IF(MID(Fosfatos!P118,1,1)="&lt;",MID(Fosfatos!P118,2,4)/2,Fosfatos!P118)</f>
        <v>Cauce estancado</v>
      </c>
      <c r="Q118" s="105"/>
      <c r="R118" s="17">
        <f>IF(MID(Fosfatos!R118,1,1)="&lt;",MID(Fosfatos!R118,2,4)/2,Fosfatos!R118)</f>
        <v>0</v>
      </c>
      <c r="S118" s="21">
        <f>IF(MID(Fosfatos!S118,1,1)="&lt;",MID(Fosfatos!S118,2,4)/2,Fosfatos!S118)</f>
        <v>0</v>
      </c>
      <c r="T118" s="21">
        <f>IF(MID(Fosfatos!T118,1,1)="&lt;",MID(Fosfatos!T118,2,4)/2,Fosfatos!T118)</f>
        <v>0.03</v>
      </c>
      <c r="U118" s="150">
        <f>IF(MID(Fosfatos!U118,1,1)="&lt;",MID(Fosfatos!U118,2,4)/2,Fosfatos!U118)</f>
        <v>0.03</v>
      </c>
      <c r="V118" s="151" t="str">
        <f>IF(MID(Fosfatos!V118,1,1)="&lt;",MID(Fosfatos!V118,2,4)/2,Fosfatos!V118)</f>
        <v>Cauce estancado</v>
      </c>
      <c r="W118" s="152">
        <f>IF(MID(Fosfatos!W118,1,1)="&lt;",MID(Fosfatos!W118,2,4)/2,Fosfatos!W118)</f>
        <v>0</v>
      </c>
      <c r="X118" s="153">
        <f>IF(MID(Fosfatos!X118,1,1)="&lt;",MID(Fosfatos!X118,2,4)/2,Fosfatos!X118)</f>
        <v>0.29399999999999998</v>
      </c>
      <c r="Y118" s="154">
        <f>IF(MID(Fosfatos!Y118,1,1)="&lt;",MID(Fosfatos!Y118,2,4)/2,Fosfatos!Y118)</f>
        <v>0</v>
      </c>
    </row>
    <row r="119" spans="2:25" x14ac:dyDescent="0.25">
      <c r="B119" s="30">
        <v>44760</v>
      </c>
      <c r="C119" s="105"/>
      <c r="D119" s="131">
        <f>IF(MID(Fosfatos!D119,1,1)="&lt;",MID(Fosfatos!D119,2,4)/2,Fosfatos!D119)</f>
        <v>0.51800000000000002</v>
      </c>
      <c r="E119" s="26"/>
      <c r="F119" s="26"/>
      <c r="G119" s="26"/>
      <c r="H119" s="26"/>
      <c r="I119" s="46"/>
      <c r="J119" s="131">
        <f>IF(MID(Fosfatos!J119,1,1)="&lt;",MID(Fosfatos!J119,2,4)/2,Fosfatos!J119)</f>
        <v>0.61299999999999999</v>
      </c>
      <c r="K119" s="46"/>
      <c r="L119" s="131">
        <f>IF(MID(Fosfatos!L119,1,1)="&lt;",MID(Fosfatos!L119,2,4)/2,Fosfatos!L119)</f>
        <v>0</v>
      </c>
      <c r="M119" s="46"/>
      <c r="N119" s="131" t="str">
        <f>IF(MID(Fosfatos!N119,1,1)="&lt;",MID(Fosfatos!N119,2,4)/2,Fosfatos!N119)</f>
        <v>Cauce seco</v>
      </c>
      <c r="O119" s="4">
        <f>IF(MID(Fosfatos!O119,1,1)="&lt;",MID(Fosfatos!O119,2,4)/2,Fosfatos!O119)</f>
        <v>0.16800000000000001</v>
      </c>
      <c r="P119" s="9" t="str">
        <f>IF(MID(Fosfatos!P119,1,1)="&lt;",MID(Fosfatos!P119,2,4)/2,Fosfatos!P119)</f>
        <v>Cauce estancado</v>
      </c>
      <c r="Q119" s="46"/>
      <c r="R119" s="17" t="str">
        <f>IF(MID(Fosfatos!R119,1,1)="&lt;",MID(Fosfatos!R119,2,4)/2,Fosfatos!R119)</f>
        <v>Cauce seco</v>
      </c>
      <c r="S119" s="21" t="str">
        <f>IF(MID(Fosfatos!S119,1,1)="&lt;",MID(Fosfatos!S119,2,4)/2,Fosfatos!S119)</f>
        <v>Cauce seco</v>
      </c>
      <c r="T119" s="21">
        <f>IF(MID(Fosfatos!T119,1,1)="&lt;",MID(Fosfatos!T119,2,4)/2,Fosfatos!T119)</f>
        <v>6.2E-2</v>
      </c>
      <c r="U119" s="150">
        <f>IF(MID(Fosfatos!U119,1,1)="&lt;",MID(Fosfatos!U119,2,4)/2,Fosfatos!U119)</f>
        <v>6.0999999999999999E-2</v>
      </c>
      <c r="V119" s="151" t="str">
        <f>IF(MID(Fosfatos!V119,1,1)="&lt;",MID(Fosfatos!V119,2,4)/2,Fosfatos!V119)</f>
        <v>Cauce estancado</v>
      </c>
      <c r="W119" s="152" t="str">
        <f>IF(MID(Fosfatos!W119,1,1)="&lt;",MID(Fosfatos!W119,2,4)/2,Fosfatos!W119)</f>
        <v>Agua estancada</v>
      </c>
      <c r="X119" s="153">
        <f>IF(MID(Fosfatos!X119,1,1)="&lt;",MID(Fosfatos!X119,2,4)/2,Fosfatos!X119)</f>
        <v>0.27400000000000002</v>
      </c>
      <c r="Y119" s="154" t="str">
        <f>IF(MID(Fosfatos!Y119,1,1)="&lt;",MID(Fosfatos!Y119,2,4)/2,Fosfatos!Y119)</f>
        <v>Cauce seco</v>
      </c>
    </row>
    <row r="120" spans="2:25" x14ac:dyDescent="0.25">
      <c r="B120" s="30">
        <v>44761</v>
      </c>
      <c r="C120" s="105"/>
      <c r="D120" s="131">
        <f>IF(MID(Fosfatos!D120,1,1)="&lt;",MID(Fosfatos!D120,2,4)/2,Fosfatos!D120)</f>
        <v>0.44400000000000001</v>
      </c>
      <c r="E120" s="26"/>
      <c r="F120" s="26"/>
      <c r="G120" s="26"/>
      <c r="H120" s="26"/>
      <c r="I120" s="46"/>
      <c r="J120" s="131">
        <f>IF(MID(Fosfatos!J120,1,1)="&lt;",MID(Fosfatos!J120,2,4)/2,Fosfatos!J120)</f>
        <v>0.52</v>
      </c>
      <c r="K120" s="46"/>
      <c r="L120" s="131">
        <f>IF(MID(Fosfatos!L120,1,1)="&lt;",MID(Fosfatos!L120,2,4)/2,Fosfatos!L120)</f>
        <v>0</v>
      </c>
      <c r="M120" s="46"/>
      <c r="N120" s="131" t="str">
        <f>IF(MID(Fosfatos!N120,1,1)="&lt;",MID(Fosfatos!N120,2,4)/2,Fosfatos!N120)</f>
        <v>Cauce seco</v>
      </c>
      <c r="O120" s="4">
        <f>IF(MID(Fosfatos!O120,1,1)="&lt;",MID(Fosfatos!O120,2,4)/2,Fosfatos!O120)</f>
        <v>0.124</v>
      </c>
      <c r="P120" s="9" t="str">
        <f>IF(MID(Fosfatos!P120,1,1)="&lt;",MID(Fosfatos!P120,2,4)/2,Fosfatos!P120)</f>
        <v>Cauce estancado</v>
      </c>
      <c r="Q120" s="46"/>
      <c r="R120" s="17">
        <f>IF(MID(Fosfatos!R120,1,1)="&lt;",MID(Fosfatos!R120,2,4)/2,Fosfatos!R120)</f>
        <v>0</v>
      </c>
      <c r="S120" s="21">
        <f>IF(MID(Fosfatos!S120,1,1)="&lt;",MID(Fosfatos!S120,2,4)/2,Fosfatos!S120)</f>
        <v>0</v>
      </c>
      <c r="T120" s="21">
        <f>IF(MID(Fosfatos!T120,1,1)="&lt;",MID(Fosfatos!T120,2,4)/2,Fosfatos!T120)</f>
        <v>0.03</v>
      </c>
      <c r="U120" s="150">
        <f>IF(MID(Fosfatos!U120,1,1)="&lt;",MID(Fosfatos!U120,2,4)/2,Fosfatos!U120)</f>
        <v>1.4999999999999999E-2</v>
      </c>
      <c r="V120" s="151" t="str">
        <f>IF(MID(Fosfatos!V120,1,1)="&lt;",MID(Fosfatos!V120,2,4)/2,Fosfatos!V120)</f>
        <v>Cauce estancado</v>
      </c>
      <c r="W120" s="152">
        <f>IF(MID(Fosfatos!W120,1,1)="&lt;",MID(Fosfatos!W120,2,4)/2,Fosfatos!W120)</f>
        <v>0</v>
      </c>
      <c r="X120" s="153">
        <f>IF(MID(Fosfatos!X120,1,1)="&lt;",MID(Fosfatos!X120,2,4)/2,Fosfatos!X120)</f>
        <v>0.246</v>
      </c>
      <c r="Y120" s="154">
        <f>IF(MID(Fosfatos!Y120,1,1)="&lt;",MID(Fosfatos!Y120,2,4)/2,Fosfatos!Y120)</f>
        <v>0</v>
      </c>
    </row>
    <row r="121" spans="2:25" x14ac:dyDescent="0.25">
      <c r="B121" s="30">
        <v>44762</v>
      </c>
      <c r="C121" s="105"/>
      <c r="D121" s="131">
        <f>IF(MID(Fosfatos!D121,1,1)="&lt;",MID(Fosfatos!D121,2,4)/2,Fosfatos!D121)</f>
        <v>0.53900000000000003</v>
      </c>
      <c r="E121" s="26"/>
      <c r="F121" s="26"/>
      <c r="G121" s="26"/>
      <c r="H121" s="26"/>
      <c r="I121" s="46"/>
      <c r="J121" s="131">
        <f>IF(MID(Fosfatos!J121,1,1)="&lt;",MID(Fosfatos!J121,2,4)/2,Fosfatos!J121)</f>
        <v>0.54800000000000004</v>
      </c>
      <c r="K121" s="46"/>
      <c r="L121" s="131">
        <f>IF(MID(Fosfatos!L121,1,1)="&lt;",MID(Fosfatos!L121,2,4)/2,Fosfatos!L121)</f>
        <v>0</v>
      </c>
      <c r="M121" s="46"/>
      <c r="N121" s="131" t="str">
        <f>IF(MID(Fosfatos!N121,1,1)="&lt;",MID(Fosfatos!N121,2,4)/2,Fosfatos!N121)</f>
        <v>Cauce seco</v>
      </c>
      <c r="O121" s="4">
        <f>IF(MID(Fosfatos!O121,1,1)="&lt;",MID(Fosfatos!O121,2,4)/2,Fosfatos!O121)</f>
        <v>0.18099999999999999</v>
      </c>
      <c r="P121" s="9" t="str">
        <f>IF(MID(Fosfatos!P121,1,1)="&lt;",MID(Fosfatos!P121,2,4)/2,Fosfatos!P121)</f>
        <v>Cauce estancado</v>
      </c>
      <c r="Q121" s="46"/>
      <c r="R121" s="17">
        <f>IF(MID(Fosfatos!R121,1,1)="&lt;",MID(Fosfatos!R121,2,4)/2,Fosfatos!R121)</f>
        <v>0</v>
      </c>
      <c r="S121" s="21">
        <f>IF(MID(Fosfatos!S121,1,1)="&lt;",MID(Fosfatos!S121,2,4)/2,Fosfatos!S121)</f>
        <v>0</v>
      </c>
      <c r="T121" s="21">
        <f>IF(MID(Fosfatos!T121,1,1)="&lt;",MID(Fosfatos!T121,2,4)/2,Fosfatos!T121)</f>
        <v>8.2000000000000003E-2</v>
      </c>
      <c r="U121" s="150">
        <f>IF(MID(Fosfatos!U121,1,1)="&lt;",MID(Fosfatos!U121,2,4)/2,Fosfatos!U121)</f>
        <v>7.5999999999999998E-2</v>
      </c>
      <c r="V121" s="151" t="str">
        <f>IF(MID(Fosfatos!V121,1,1)="&lt;",MID(Fosfatos!V121,2,4)/2,Fosfatos!V121)</f>
        <v>Cauce estancado</v>
      </c>
      <c r="W121" s="152">
        <f>IF(MID(Fosfatos!W121,1,1)="&lt;",MID(Fosfatos!W121,2,4)/2,Fosfatos!W121)</f>
        <v>0</v>
      </c>
      <c r="X121" s="153">
        <f>IF(MID(Fosfatos!X121,1,1)="&lt;",MID(Fosfatos!X121,2,4)/2,Fosfatos!X121)</f>
        <v>0.317</v>
      </c>
      <c r="Y121" s="154">
        <f>IF(MID(Fosfatos!Y121,1,1)="&lt;",MID(Fosfatos!Y121,2,4)/2,Fosfatos!Y121)</f>
        <v>0</v>
      </c>
    </row>
    <row r="122" spans="2:25" x14ac:dyDescent="0.25">
      <c r="B122" s="30">
        <v>44763</v>
      </c>
      <c r="C122" s="105"/>
      <c r="D122" s="131">
        <f>IF(MID(Fosfatos!D122,1,1)="&lt;",MID(Fosfatos!D122,2,4)/2,Fosfatos!D122)</f>
        <v>0.52500000000000002</v>
      </c>
      <c r="E122" s="130"/>
      <c r="F122" s="130"/>
      <c r="G122" s="130"/>
      <c r="H122" s="130"/>
      <c r="I122" s="105"/>
      <c r="J122" s="131">
        <f>IF(MID(Fosfatos!J122,1,1)="&lt;",MID(Fosfatos!J122,2,4)/2,Fosfatos!J122)</f>
        <v>0.55300000000000005</v>
      </c>
      <c r="K122" s="105"/>
      <c r="L122" s="131">
        <f>IF(MID(Fosfatos!L122,1,1)="&lt;",MID(Fosfatos!L122,2,4)/2,Fosfatos!L122)</f>
        <v>0</v>
      </c>
      <c r="M122" s="105"/>
      <c r="N122" s="131" t="str">
        <f>IF(MID(Fosfatos!N122,1,1)="&lt;",MID(Fosfatos!N122,2,4)/2,Fosfatos!N122)</f>
        <v>Cauce seco</v>
      </c>
      <c r="O122" s="4">
        <f>IF(MID(Fosfatos!O122,1,1)="&lt;",MID(Fosfatos!O122,2,4)/2,Fosfatos!O122)</f>
        <v>0.154</v>
      </c>
      <c r="P122" s="9" t="str">
        <f>IF(MID(Fosfatos!P122,1,1)="&lt;",MID(Fosfatos!P122,2,4)/2,Fosfatos!P122)</f>
        <v>Cauce estancado</v>
      </c>
      <c r="Q122" s="105"/>
      <c r="R122" s="17">
        <f>IF(MID(Fosfatos!R122,1,1)="&lt;",MID(Fosfatos!R122,2,4)/2,Fosfatos!R122)</f>
        <v>0</v>
      </c>
      <c r="S122" s="21">
        <f>IF(MID(Fosfatos!S122,1,1)="&lt;",MID(Fosfatos!S122,2,4)/2,Fosfatos!S122)</f>
        <v>0</v>
      </c>
      <c r="T122" s="21">
        <f>IF(MID(Fosfatos!T122,1,1)="&lt;",MID(Fosfatos!T122,2,4)/2,Fosfatos!T122)</f>
        <v>0.03</v>
      </c>
      <c r="U122" s="150">
        <f>IF(MID(Fosfatos!U122,1,1)="&lt;",MID(Fosfatos!U122,2,4)/2,Fosfatos!U122)</f>
        <v>7.2999999999999995E-2</v>
      </c>
      <c r="V122" s="151" t="str">
        <f>IF(MID(Fosfatos!V122,1,1)="&lt;",MID(Fosfatos!V122,2,4)/2,Fosfatos!V122)</f>
        <v>Cauce estancado</v>
      </c>
      <c r="W122" s="152">
        <f>IF(MID(Fosfatos!W122,1,1)="&lt;",MID(Fosfatos!W122,2,4)/2,Fosfatos!W122)</f>
        <v>0</v>
      </c>
      <c r="X122" s="153">
        <f>IF(MID(Fosfatos!X122,1,1)="&lt;",MID(Fosfatos!X122,2,4)/2,Fosfatos!X122)</f>
        <v>0.23</v>
      </c>
      <c r="Y122" s="154">
        <f>IF(MID(Fosfatos!Y122,1,1)="&lt;",MID(Fosfatos!Y122,2,4)/2,Fosfatos!Y122)</f>
        <v>0</v>
      </c>
    </row>
    <row r="123" spans="2:25" x14ac:dyDescent="0.25">
      <c r="B123" s="30">
        <v>44764</v>
      </c>
      <c r="C123" s="105"/>
      <c r="D123" s="131">
        <f>IF(MID(Fosfatos!D123,1,1)="&lt;",MID(Fosfatos!D123,2,4)/2,Fosfatos!D123)</f>
        <v>0.51100000000000001</v>
      </c>
      <c r="E123" s="26"/>
      <c r="F123" s="26"/>
      <c r="G123" s="26"/>
      <c r="H123" s="26"/>
      <c r="I123" s="46"/>
      <c r="J123" s="131">
        <f>IF(MID(Fosfatos!J123,1,1)="&lt;",MID(Fosfatos!J123,2,4)/2,Fosfatos!J123)</f>
        <v>0.72199999999999998</v>
      </c>
      <c r="K123" s="46"/>
      <c r="L123" s="131">
        <f>IF(MID(Fosfatos!L123,1,1)="&lt;",MID(Fosfatos!L123,2,4)/2,Fosfatos!L123)</f>
        <v>0</v>
      </c>
      <c r="M123" s="46"/>
      <c r="N123" s="131" t="str">
        <f>IF(MID(Fosfatos!N123,1,1)="&lt;",MID(Fosfatos!N123,2,4)/2,Fosfatos!N123)</f>
        <v>Cauce seco</v>
      </c>
      <c r="O123" s="4">
        <f>IF(MID(Fosfatos!O123,1,1)="&lt;",MID(Fosfatos!O123,2,4)/2,Fosfatos!O123)</f>
        <v>0.28899999999999998</v>
      </c>
      <c r="P123" s="9" t="str">
        <f>IF(MID(Fosfatos!P123,1,1)="&lt;",MID(Fosfatos!P123,2,4)/2,Fosfatos!P123)</f>
        <v>Cauce estancado</v>
      </c>
      <c r="Q123" s="46"/>
      <c r="R123" s="17">
        <f>IF(MID(Fosfatos!R123,1,1)="&lt;",MID(Fosfatos!R123,2,4)/2,Fosfatos!R123)</f>
        <v>0</v>
      </c>
      <c r="S123" s="21">
        <f>IF(MID(Fosfatos!S123,1,1)="&lt;",MID(Fosfatos!S123,2,4)/2,Fosfatos!S123)</f>
        <v>0</v>
      </c>
      <c r="T123" s="21">
        <f>IF(MID(Fosfatos!T123,1,1)="&lt;",MID(Fosfatos!T123,2,4)/2,Fosfatos!T123)</f>
        <v>0.03</v>
      </c>
      <c r="U123" s="150">
        <f>IF(MID(Fosfatos!U123,1,1)="&lt;",MID(Fosfatos!U123,2,4)/2,Fosfatos!U123)</f>
        <v>7.3999999999999996E-2</v>
      </c>
      <c r="V123" s="151" t="str">
        <f>IF(MID(Fosfatos!V123,1,1)="&lt;",MID(Fosfatos!V123,2,4)/2,Fosfatos!V123)</f>
        <v>Cauce estancado</v>
      </c>
      <c r="W123" s="152">
        <f>IF(MID(Fosfatos!W123,1,1)="&lt;",MID(Fosfatos!W123,2,4)/2,Fosfatos!W123)</f>
        <v>0</v>
      </c>
      <c r="X123" s="153">
        <f>IF(MID(Fosfatos!X123,1,1)="&lt;",MID(Fosfatos!X123,2,4)/2,Fosfatos!X123)</f>
        <v>0.31900000000000001</v>
      </c>
      <c r="Y123" s="154">
        <f>IF(MID(Fosfatos!Y123,1,1)="&lt;",MID(Fosfatos!Y123,2,4)/2,Fosfatos!Y123)</f>
        <v>0</v>
      </c>
    </row>
    <row r="124" spans="2:25" x14ac:dyDescent="0.25">
      <c r="B124" s="30">
        <v>44765</v>
      </c>
      <c r="C124" s="105"/>
      <c r="D124" s="131">
        <f>IF(MID(Fosfatos!D124,1,1)="&lt;",MID(Fosfatos!D124,2,4)/2,Fosfatos!D124)</f>
        <v>0.503</v>
      </c>
      <c r="E124" s="26"/>
      <c r="F124" s="26"/>
      <c r="G124" s="26"/>
      <c r="H124" s="26"/>
      <c r="I124" s="46"/>
      <c r="J124" s="131">
        <f>IF(MID(Fosfatos!J124,1,1)="&lt;",MID(Fosfatos!J124,2,4)/2,Fosfatos!J124)</f>
        <v>0.44400000000000001</v>
      </c>
      <c r="K124" s="46"/>
      <c r="L124" s="131">
        <f>IF(MID(Fosfatos!L124,1,1)="&lt;",MID(Fosfatos!L124,2,4)/2,Fosfatos!L124)</f>
        <v>0</v>
      </c>
      <c r="M124" s="46"/>
      <c r="N124" s="131" t="str">
        <f>IF(MID(Fosfatos!N124,1,1)="&lt;",MID(Fosfatos!N124,2,4)/2,Fosfatos!N124)</f>
        <v>Cauce seco</v>
      </c>
      <c r="O124" s="4">
        <f>IF(MID(Fosfatos!O124,1,1)="&lt;",MID(Fosfatos!O124,2,4)/2,Fosfatos!O124)</f>
        <v>0.14699999999999999</v>
      </c>
      <c r="P124" s="9" t="str">
        <f>IF(MID(Fosfatos!P124,1,1)="&lt;",MID(Fosfatos!P124,2,4)/2,Fosfatos!P124)</f>
        <v>Cauce estancado</v>
      </c>
      <c r="Q124" s="46"/>
      <c r="R124" s="17">
        <f>IF(MID(Fosfatos!R124,1,1)="&lt;",MID(Fosfatos!R124,2,4)/2,Fosfatos!R124)</f>
        <v>0</v>
      </c>
      <c r="S124" s="21">
        <f>IF(MID(Fosfatos!S124,1,1)="&lt;",MID(Fosfatos!S124,2,4)/2,Fosfatos!S124)</f>
        <v>0</v>
      </c>
      <c r="T124" s="21">
        <f>IF(MID(Fosfatos!T124,1,1)="&lt;",MID(Fosfatos!T124,2,4)/2,Fosfatos!T124)</f>
        <v>0.03</v>
      </c>
      <c r="U124" s="150">
        <f>IF(MID(Fosfatos!U124,1,1)="&lt;",MID(Fosfatos!U124,2,4)/2,Fosfatos!U124)</f>
        <v>0.03</v>
      </c>
      <c r="V124" s="151" t="str">
        <f>IF(MID(Fosfatos!V124,1,1)="&lt;",MID(Fosfatos!V124,2,4)/2,Fosfatos!V124)</f>
        <v>Cauce estancado</v>
      </c>
      <c r="W124" s="152">
        <f>IF(MID(Fosfatos!W124,1,1)="&lt;",MID(Fosfatos!W124,2,4)/2,Fosfatos!W124)</f>
        <v>0</v>
      </c>
      <c r="X124" s="153">
        <f>IF(MID(Fosfatos!X124,1,1)="&lt;",MID(Fosfatos!X124,2,4)/2,Fosfatos!X124)</f>
        <v>0.24399999999999999</v>
      </c>
      <c r="Y124" s="154">
        <f>IF(MID(Fosfatos!Y124,1,1)="&lt;",MID(Fosfatos!Y124,2,4)/2,Fosfatos!Y124)</f>
        <v>0</v>
      </c>
    </row>
    <row r="125" spans="2:25" x14ac:dyDescent="0.25">
      <c r="B125" s="30">
        <v>44766</v>
      </c>
      <c r="C125" s="105"/>
      <c r="D125" s="131">
        <f>IF(MID(Fosfatos!D125,1,1)="&lt;",MID(Fosfatos!D125,2,4)/2,Fosfatos!D125)</f>
        <v>0.54700000000000004</v>
      </c>
      <c r="E125" s="26"/>
      <c r="F125" s="26"/>
      <c r="G125" s="26"/>
      <c r="H125" s="26"/>
      <c r="I125" s="46"/>
      <c r="J125" s="131">
        <f>IF(MID(Fosfatos!J125,1,1)="&lt;",MID(Fosfatos!J125,2,4)/2,Fosfatos!J125)</f>
        <v>0.432</v>
      </c>
      <c r="K125" s="46"/>
      <c r="L125" s="131">
        <f>IF(MID(Fosfatos!L125,1,1)="&lt;",MID(Fosfatos!L125,2,4)/2,Fosfatos!L125)</f>
        <v>0</v>
      </c>
      <c r="M125" s="46"/>
      <c r="N125" s="131" t="str">
        <f>IF(MID(Fosfatos!N125,1,1)="&lt;",MID(Fosfatos!N125,2,4)/2,Fosfatos!N125)</f>
        <v>Cauce seco</v>
      </c>
      <c r="O125" s="4">
        <f>IF(MID(Fosfatos!O125,1,1)="&lt;",MID(Fosfatos!O125,2,4)/2,Fosfatos!O125)</f>
        <v>0.157</v>
      </c>
      <c r="P125" s="9" t="str">
        <f>IF(MID(Fosfatos!P125,1,1)="&lt;",MID(Fosfatos!P125,2,4)/2,Fosfatos!P125)</f>
        <v>Cauce estancado</v>
      </c>
      <c r="Q125" s="46"/>
      <c r="R125" s="17">
        <f>IF(MID(Fosfatos!R125,1,1)="&lt;",MID(Fosfatos!R125,2,4)/2,Fosfatos!R125)</f>
        <v>0</v>
      </c>
      <c r="S125" s="21">
        <f>IF(MID(Fosfatos!S125,1,1)="&lt;",MID(Fosfatos!S125,2,4)/2,Fosfatos!S125)</f>
        <v>0</v>
      </c>
      <c r="T125" s="21">
        <f>IF(MID(Fosfatos!T125,1,1)="&lt;",MID(Fosfatos!T125,2,4)/2,Fosfatos!T125)</f>
        <v>6.3E-2</v>
      </c>
      <c r="U125" s="150">
        <f>IF(MID(Fosfatos!U125,1,1)="&lt;",MID(Fosfatos!U125,2,4)/2,Fosfatos!U125)</f>
        <v>0.03</v>
      </c>
      <c r="V125" s="151" t="str">
        <f>IF(MID(Fosfatos!V125,1,1)="&lt;",MID(Fosfatos!V125,2,4)/2,Fosfatos!V125)</f>
        <v>Cauce estancado</v>
      </c>
      <c r="W125" s="152">
        <f>IF(MID(Fosfatos!W125,1,1)="&lt;",MID(Fosfatos!W125,2,4)/2,Fosfatos!W125)</f>
        <v>0</v>
      </c>
      <c r="X125" s="153">
        <f>IF(MID(Fosfatos!X125,1,1)="&lt;",MID(Fosfatos!X125,2,4)/2,Fosfatos!X125)</f>
        <v>0.26800000000000002</v>
      </c>
      <c r="Y125" s="154">
        <f>IF(MID(Fosfatos!Y125,1,1)="&lt;",MID(Fosfatos!Y125,2,4)/2,Fosfatos!Y125)</f>
        <v>0</v>
      </c>
    </row>
    <row r="126" spans="2:25" x14ac:dyDescent="0.25">
      <c r="B126" s="30">
        <v>44767</v>
      </c>
      <c r="C126" s="105"/>
      <c r="D126" s="131">
        <f>IF(MID(Fosfatos!D126,1,1)="&lt;",MID(Fosfatos!D126,2,4)/2,Fosfatos!D126)</f>
        <v>0.44500000000000001</v>
      </c>
      <c r="E126" s="130"/>
      <c r="F126" s="130"/>
      <c r="G126" s="130"/>
      <c r="H126" s="130"/>
      <c r="I126" s="105"/>
      <c r="J126" s="131">
        <f>IF(MID(Fosfatos!J126,1,1)="&lt;",MID(Fosfatos!J126,2,4)/2,Fosfatos!J126)</f>
        <v>0.38800000000000001</v>
      </c>
      <c r="K126" s="105"/>
      <c r="L126" s="131">
        <f>IF(MID(Fosfatos!L126,1,1)="&lt;",MID(Fosfatos!L126,2,4)/2,Fosfatos!L126)</f>
        <v>0</v>
      </c>
      <c r="M126" s="105"/>
      <c r="N126" s="131" t="str">
        <f>IF(MID(Fosfatos!N126,1,1)="&lt;",MID(Fosfatos!N126,2,4)/2,Fosfatos!N126)</f>
        <v>Cauce seco</v>
      </c>
      <c r="O126" s="4">
        <f>IF(MID(Fosfatos!O126,1,1)="&lt;",MID(Fosfatos!O126,2,4)/2,Fosfatos!O126)</f>
        <v>0.14000000000000001</v>
      </c>
      <c r="P126" s="9" t="str">
        <f>IF(MID(Fosfatos!P126,1,1)="&lt;",MID(Fosfatos!P126,2,4)/2,Fosfatos!P126)</f>
        <v>Cauce estancado</v>
      </c>
      <c r="Q126" s="105"/>
      <c r="R126" s="17">
        <f>IF(MID(Fosfatos!R126,1,1)="&lt;",MID(Fosfatos!R126,2,4)/2,Fosfatos!R126)</f>
        <v>0</v>
      </c>
      <c r="S126" s="21">
        <f>IF(MID(Fosfatos!S126,1,1)="&lt;",MID(Fosfatos!S126,2,4)/2,Fosfatos!S126)</f>
        <v>0</v>
      </c>
      <c r="T126" s="21">
        <f>IF(MID(Fosfatos!T126,1,1)="&lt;",MID(Fosfatos!T126,2,4)/2,Fosfatos!T126)</f>
        <v>0.03</v>
      </c>
      <c r="U126" s="150">
        <f>IF(MID(Fosfatos!U126,1,1)="&lt;",MID(Fosfatos!U126,2,4)/2,Fosfatos!U126)</f>
        <v>0.03</v>
      </c>
      <c r="V126" s="151" t="str">
        <f>IF(MID(Fosfatos!V126,1,1)="&lt;",MID(Fosfatos!V126,2,4)/2,Fosfatos!V126)</f>
        <v>Cauce estancado</v>
      </c>
      <c r="W126" s="152">
        <f>IF(MID(Fosfatos!W126,1,1)="&lt;",MID(Fosfatos!W126,2,4)/2,Fosfatos!W126)</f>
        <v>0</v>
      </c>
      <c r="X126" s="153">
        <f>IF(MID(Fosfatos!X126,1,1)="&lt;",MID(Fosfatos!X126,2,4)/2,Fosfatos!X126)</f>
        <v>0.223</v>
      </c>
      <c r="Y126" s="154">
        <f>IF(MID(Fosfatos!Y126,1,1)="&lt;",MID(Fosfatos!Y126,2,4)/2,Fosfatos!Y126)</f>
        <v>0</v>
      </c>
    </row>
    <row r="127" spans="2:25" x14ac:dyDescent="0.25">
      <c r="B127" s="30">
        <v>44768</v>
      </c>
      <c r="C127" s="105"/>
      <c r="D127" s="131">
        <f>IF(MID(Fosfatos!D127,1,1)="&lt;",MID(Fosfatos!D127,2,4)/2,Fosfatos!D127)</f>
        <v>0.48</v>
      </c>
      <c r="E127" s="26"/>
      <c r="F127" s="26"/>
      <c r="G127" s="26"/>
      <c r="H127" s="26"/>
      <c r="I127" s="46"/>
      <c r="J127" s="131">
        <f>IF(MID(Fosfatos!J127,1,1)="&lt;",MID(Fosfatos!J127,2,4)/2,Fosfatos!J127)</f>
        <v>0.34899999999999998</v>
      </c>
      <c r="K127" s="46"/>
      <c r="L127" s="131">
        <f>IF(MID(Fosfatos!L127,1,1)="&lt;",MID(Fosfatos!L127,2,4)/2,Fosfatos!L127)</f>
        <v>0</v>
      </c>
      <c r="M127" s="46"/>
      <c r="N127" s="131" t="str">
        <f>IF(MID(Fosfatos!N127,1,1)="&lt;",MID(Fosfatos!N127,2,4)/2,Fosfatos!N127)</f>
        <v>Cauce seco</v>
      </c>
      <c r="O127" s="4">
        <f>IF(MID(Fosfatos!O127,1,1)="&lt;",MID(Fosfatos!O127,2,4)/2,Fosfatos!O127)</f>
        <v>0.16200000000000001</v>
      </c>
      <c r="P127" s="9" t="str">
        <f>IF(MID(Fosfatos!P127,1,1)="&lt;",MID(Fosfatos!P127,2,4)/2,Fosfatos!P127)</f>
        <v>Cauce estancado</v>
      </c>
      <c r="Q127" s="46"/>
      <c r="R127" s="17">
        <f>IF(MID(Fosfatos!R127,1,1)="&lt;",MID(Fosfatos!R127,2,4)/2,Fosfatos!R127)</f>
        <v>0</v>
      </c>
      <c r="S127" s="21">
        <f>IF(MID(Fosfatos!S127,1,1)="&lt;",MID(Fosfatos!S127,2,4)/2,Fosfatos!S127)</f>
        <v>0</v>
      </c>
      <c r="T127" s="21">
        <f>IF(MID(Fosfatos!T127,1,1)="&lt;",MID(Fosfatos!T127,2,4)/2,Fosfatos!T127)</f>
        <v>0.03</v>
      </c>
      <c r="U127" s="150">
        <f>IF(MID(Fosfatos!U127,1,1)="&lt;",MID(Fosfatos!U127,2,4)/2,Fosfatos!U127)</f>
        <v>0.03</v>
      </c>
      <c r="V127" s="151" t="str">
        <f>IF(MID(Fosfatos!V127,1,1)="&lt;",MID(Fosfatos!V127,2,4)/2,Fosfatos!V127)</f>
        <v>Cauce estancado</v>
      </c>
      <c r="W127" s="152">
        <f>IF(MID(Fosfatos!W127,1,1)="&lt;",MID(Fosfatos!W127,2,4)/2,Fosfatos!W127)</f>
        <v>0</v>
      </c>
      <c r="X127" s="153">
        <f>IF(MID(Fosfatos!X127,1,1)="&lt;",MID(Fosfatos!X127,2,4)/2,Fosfatos!X127)</f>
        <v>0.25</v>
      </c>
      <c r="Y127" s="154">
        <f>IF(MID(Fosfatos!Y127,1,1)="&lt;",MID(Fosfatos!Y127,2,4)/2,Fosfatos!Y127)</f>
        <v>0</v>
      </c>
    </row>
    <row r="128" spans="2:25" x14ac:dyDescent="0.25">
      <c r="B128" s="30">
        <v>44769</v>
      </c>
      <c r="C128" s="105"/>
      <c r="D128" s="131">
        <f>IF(MID(Fosfatos!D128,1,1)="&lt;",MID(Fosfatos!D128,2,4)/2,Fosfatos!D128)</f>
        <v>0.40799999999999997</v>
      </c>
      <c r="E128" s="26"/>
      <c r="F128" s="26"/>
      <c r="G128" s="26"/>
      <c r="H128" s="26"/>
      <c r="I128" s="46"/>
      <c r="J128" s="131">
        <f>IF(MID(Fosfatos!J128,1,1)="&lt;",MID(Fosfatos!J128,2,4)/2,Fosfatos!J128)</f>
        <v>0.35499999999999998</v>
      </c>
      <c r="K128" s="46"/>
      <c r="L128" s="131">
        <f>IF(MID(Fosfatos!L128,1,1)="&lt;",MID(Fosfatos!L128,2,4)/2,Fosfatos!L128)</f>
        <v>0</v>
      </c>
      <c r="M128" s="46"/>
      <c r="N128" s="131" t="str">
        <f>IF(MID(Fosfatos!N128,1,1)="&lt;",MID(Fosfatos!N128,2,4)/2,Fosfatos!N128)</f>
        <v>Cauce seco</v>
      </c>
      <c r="O128" s="4">
        <f>IF(MID(Fosfatos!O128,1,1)="&lt;",MID(Fosfatos!O128,2,4)/2,Fosfatos!O128)</f>
        <v>0.151</v>
      </c>
      <c r="P128" s="9" t="str">
        <f>IF(MID(Fosfatos!P128,1,1)="&lt;",MID(Fosfatos!P128,2,4)/2,Fosfatos!P128)</f>
        <v>Cauce estancado</v>
      </c>
      <c r="Q128" s="46"/>
      <c r="R128" s="17" t="str">
        <f>IF(MID(Fosfatos!R128,1,1)="&lt;",MID(Fosfatos!R128,2,4)/2,Fosfatos!R128)</f>
        <v>Cauce seco</v>
      </c>
      <c r="S128" s="21" t="str">
        <f>IF(MID(Fosfatos!S128,1,1)="&lt;",MID(Fosfatos!S128,2,4)/2,Fosfatos!S128)</f>
        <v>Cauce seco</v>
      </c>
      <c r="T128" s="21">
        <f>IF(MID(Fosfatos!T128,1,1)="&lt;",MID(Fosfatos!T128,2,4)/2,Fosfatos!T128)</f>
        <v>0.03</v>
      </c>
      <c r="U128" s="150">
        <f>IF(MID(Fosfatos!U128,1,1)="&lt;",MID(Fosfatos!U128,2,4)/2,Fosfatos!U128)</f>
        <v>0.03</v>
      </c>
      <c r="V128" s="151" t="str">
        <f>IF(MID(Fosfatos!V128,1,1)="&lt;",MID(Fosfatos!V128,2,4)/2,Fosfatos!V128)</f>
        <v>Cauce estancado</v>
      </c>
      <c r="W128" s="152" t="str">
        <f>IF(MID(Fosfatos!W128,1,1)="&lt;",MID(Fosfatos!W128,2,4)/2,Fosfatos!W128)</f>
        <v>Agua estancada</v>
      </c>
      <c r="X128" s="153">
        <f>IF(MID(Fosfatos!X128,1,1)="&lt;",MID(Fosfatos!X128,2,4)/2,Fosfatos!X128)</f>
        <v>0.23400000000000001</v>
      </c>
      <c r="Y128" s="154">
        <f>IF(MID(Fosfatos!Y128,1,1)="&lt;",MID(Fosfatos!Y128,2,4)/2,Fosfatos!Y128)</f>
        <v>0.33200000000000002</v>
      </c>
    </row>
    <row r="129" spans="2:25" x14ac:dyDescent="0.25">
      <c r="B129" s="30">
        <v>44770</v>
      </c>
      <c r="C129" s="105"/>
      <c r="D129" s="131">
        <f>IF(MID(Fosfatos!D129,1,1)="&lt;",MID(Fosfatos!D129,2,4)/2,Fosfatos!D129)</f>
        <v>0.42599999999999999</v>
      </c>
      <c r="E129" s="26"/>
      <c r="F129" s="26"/>
      <c r="G129" s="26"/>
      <c r="H129" s="26"/>
      <c r="I129" s="46"/>
      <c r="J129" s="131">
        <f>IF(MID(Fosfatos!J129,1,1)="&lt;",MID(Fosfatos!J129,2,4)/2,Fosfatos!J129)</f>
        <v>0.33800000000000002</v>
      </c>
      <c r="K129" s="46"/>
      <c r="L129" s="131">
        <f>IF(MID(Fosfatos!L129,1,1)="&lt;",MID(Fosfatos!L129,2,4)/2,Fosfatos!L129)</f>
        <v>0</v>
      </c>
      <c r="M129" s="46"/>
      <c r="N129" s="131" t="str">
        <f>IF(MID(Fosfatos!N129,1,1)="&lt;",MID(Fosfatos!N129,2,4)/2,Fosfatos!N129)</f>
        <v>Cauce seco</v>
      </c>
      <c r="O129" s="4">
        <f>IF(MID(Fosfatos!O129,1,1)="&lt;",MID(Fosfatos!O129,2,4)/2,Fosfatos!O129)</f>
        <v>0.13200000000000001</v>
      </c>
      <c r="P129" s="9" t="str">
        <f>IF(MID(Fosfatos!P129,1,1)="&lt;",MID(Fosfatos!P129,2,4)/2,Fosfatos!P129)</f>
        <v>Cauce estancado</v>
      </c>
      <c r="Q129" s="46"/>
      <c r="R129" s="17">
        <f>IF(MID(Fosfatos!R129,1,1)="&lt;",MID(Fosfatos!R129,2,4)/2,Fosfatos!R129)</f>
        <v>0</v>
      </c>
      <c r="S129" s="21">
        <f>IF(MID(Fosfatos!S129,1,1)="&lt;",MID(Fosfatos!S129,2,4)/2,Fosfatos!S129)</f>
        <v>0</v>
      </c>
      <c r="T129" s="21">
        <f>IF(MID(Fosfatos!T129,1,1)="&lt;",MID(Fosfatos!T129,2,4)/2,Fosfatos!T129)</f>
        <v>0.03</v>
      </c>
      <c r="U129" s="150">
        <f>IF(MID(Fosfatos!U129,1,1)="&lt;",MID(Fosfatos!U129,2,4)/2,Fosfatos!U129)</f>
        <v>0.03</v>
      </c>
      <c r="V129" s="151" t="str">
        <f>IF(MID(Fosfatos!V129,1,1)="&lt;",MID(Fosfatos!V129,2,4)/2,Fosfatos!V129)</f>
        <v>Cauce estancado</v>
      </c>
      <c r="W129" s="152">
        <f>IF(MID(Fosfatos!W129,1,1)="&lt;",MID(Fosfatos!W129,2,4)/2,Fosfatos!W129)</f>
        <v>0</v>
      </c>
      <c r="X129" s="153">
        <f>IF(MID(Fosfatos!X129,1,1)="&lt;",MID(Fosfatos!X129,2,4)/2,Fosfatos!X129)</f>
        <v>0.20180000000000001</v>
      </c>
      <c r="Y129" s="154">
        <f>IF(MID(Fosfatos!Y129,1,1)="&lt;",MID(Fosfatos!Y129,2,4)/2,Fosfatos!Y129)</f>
        <v>0</v>
      </c>
    </row>
    <row r="130" spans="2:25" x14ac:dyDescent="0.25">
      <c r="B130" s="30">
        <v>44771</v>
      </c>
      <c r="C130" s="105"/>
      <c r="D130" s="131">
        <f>IF(MID(Fosfatos!D130,1,1)="&lt;",MID(Fosfatos!D130,2,4)/2,Fosfatos!D130)</f>
        <v>0.435</v>
      </c>
      <c r="E130" s="130"/>
      <c r="F130" s="130"/>
      <c r="G130" s="130"/>
      <c r="H130" s="130"/>
      <c r="I130" s="105"/>
      <c r="J130" s="131">
        <f>IF(MID(Fosfatos!J130,1,1)="&lt;",MID(Fosfatos!J130,2,4)/2,Fosfatos!J130)</f>
        <v>0.29399999999999998</v>
      </c>
      <c r="K130" s="105"/>
      <c r="L130" s="131">
        <f>IF(MID(Fosfatos!L130,1,1)="&lt;",MID(Fosfatos!L130,2,4)/2,Fosfatos!L130)</f>
        <v>0</v>
      </c>
      <c r="M130" s="105"/>
      <c r="N130" s="131" t="str">
        <f>IF(MID(Fosfatos!N130,1,1)="&lt;",MID(Fosfatos!N130,2,4)/2,Fosfatos!N130)</f>
        <v>Cauce seco</v>
      </c>
      <c r="O130" s="4">
        <f>IF(MID(Fosfatos!O130,1,1)="&lt;",MID(Fosfatos!O130,2,4)/2,Fosfatos!O130)</f>
        <v>0.14499999999999999</v>
      </c>
      <c r="P130" s="9" t="str">
        <f>IF(MID(Fosfatos!P130,1,1)="&lt;",MID(Fosfatos!P130,2,4)/2,Fosfatos!P130)</f>
        <v>Cauce estancado</v>
      </c>
      <c r="Q130" s="105"/>
      <c r="R130" s="17">
        <f>IF(MID(Fosfatos!R130,1,1)="&lt;",MID(Fosfatos!R130,2,4)/2,Fosfatos!R130)</f>
        <v>0</v>
      </c>
      <c r="S130" s="21">
        <f>IF(MID(Fosfatos!S130,1,1)="&lt;",MID(Fosfatos!S130,2,4)/2,Fosfatos!S130)</f>
        <v>0</v>
      </c>
      <c r="T130" s="21">
        <f>IF(MID(Fosfatos!T130,1,1)="&lt;",MID(Fosfatos!T130,2,4)/2,Fosfatos!T130)</f>
        <v>0.03</v>
      </c>
      <c r="U130" s="150">
        <f>IF(MID(Fosfatos!U130,1,1)="&lt;",MID(Fosfatos!U130,2,4)/2,Fosfatos!U130)</f>
        <v>0.03</v>
      </c>
      <c r="V130" s="151" t="str">
        <f>IF(MID(Fosfatos!V130,1,1)="&lt;",MID(Fosfatos!V130,2,4)/2,Fosfatos!V130)</f>
        <v>Cauce estancado</v>
      </c>
      <c r="W130" s="152">
        <f>IF(MID(Fosfatos!W130,1,1)="&lt;",MID(Fosfatos!W130,2,4)/2,Fosfatos!W130)</f>
        <v>0</v>
      </c>
      <c r="X130" s="153">
        <f>IF(MID(Fosfatos!X130,1,1)="&lt;",MID(Fosfatos!X130,2,4)/2,Fosfatos!X130)</f>
        <v>0.193</v>
      </c>
      <c r="Y130" s="154">
        <f>IF(MID(Fosfatos!Y130,1,1)="&lt;",MID(Fosfatos!Y130,2,4)/2,Fosfatos!Y130)</f>
        <v>0</v>
      </c>
    </row>
    <row r="131" spans="2:25" x14ac:dyDescent="0.25">
      <c r="B131" s="30">
        <v>44772</v>
      </c>
      <c r="C131" s="105"/>
      <c r="D131" s="131">
        <f>IF(MID(Fosfatos!D131,1,1)="&lt;",MID(Fosfatos!D131,2,4)/2,Fosfatos!D131)</f>
        <v>0.47</v>
      </c>
      <c r="E131" s="130"/>
      <c r="F131" s="130"/>
      <c r="G131" s="130"/>
      <c r="H131" s="130"/>
      <c r="I131" s="105"/>
      <c r="J131" s="131">
        <f>IF(MID(Fosfatos!J131,1,1)="&lt;",MID(Fosfatos!J131,2,4)/2,Fosfatos!J131)</f>
        <v>0.32</v>
      </c>
      <c r="K131" s="105"/>
      <c r="L131" s="131">
        <f>IF(MID(Fosfatos!L131,1,1)="&lt;",MID(Fosfatos!L131,2,4)/2,Fosfatos!L131)</f>
        <v>0</v>
      </c>
      <c r="M131" s="105"/>
      <c r="N131" s="131" t="str">
        <f>IF(MID(Fosfatos!N131,1,1)="&lt;",MID(Fosfatos!N131,2,4)/2,Fosfatos!N131)</f>
        <v>Cauce seco</v>
      </c>
      <c r="O131" s="4">
        <f>IF(MID(Fosfatos!O131,1,1)="&lt;",MID(Fosfatos!O131,2,4)/2,Fosfatos!O131)</f>
        <v>0.17199999999999999</v>
      </c>
      <c r="P131" s="9" t="str">
        <f>IF(MID(Fosfatos!P131,1,1)="&lt;",MID(Fosfatos!P131,2,4)/2,Fosfatos!P131)</f>
        <v>Cauce estancado</v>
      </c>
      <c r="Q131" s="105"/>
      <c r="R131" s="17">
        <f>IF(MID(Fosfatos!R131,1,1)="&lt;",MID(Fosfatos!R131,2,4)/2,Fosfatos!R131)</f>
        <v>0</v>
      </c>
      <c r="S131" s="21">
        <f>IF(MID(Fosfatos!S131,1,1)="&lt;",MID(Fosfatos!S131,2,4)/2,Fosfatos!S131)</f>
        <v>0</v>
      </c>
      <c r="T131" s="21">
        <f>IF(MID(Fosfatos!T131,1,1)="&lt;",MID(Fosfatos!T131,2,4)/2,Fosfatos!T131)</f>
        <v>0.03</v>
      </c>
      <c r="U131" s="150">
        <f>IF(MID(Fosfatos!U131,1,1)="&lt;",MID(Fosfatos!U131,2,4)/2,Fosfatos!U131)</f>
        <v>0.03</v>
      </c>
      <c r="V131" s="151" t="str">
        <f>IF(MID(Fosfatos!V131,1,1)="&lt;",MID(Fosfatos!V131,2,4)/2,Fosfatos!V131)</f>
        <v>Cauce estancado</v>
      </c>
      <c r="W131" s="152">
        <f>IF(MID(Fosfatos!W131,1,1)="&lt;",MID(Fosfatos!W131,2,4)/2,Fosfatos!W131)</f>
        <v>0</v>
      </c>
      <c r="X131" s="153">
        <f>IF(MID(Fosfatos!X131,1,1)="&lt;",MID(Fosfatos!X131,2,4)/2,Fosfatos!X131)</f>
        <v>0.253</v>
      </c>
      <c r="Y131" s="154">
        <f>IF(MID(Fosfatos!Y131,1,1)="&lt;",MID(Fosfatos!Y131,2,4)/2,Fosfatos!Y131)</f>
        <v>0</v>
      </c>
    </row>
    <row r="132" spans="2:25" x14ac:dyDescent="0.25">
      <c r="B132" s="30">
        <v>44773</v>
      </c>
      <c r="C132" s="105"/>
      <c r="D132" s="131">
        <f>IF(MID(Fosfatos!D132,1,1)="&lt;",MID(Fosfatos!D132,2,4)/2,Fosfatos!D132)</f>
        <v>0.45300000000000001</v>
      </c>
      <c r="E132" s="26"/>
      <c r="F132" s="26"/>
      <c r="G132" s="26"/>
      <c r="H132" s="26"/>
      <c r="I132" s="46"/>
      <c r="J132" s="131">
        <f>IF(MID(Fosfatos!J132,1,1)="&lt;",MID(Fosfatos!J132,2,4)/2,Fosfatos!J132)</f>
        <v>0.315</v>
      </c>
      <c r="K132" s="46"/>
      <c r="L132" s="131">
        <f>IF(MID(Fosfatos!L132,1,1)="&lt;",MID(Fosfatos!L132,2,4)/2,Fosfatos!L132)</f>
        <v>0</v>
      </c>
      <c r="M132" s="46"/>
      <c r="N132" s="131" t="str">
        <f>IF(MID(Fosfatos!N132,1,1)="&lt;",MID(Fosfatos!N132,2,4)/2,Fosfatos!N132)</f>
        <v>Cauce seco</v>
      </c>
      <c r="O132" s="4">
        <f>IF(MID(Fosfatos!O132,1,1)="&lt;",MID(Fosfatos!O132,2,4)/2,Fosfatos!O132)</f>
        <v>0.109</v>
      </c>
      <c r="P132" s="9" t="str">
        <f>IF(MID(Fosfatos!P132,1,1)="&lt;",MID(Fosfatos!P132,2,4)/2,Fosfatos!P132)</f>
        <v>Cauce estancado</v>
      </c>
      <c r="Q132" s="46"/>
      <c r="R132" s="17">
        <f>IF(MID(Fosfatos!R132,1,1)="&lt;",MID(Fosfatos!R132,2,4)/2,Fosfatos!R132)</f>
        <v>0</v>
      </c>
      <c r="S132" s="21">
        <f>IF(MID(Fosfatos!S132,1,1)="&lt;",MID(Fosfatos!S132,2,4)/2,Fosfatos!S132)</f>
        <v>0</v>
      </c>
      <c r="T132" s="21">
        <f>IF(MID(Fosfatos!T132,1,1)="&lt;",MID(Fosfatos!T132,2,4)/2,Fosfatos!T132)</f>
        <v>0.03</v>
      </c>
      <c r="U132" s="150">
        <f>IF(MID(Fosfatos!U132,1,1)="&lt;",MID(Fosfatos!U132,2,4)/2,Fosfatos!U132)</f>
        <v>0.03</v>
      </c>
      <c r="V132" s="151" t="str">
        <f>IF(MID(Fosfatos!V132,1,1)="&lt;",MID(Fosfatos!V132,2,4)/2,Fosfatos!V132)</f>
        <v>Cauce estancado</v>
      </c>
      <c r="W132" s="152">
        <f>IF(MID(Fosfatos!W132,1,1)="&lt;",MID(Fosfatos!W132,2,4)/2,Fosfatos!W132)</f>
        <v>0</v>
      </c>
      <c r="X132" s="153">
        <f>IF(MID(Fosfatos!X132,1,1)="&lt;",MID(Fosfatos!X132,2,4)/2,Fosfatos!X132)</f>
        <v>0.20599999999999999</v>
      </c>
      <c r="Y132" s="154">
        <f>IF(MID(Fosfatos!Y132,1,1)="&lt;",MID(Fosfatos!Y132,2,4)/2,Fosfatos!Y132)</f>
        <v>0</v>
      </c>
    </row>
    <row r="133" spans="2:25" x14ac:dyDescent="0.25">
      <c r="B133" s="30">
        <v>44774</v>
      </c>
      <c r="C133" s="105"/>
      <c r="D133" s="131">
        <f>IF(MID(Fosfatos!D133,1,1)="&lt;",MID(Fosfatos!D133,2,4)/2,Fosfatos!D133)</f>
        <v>0.34499999999999997</v>
      </c>
      <c r="E133" s="54"/>
      <c r="F133" s="54"/>
      <c r="G133" s="54"/>
      <c r="H133" s="54"/>
      <c r="I133" s="105"/>
      <c r="J133" s="131">
        <f>IF(MID(Fosfatos!J133,1,1)="&lt;",MID(Fosfatos!J133,2,4)/2,Fosfatos!J133)</f>
        <v>0.23100000000000001</v>
      </c>
      <c r="K133" s="105"/>
      <c r="L133" s="131">
        <f>IF(MID(Fosfatos!L133,1,1)="&lt;",MID(Fosfatos!L133,2,4)/2,Fosfatos!L133)</f>
        <v>0</v>
      </c>
      <c r="M133" s="105"/>
      <c r="N133" s="131" t="str">
        <f>IF(MID(Fosfatos!N133,1,1)="&lt;",MID(Fosfatos!N133,2,4)/2,Fosfatos!N133)</f>
        <v>Cauce seco</v>
      </c>
      <c r="O133" s="4">
        <f>IF(MID(Fosfatos!O133,1,1)="&lt;",MID(Fosfatos!O133,2,4)/2,Fosfatos!O133)</f>
        <v>6.4000000000000001E-2</v>
      </c>
      <c r="P133" s="9" t="str">
        <f>IF(MID(Fosfatos!P133,1,1)="&lt;",MID(Fosfatos!P133,2,4)/2,Fosfatos!P133)</f>
        <v>Cauce estancado</v>
      </c>
      <c r="Q133" s="105"/>
      <c r="R133" s="17">
        <f>IF(MID(Fosfatos!R133,1,1)="&lt;",MID(Fosfatos!R133,2,4)/2,Fosfatos!R133)</f>
        <v>0</v>
      </c>
      <c r="S133" s="21">
        <f>IF(MID(Fosfatos!S133,1,1)="&lt;",MID(Fosfatos!S133,2,4)/2,Fosfatos!S133)</f>
        <v>0</v>
      </c>
      <c r="T133" s="21">
        <f>IF(MID(Fosfatos!T133,1,1)="&lt;",MID(Fosfatos!T133,2,4)/2,Fosfatos!T133)</f>
        <v>0.03</v>
      </c>
      <c r="U133" s="150">
        <f>IF(MID(Fosfatos!U133,1,1)="&lt;",MID(Fosfatos!U133,2,4)/2,Fosfatos!U133)</f>
        <v>0.03</v>
      </c>
      <c r="V133" s="151" t="str">
        <f>IF(MID(Fosfatos!V133,1,1)="&lt;",MID(Fosfatos!V133,2,4)/2,Fosfatos!V133)</f>
        <v>Cauce estancado</v>
      </c>
      <c r="W133" s="152">
        <f>IF(MID(Fosfatos!W133,1,1)="&lt;",MID(Fosfatos!W133,2,4)/2,Fosfatos!W133)</f>
        <v>0</v>
      </c>
      <c r="X133" s="153">
        <f>IF(MID(Fosfatos!X133,1,1)="&lt;",MID(Fosfatos!X133,2,4)/2,Fosfatos!X133)</f>
        <v>0.108</v>
      </c>
      <c r="Y133" s="154">
        <f>IF(MID(Fosfatos!Y133,1,1)="&lt;",MID(Fosfatos!Y133,2,4)/2,Fosfatos!Y133)</f>
        <v>0</v>
      </c>
    </row>
    <row r="134" spans="2:25" x14ac:dyDescent="0.25">
      <c r="B134" s="30">
        <v>44775</v>
      </c>
      <c r="C134" s="105"/>
      <c r="D134" s="131">
        <f>IF(MID(Fosfatos!D134,1,1)="&lt;",MID(Fosfatos!D134,2,4)/2,Fosfatos!D134)</f>
        <v>0.36499999999999999</v>
      </c>
      <c r="E134" s="26"/>
      <c r="F134" s="26"/>
      <c r="G134" s="26"/>
      <c r="H134" s="26"/>
      <c r="I134" s="46"/>
      <c r="J134" s="131">
        <f>IF(MID(Fosfatos!J134,1,1)="&lt;",MID(Fosfatos!J134,2,4)/2,Fosfatos!J134)</f>
        <v>0.247</v>
      </c>
      <c r="K134" s="46"/>
      <c r="L134" s="131">
        <f>IF(MID(Fosfatos!L134,1,1)="&lt;",MID(Fosfatos!L134,2,4)/2,Fosfatos!L134)</f>
        <v>0</v>
      </c>
      <c r="M134" s="46"/>
      <c r="N134" s="131" t="str">
        <f>IF(MID(Fosfatos!N134,1,1)="&lt;",MID(Fosfatos!N134,2,4)/2,Fosfatos!N134)</f>
        <v>Cauce seco</v>
      </c>
      <c r="O134" s="4">
        <f>IF(MID(Fosfatos!O134,1,1)="&lt;",MID(Fosfatos!O134,2,4)/2,Fosfatos!O134)</f>
        <v>9.1999999999999998E-2</v>
      </c>
      <c r="P134" s="9" t="str">
        <f>IF(MID(Fosfatos!P134,1,1)="&lt;",MID(Fosfatos!P134,2,4)/2,Fosfatos!P134)</f>
        <v>Cauce estancado</v>
      </c>
      <c r="Q134" s="46"/>
      <c r="R134" s="17">
        <f>IF(MID(Fosfatos!R134,1,1)="&lt;",MID(Fosfatos!R134,2,4)/2,Fosfatos!R134)</f>
        <v>0</v>
      </c>
      <c r="S134" s="21">
        <f>IF(MID(Fosfatos!S134,1,1)="&lt;",MID(Fosfatos!S134,2,4)/2,Fosfatos!S134)</f>
        <v>0</v>
      </c>
      <c r="T134" s="21">
        <f>IF(MID(Fosfatos!T134,1,1)="&lt;",MID(Fosfatos!T134,2,4)/2,Fosfatos!T134)</f>
        <v>0.03</v>
      </c>
      <c r="U134" s="150">
        <f>IF(MID(Fosfatos!U134,1,1)="&lt;",MID(Fosfatos!U134,2,4)/2,Fosfatos!U134)</f>
        <v>0.03</v>
      </c>
      <c r="V134" s="151" t="str">
        <f>IF(MID(Fosfatos!V134,1,1)="&lt;",MID(Fosfatos!V134,2,4)/2,Fosfatos!V134)</f>
        <v>Cauce estancado</v>
      </c>
      <c r="W134" s="152">
        <f>IF(MID(Fosfatos!W134,1,1)="&lt;",MID(Fosfatos!W134,2,4)/2,Fosfatos!W134)</f>
        <v>0</v>
      </c>
      <c r="X134" s="153">
        <f>IF(MID(Fosfatos!X134,1,1)="&lt;",MID(Fosfatos!X134,2,4)/2,Fosfatos!X134)</f>
        <v>0.193</v>
      </c>
      <c r="Y134" s="154">
        <f>IF(MID(Fosfatos!Y134,1,1)="&lt;",MID(Fosfatos!Y134,2,4)/2,Fosfatos!Y134)</f>
        <v>0</v>
      </c>
    </row>
    <row r="135" spans="2:25" x14ac:dyDescent="0.25">
      <c r="B135" s="30">
        <v>44776</v>
      </c>
      <c r="C135" s="105"/>
      <c r="D135" s="131">
        <f>IF(MID(Fosfatos!D135,1,1)="&lt;",MID(Fosfatos!D135,2,4)/2,Fosfatos!D135)</f>
        <v>0.35</v>
      </c>
      <c r="E135" s="26"/>
      <c r="F135" s="26"/>
      <c r="G135" s="26"/>
      <c r="H135" s="26"/>
      <c r="I135" s="46"/>
      <c r="J135" s="131">
        <f>IF(MID(Fosfatos!J135,1,1)="&lt;",MID(Fosfatos!J135,2,4)/2,Fosfatos!J135)</f>
        <v>0.23699999999999999</v>
      </c>
      <c r="K135" s="46"/>
      <c r="L135" s="131">
        <f>IF(MID(Fosfatos!L135,1,1)="&lt;",MID(Fosfatos!L135,2,4)/2,Fosfatos!L135)</f>
        <v>0</v>
      </c>
      <c r="M135" s="46"/>
      <c r="N135" s="131" t="str">
        <f>IF(MID(Fosfatos!N135,1,1)="&lt;",MID(Fosfatos!N135,2,4)/2,Fosfatos!N135)</f>
        <v>Cauce seco</v>
      </c>
      <c r="O135" s="4" t="str">
        <f>IF(MID(Fosfatos!O135,1,1)="&lt;",MID(Fosfatos!O135,2,4)/2,Fosfatos!O135)</f>
        <v>Calado reducido</v>
      </c>
      <c r="P135" s="9" t="str">
        <f>IF(MID(Fosfatos!P135,1,1)="&lt;",MID(Fosfatos!P135,2,4)/2,Fosfatos!P135)</f>
        <v>Cauce estancado</v>
      </c>
      <c r="Q135" s="46"/>
      <c r="R135" s="17" t="str">
        <f>IF(MID(Fosfatos!R135,1,1)="&lt;",MID(Fosfatos!R135,2,4)/2,Fosfatos!R135)</f>
        <v>Cauce seco</v>
      </c>
      <c r="S135" s="21" t="str">
        <f>IF(MID(Fosfatos!S135,1,1)="&lt;",MID(Fosfatos!S135,2,4)/2,Fosfatos!S135)</f>
        <v>Cauce seco</v>
      </c>
      <c r="T135" s="21">
        <f>IF(MID(Fosfatos!T135,1,1)="&lt;",MID(Fosfatos!T135,2,4)/2,Fosfatos!T135)</f>
        <v>0.03</v>
      </c>
      <c r="U135" s="150">
        <f>IF(MID(Fosfatos!U135,1,1)="&lt;",MID(Fosfatos!U135,2,4)/2,Fosfatos!U135)</f>
        <v>0.03</v>
      </c>
      <c r="V135" s="151" t="str">
        <f>IF(MID(Fosfatos!V135,1,1)="&lt;",MID(Fosfatos!V135,2,4)/2,Fosfatos!V135)</f>
        <v>Cauce estancado</v>
      </c>
      <c r="W135" s="152" t="str">
        <f>IF(MID(Fosfatos!W135,1,1)="&lt;",MID(Fosfatos!W135,2,4)/2,Fosfatos!W135)</f>
        <v>Agua estancada</v>
      </c>
      <c r="X135" s="153">
        <f>IF(MID(Fosfatos!X135,1,1)="&lt;",MID(Fosfatos!X135,2,4)/2,Fosfatos!X135)</f>
        <v>0.21099999999999999</v>
      </c>
      <c r="Y135" s="154">
        <f>IF(MID(Fosfatos!Y135,1,1)="&lt;",MID(Fosfatos!Y135,2,4)/2,Fosfatos!Y135)</f>
        <v>0.308</v>
      </c>
    </row>
    <row r="136" spans="2:25" x14ac:dyDescent="0.25">
      <c r="B136" s="30">
        <v>44777</v>
      </c>
      <c r="C136" s="105"/>
      <c r="D136" s="131">
        <f>IF(MID(Fosfatos!D136,1,1)="&lt;",MID(Fosfatos!D136,2,4)/2,Fosfatos!D136)</f>
        <v>0.34100000000000003</v>
      </c>
      <c r="E136" s="54"/>
      <c r="F136" s="54"/>
      <c r="G136" s="54"/>
      <c r="H136" s="54"/>
      <c r="I136" s="105"/>
      <c r="J136" s="131">
        <f>IF(MID(Fosfatos!J136,1,1)="&lt;",MID(Fosfatos!J136,2,4)/2,Fosfatos!J136)</f>
        <v>0.218</v>
      </c>
      <c r="K136" s="105"/>
      <c r="L136" s="131">
        <f>IF(MID(Fosfatos!L136,1,1)="&lt;",MID(Fosfatos!L136,2,4)/2,Fosfatos!L136)</f>
        <v>0</v>
      </c>
      <c r="M136" s="105"/>
      <c r="N136" s="131" t="str">
        <f>IF(MID(Fosfatos!N136,1,1)="&lt;",MID(Fosfatos!N136,2,4)/2,Fosfatos!N136)</f>
        <v>Cauce seco</v>
      </c>
      <c r="O136" s="4" t="str">
        <f>IF(MID(Fosfatos!O136,1,1)="&lt;",MID(Fosfatos!O136,2,4)/2,Fosfatos!O136)</f>
        <v>Calado reducido</v>
      </c>
      <c r="P136" s="9" t="str">
        <f>IF(MID(Fosfatos!P136,1,1)="&lt;",MID(Fosfatos!P136,2,4)/2,Fosfatos!P136)</f>
        <v>Cauce estancado</v>
      </c>
      <c r="Q136" s="105"/>
      <c r="R136" s="17">
        <f>IF(MID(Fosfatos!R136,1,1)="&lt;",MID(Fosfatos!R136,2,4)/2,Fosfatos!R136)</f>
        <v>0</v>
      </c>
      <c r="S136" s="21">
        <f>IF(MID(Fosfatos!S136,1,1)="&lt;",MID(Fosfatos!S136,2,4)/2,Fosfatos!S136)</f>
        <v>0</v>
      </c>
      <c r="T136" s="21">
        <f>IF(MID(Fosfatos!T136,1,1)="&lt;",MID(Fosfatos!T136,2,4)/2,Fosfatos!T136)</f>
        <v>0.03</v>
      </c>
      <c r="U136" s="150">
        <f>IF(MID(Fosfatos!U136,1,1)="&lt;",MID(Fosfatos!U136,2,4)/2,Fosfatos!U136)</f>
        <v>0.03</v>
      </c>
      <c r="V136" s="151" t="str">
        <f>IF(MID(Fosfatos!V136,1,1)="&lt;",MID(Fosfatos!V136,2,4)/2,Fosfatos!V136)</f>
        <v>Cauce estancado</v>
      </c>
      <c r="W136" s="152">
        <f>IF(MID(Fosfatos!W136,1,1)="&lt;",MID(Fosfatos!W136,2,4)/2,Fosfatos!W136)</f>
        <v>0</v>
      </c>
      <c r="X136" s="153">
        <f>IF(MID(Fosfatos!X136,1,1)="&lt;",MID(Fosfatos!X136,2,4)/2,Fosfatos!X136)</f>
        <v>0.20200000000000001</v>
      </c>
      <c r="Y136" s="154">
        <f>IF(MID(Fosfatos!Y136,1,1)="&lt;",MID(Fosfatos!Y136,2,4)/2,Fosfatos!Y136)</f>
        <v>0</v>
      </c>
    </row>
    <row r="137" spans="2:25" x14ac:dyDescent="0.25">
      <c r="B137" s="30">
        <v>44778</v>
      </c>
      <c r="C137" s="105"/>
      <c r="D137" s="131">
        <f>IF(MID(Fosfatos!D137,1,1)="&lt;",MID(Fosfatos!D137,2,4)/2,Fosfatos!D137)</f>
        <v>0.4</v>
      </c>
      <c r="E137" s="54"/>
      <c r="F137" s="54"/>
      <c r="G137" s="54"/>
      <c r="H137" s="54"/>
      <c r="I137" s="105"/>
      <c r="J137" s="131">
        <f>IF(MID(Fosfatos!J137,1,1)="&lt;",MID(Fosfatos!J137,2,4)/2,Fosfatos!J137)</f>
        <v>0.222</v>
      </c>
      <c r="K137" s="105"/>
      <c r="L137" s="131">
        <f>IF(MID(Fosfatos!L137,1,1)="&lt;",MID(Fosfatos!L137,2,4)/2,Fosfatos!L137)</f>
        <v>0</v>
      </c>
      <c r="M137" s="105"/>
      <c r="N137" s="131" t="str">
        <f>IF(MID(Fosfatos!N137,1,1)="&lt;",MID(Fosfatos!N137,2,4)/2,Fosfatos!N137)</f>
        <v>Cauce seco</v>
      </c>
      <c r="O137" s="4" t="str">
        <f>IF(MID(Fosfatos!O137,1,1)="&lt;",MID(Fosfatos!O137,2,4)/2,Fosfatos!O137)</f>
        <v>Calado reducido</v>
      </c>
      <c r="P137" s="9" t="str">
        <f>IF(MID(Fosfatos!P137,1,1)="&lt;",MID(Fosfatos!P137,2,4)/2,Fosfatos!P137)</f>
        <v>Cauce estancado</v>
      </c>
      <c r="Q137" s="105"/>
      <c r="R137" s="17">
        <f>IF(MID(Fosfatos!R137,1,1)="&lt;",MID(Fosfatos!R137,2,4)/2,Fosfatos!R137)</f>
        <v>0</v>
      </c>
      <c r="S137" s="21">
        <f>IF(MID(Fosfatos!S137,1,1)="&lt;",MID(Fosfatos!S137,2,4)/2,Fosfatos!S137)</f>
        <v>0</v>
      </c>
      <c r="T137" s="21">
        <f>IF(MID(Fosfatos!T137,1,1)="&lt;",MID(Fosfatos!T137,2,4)/2,Fosfatos!T137)</f>
        <v>0.03</v>
      </c>
      <c r="U137" s="150">
        <f>IF(MID(Fosfatos!U137,1,1)="&lt;",MID(Fosfatos!U137,2,4)/2,Fosfatos!U137)</f>
        <v>0.03</v>
      </c>
      <c r="V137" s="151" t="str">
        <f>IF(MID(Fosfatos!V137,1,1)="&lt;",MID(Fosfatos!V137,2,4)/2,Fosfatos!V137)</f>
        <v>Cauce estancado</v>
      </c>
      <c r="W137" s="152">
        <f>IF(MID(Fosfatos!W137,1,1)="&lt;",MID(Fosfatos!W137,2,4)/2,Fosfatos!W137)</f>
        <v>0</v>
      </c>
      <c r="X137" s="153">
        <f>IF(MID(Fosfatos!X137,1,1)="&lt;",MID(Fosfatos!X137,2,4)/2,Fosfatos!X137)</f>
        <v>0.17399999999999999</v>
      </c>
      <c r="Y137" s="154">
        <f>IF(MID(Fosfatos!Y137,1,1)="&lt;",MID(Fosfatos!Y137,2,4)/2,Fosfatos!Y137)</f>
        <v>0</v>
      </c>
    </row>
    <row r="138" spans="2:25" x14ac:dyDescent="0.25">
      <c r="B138" s="30">
        <v>44779</v>
      </c>
      <c r="C138" s="105"/>
      <c r="D138" s="131">
        <f>IF(MID(Fosfatos!D138,1,1)="&lt;",MID(Fosfatos!D138,2,4)/2,Fosfatos!D138)</f>
        <v>0.40400000000000003</v>
      </c>
      <c r="E138" s="54"/>
      <c r="F138" s="54"/>
      <c r="G138" s="54"/>
      <c r="H138" s="54"/>
      <c r="I138" s="105"/>
      <c r="J138" s="131">
        <f>IF(MID(Fosfatos!J138,1,1)="&lt;",MID(Fosfatos!J138,2,4)/2,Fosfatos!J138)</f>
        <v>0.23499999999999999</v>
      </c>
      <c r="K138" s="105"/>
      <c r="L138" s="131">
        <f>IF(MID(Fosfatos!L138,1,1)="&lt;",MID(Fosfatos!L138,2,4)/2,Fosfatos!L138)</f>
        <v>0</v>
      </c>
      <c r="M138" s="105"/>
      <c r="N138" s="131" t="str">
        <f>IF(MID(Fosfatos!N138,1,1)="&lt;",MID(Fosfatos!N138,2,4)/2,Fosfatos!N138)</f>
        <v>Cauce seco</v>
      </c>
      <c r="O138" s="4" t="str">
        <f>IF(MID(Fosfatos!O138,1,1)="&lt;",MID(Fosfatos!O138,2,4)/2,Fosfatos!O138)</f>
        <v>Calado reducido</v>
      </c>
      <c r="P138" s="9" t="str">
        <f>IF(MID(Fosfatos!P138,1,1)="&lt;",MID(Fosfatos!P138,2,4)/2,Fosfatos!P138)</f>
        <v>Cauce estancado</v>
      </c>
      <c r="Q138" s="105"/>
      <c r="R138" s="17">
        <f>IF(MID(Fosfatos!R138,1,1)="&lt;",MID(Fosfatos!R138,2,4)/2,Fosfatos!R138)</f>
        <v>0</v>
      </c>
      <c r="S138" s="21">
        <f>IF(MID(Fosfatos!S138,1,1)="&lt;",MID(Fosfatos!S138,2,4)/2,Fosfatos!S138)</f>
        <v>0</v>
      </c>
      <c r="T138" s="21">
        <f>IF(MID(Fosfatos!T138,1,1)="&lt;",MID(Fosfatos!T138,2,4)/2,Fosfatos!T138)</f>
        <v>0.03</v>
      </c>
      <c r="U138" s="150">
        <f>IF(MID(Fosfatos!U138,1,1)="&lt;",MID(Fosfatos!U138,2,4)/2,Fosfatos!U138)</f>
        <v>3.5000000000000003E-2</v>
      </c>
      <c r="V138" s="151" t="str">
        <f>IF(MID(Fosfatos!V138,1,1)="&lt;",MID(Fosfatos!V138,2,4)/2,Fosfatos!V138)</f>
        <v>Cauce estancado</v>
      </c>
      <c r="W138" s="152">
        <f>IF(MID(Fosfatos!W138,1,1)="&lt;",MID(Fosfatos!W138,2,4)/2,Fosfatos!W138)</f>
        <v>0</v>
      </c>
      <c r="X138" s="153">
        <f>IF(MID(Fosfatos!X138,1,1)="&lt;",MID(Fosfatos!X138,2,4)/2,Fosfatos!X138)</f>
        <v>0.251</v>
      </c>
      <c r="Y138" s="154">
        <f>IF(MID(Fosfatos!Y138,1,1)="&lt;",MID(Fosfatos!Y138,2,4)/2,Fosfatos!Y138)</f>
        <v>0</v>
      </c>
    </row>
    <row r="139" spans="2:25" ht="15.75" customHeight="1" x14ac:dyDescent="0.25">
      <c r="B139" s="30">
        <v>44780</v>
      </c>
      <c r="C139" s="105"/>
      <c r="D139" s="131">
        <f>IF(MID(Fosfatos!D139,1,1)="&lt;",MID(Fosfatos!D139,2,4)/2,Fosfatos!D139)</f>
        <v>0.442</v>
      </c>
      <c r="E139" s="26"/>
      <c r="F139" s="26"/>
      <c r="G139" s="26"/>
      <c r="H139" s="26"/>
      <c r="I139" s="46"/>
      <c r="J139" s="131">
        <f>IF(MID(Fosfatos!J139,1,1)="&lt;",MID(Fosfatos!J139,2,4)/2,Fosfatos!J139)</f>
        <v>0.23</v>
      </c>
      <c r="K139" s="46"/>
      <c r="L139" s="131">
        <f>IF(MID(Fosfatos!L139,1,1)="&lt;",MID(Fosfatos!L139,2,4)/2,Fosfatos!L139)</f>
        <v>0</v>
      </c>
      <c r="M139" s="46"/>
      <c r="N139" s="131" t="str">
        <f>IF(MID(Fosfatos!N139,1,1)="&lt;",MID(Fosfatos!N139,2,4)/2,Fosfatos!N139)</f>
        <v>Cauce seco</v>
      </c>
      <c r="O139" s="4" t="str">
        <f>IF(MID(Fosfatos!O139,1,1)="&lt;",MID(Fosfatos!O139,2,4)/2,Fosfatos!O139)</f>
        <v>Calado reducido</v>
      </c>
      <c r="P139" s="9" t="str">
        <f>IF(MID(Fosfatos!P139,1,1)="&lt;",MID(Fosfatos!P139,2,4)/2,Fosfatos!P139)</f>
        <v>Cauce estancado</v>
      </c>
      <c r="Q139" s="46"/>
      <c r="R139" s="17">
        <f>IF(MID(Fosfatos!R139,1,1)="&lt;",MID(Fosfatos!R139,2,4)/2,Fosfatos!R139)</f>
        <v>0</v>
      </c>
      <c r="S139" s="21">
        <f>IF(MID(Fosfatos!S139,1,1)="&lt;",MID(Fosfatos!S139,2,4)/2,Fosfatos!S139)</f>
        <v>0</v>
      </c>
      <c r="T139" s="21">
        <f>IF(MID(Fosfatos!T139,1,1)="&lt;",MID(Fosfatos!T139,2,4)/2,Fosfatos!T139)</f>
        <v>0.03</v>
      </c>
      <c r="U139" s="150">
        <f>IF(MID(Fosfatos!U139,1,1)="&lt;",MID(Fosfatos!U139,2,4)/2,Fosfatos!U139)</f>
        <v>0.03</v>
      </c>
      <c r="V139" s="151" t="str">
        <f>IF(MID(Fosfatos!V139,1,1)="&lt;",MID(Fosfatos!V139,2,4)/2,Fosfatos!V139)</f>
        <v>Cauce estancado</v>
      </c>
      <c r="W139" s="152">
        <f>IF(MID(Fosfatos!W139,1,1)="&lt;",MID(Fosfatos!W139,2,4)/2,Fosfatos!W139)</f>
        <v>0</v>
      </c>
      <c r="X139" s="153">
        <f>IF(MID(Fosfatos!X139,1,1)="&lt;",MID(Fosfatos!X139,2,4)/2,Fosfatos!X139)</f>
        <v>0.23499999999999999</v>
      </c>
      <c r="Y139" s="154">
        <f>IF(MID(Fosfatos!Y139,1,1)="&lt;",MID(Fosfatos!Y139,2,4)/2,Fosfatos!Y139)</f>
        <v>0</v>
      </c>
    </row>
    <row r="140" spans="2:25" x14ac:dyDescent="0.25">
      <c r="B140" s="30">
        <v>44781</v>
      </c>
      <c r="C140" s="105"/>
      <c r="D140" s="131">
        <f>IF(MID(Fosfatos!D140,1,1)="&lt;",MID(Fosfatos!D140,2,4)/2,Fosfatos!D140)</f>
        <v>0.35099999999999998</v>
      </c>
      <c r="E140" s="26"/>
      <c r="F140" s="26"/>
      <c r="G140" s="26"/>
      <c r="H140" s="26"/>
      <c r="I140" s="46"/>
      <c r="J140" s="131">
        <f>IF(MID(Fosfatos!J140,1,1)="&lt;",MID(Fosfatos!J140,2,4)/2,Fosfatos!J140)</f>
        <v>0.38900000000000001</v>
      </c>
      <c r="K140" s="46"/>
      <c r="L140" s="131">
        <f>IF(MID(Fosfatos!L140,1,1)="&lt;",MID(Fosfatos!L140,2,4)/2,Fosfatos!L140)</f>
        <v>0</v>
      </c>
      <c r="M140" s="46"/>
      <c r="N140" s="131" t="str">
        <f>IF(MID(Fosfatos!N140,1,1)="&lt;",MID(Fosfatos!N140,2,4)/2,Fosfatos!N140)</f>
        <v>Cauce seco</v>
      </c>
      <c r="O140" s="4" t="str">
        <f>IF(MID(Fosfatos!O140,1,1)="&lt;",MID(Fosfatos!O140,2,4)/2,Fosfatos!O140)</f>
        <v>Calado reducido</v>
      </c>
      <c r="P140" s="9" t="str">
        <f>IF(MID(Fosfatos!P140,1,1)="&lt;",MID(Fosfatos!P140,2,4)/2,Fosfatos!P140)</f>
        <v>Cauce estancado</v>
      </c>
      <c r="Q140" s="46"/>
      <c r="R140" s="17">
        <f>IF(MID(Fosfatos!R140,1,1)="&lt;",MID(Fosfatos!R140,2,4)/2,Fosfatos!R140)</f>
        <v>0</v>
      </c>
      <c r="S140" s="21">
        <f>IF(MID(Fosfatos!S140,1,1)="&lt;",MID(Fosfatos!S140,2,4)/2,Fosfatos!S140)</f>
        <v>0</v>
      </c>
      <c r="T140" s="21">
        <f>IF(MID(Fosfatos!T140,1,1)="&lt;",MID(Fosfatos!T140,2,4)/2,Fosfatos!T140)</f>
        <v>0.03</v>
      </c>
      <c r="U140" s="150">
        <f>IF(MID(Fosfatos!U140,1,1)="&lt;",MID(Fosfatos!U140,2,4)/2,Fosfatos!U140)</f>
        <v>0.03</v>
      </c>
      <c r="V140" s="151" t="str">
        <f>IF(MID(Fosfatos!V140,1,1)="&lt;",MID(Fosfatos!V140,2,4)/2,Fosfatos!V140)</f>
        <v>Cauce estancado</v>
      </c>
      <c r="W140" s="152">
        <f>IF(MID(Fosfatos!W140,1,1)="&lt;",MID(Fosfatos!W140,2,4)/2,Fosfatos!W140)</f>
        <v>0</v>
      </c>
      <c r="X140" s="153">
        <f>IF(MID(Fosfatos!X140,1,1)="&lt;",MID(Fosfatos!X140,2,4)/2,Fosfatos!X140)</f>
        <v>0.23100000000000001</v>
      </c>
      <c r="Y140" s="154">
        <f>IF(MID(Fosfatos!Y140,1,1)="&lt;",MID(Fosfatos!Y140,2,4)/2,Fosfatos!Y140)</f>
        <v>0</v>
      </c>
    </row>
    <row r="141" spans="2:25" x14ac:dyDescent="0.25">
      <c r="B141" s="30">
        <v>44782</v>
      </c>
      <c r="C141" s="105"/>
      <c r="D141" s="131">
        <f>IF(MID(Fosfatos!D141,1,1)="&lt;",MID(Fosfatos!D141,2,4)/2,Fosfatos!D141)</f>
        <v>0.19600000000000001</v>
      </c>
      <c r="E141" s="130"/>
      <c r="F141" s="130"/>
      <c r="G141" s="130"/>
      <c r="H141" s="130"/>
      <c r="I141" s="105"/>
      <c r="J141" s="131">
        <f>IF(MID(Fosfatos!J141,1,1)="&lt;",MID(Fosfatos!J141,2,4)/2,Fosfatos!J141)</f>
        <v>0.39700000000000002</v>
      </c>
      <c r="K141" s="105"/>
      <c r="L141" s="131">
        <f>IF(MID(Fosfatos!L141,1,1)="&lt;",MID(Fosfatos!L141,2,4)/2,Fosfatos!L141)</f>
        <v>0</v>
      </c>
      <c r="M141" s="105"/>
      <c r="N141" s="131" t="str">
        <f>IF(MID(Fosfatos!N141,1,1)="&lt;",MID(Fosfatos!N141,2,4)/2,Fosfatos!N141)</f>
        <v>Cauce seco</v>
      </c>
      <c r="O141" s="4" t="str">
        <f>IF(MID(Fosfatos!O141,1,1)="&lt;",MID(Fosfatos!O141,2,4)/2,Fosfatos!O141)</f>
        <v>Calado reducido</v>
      </c>
      <c r="P141" s="9" t="str">
        <f>IF(MID(Fosfatos!P141,1,1)="&lt;",MID(Fosfatos!P141,2,4)/2,Fosfatos!P141)</f>
        <v>Cauce estancado</v>
      </c>
      <c r="Q141" s="105"/>
      <c r="R141" s="17">
        <f>IF(MID(Fosfatos!R141,1,1)="&lt;",MID(Fosfatos!R141,2,4)/2,Fosfatos!R141)</f>
        <v>0</v>
      </c>
      <c r="S141" s="21">
        <f>IF(MID(Fosfatos!S141,1,1)="&lt;",MID(Fosfatos!S141,2,4)/2,Fosfatos!S141)</f>
        <v>0</v>
      </c>
      <c r="T141" s="21">
        <f>IF(MID(Fosfatos!T141,1,1)="&lt;",MID(Fosfatos!T141,2,4)/2,Fosfatos!T141)</f>
        <v>6.2E-2</v>
      </c>
      <c r="U141" s="150">
        <f>IF(MID(Fosfatos!U141,1,1)="&lt;",MID(Fosfatos!U141,2,4)/2,Fosfatos!U141)</f>
        <v>0.03</v>
      </c>
      <c r="V141" s="151" t="str">
        <f>IF(MID(Fosfatos!V141,1,1)="&lt;",MID(Fosfatos!V141,2,4)/2,Fosfatos!V141)</f>
        <v>Cauce estancado</v>
      </c>
      <c r="W141" s="152">
        <f>IF(MID(Fosfatos!W141,1,1)="&lt;",MID(Fosfatos!W141,2,4)/2,Fosfatos!W141)</f>
        <v>0</v>
      </c>
      <c r="X141" s="153">
        <f>IF(MID(Fosfatos!X141,1,1)="&lt;",MID(Fosfatos!X141,2,4)/2,Fosfatos!X141)</f>
        <v>0.186</v>
      </c>
      <c r="Y141" s="154">
        <f>IF(MID(Fosfatos!Y141,1,1)="&lt;",MID(Fosfatos!Y141,2,4)/2,Fosfatos!Y141)</f>
        <v>0</v>
      </c>
    </row>
    <row r="142" spans="2:25" x14ac:dyDescent="0.25">
      <c r="B142" s="30">
        <v>44783</v>
      </c>
      <c r="C142" s="105"/>
      <c r="D142" s="131">
        <f>IF(MID(Fosfatos!D142,1,1)="&lt;",MID(Fosfatos!D142,2,4)/2,Fosfatos!D142)</f>
        <v>0.41599999999999998</v>
      </c>
      <c r="E142" s="130"/>
      <c r="F142" s="130"/>
      <c r="G142" s="130"/>
      <c r="H142" s="130"/>
      <c r="I142" s="105"/>
      <c r="J142" s="131">
        <f>IF(MID(Fosfatos!J142,1,1)="&lt;",MID(Fosfatos!J142,2,4)/2,Fosfatos!J142)</f>
        <v>0.223</v>
      </c>
      <c r="K142" s="105"/>
      <c r="L142" s="131">
        <f>IF(MID(Fosfatos!L142,1,1)="&lt;",MID(Fosfatos!L142,2,4)/2,Fosfatos!L142)</f>
        <v>0</v>
      </c>
      <c r="M142" s="105"/>
      <c r="N142" s="131" t="str">
        <f>IF(MID(Fosfatos!N142,1,1)="&lt;",MID(Fosfatos!N142,2,4)/2,Fosfatos!N142)</f>
        <v>Cauce seco</v>
      </c>
      <c r="O142" s="4" t="str">
        <f>IF(MID(Fosfatos!O142,1,1)="&lt;",MID(Fosfatos!O142,2,4)/2,Fosfatos!O142)</f>
        <v>Calado reducido</v>
      </c>
      <c r="P142" s="9" t="str">
        <f>IF(MID(Fosfatos!P142,1,1)="&lt;",MID(Fosfatos!P142,2,4)/2,Fosfatos!P142)</f>
        <v>Cauce estancado</v>
      </c>
      <c r="Q142" s="105"/>
      <c r="R142" s="17" t="str">
        <f>IF(MID(Fosfatos!R142,1,1)="&lt;",MID(Fosfatos!R142,2,4)/2,Fosfatos!R142)</f>
        <v>Cauce seco</v>
      </c>
      <c r="S142" s="21" t="str">
        <f>IF(MID(Fosfatos!S142,1,1)="&lt;",MID(Fosfatos!S142,2,4)/2,Fosfatos!S142)</f>
        <v>Cauce seco</v>
      </c>
      <c r="T142" s="21">
        <f>IF(MID(Fosfatos!T142,1,1)="&lt;",MID(Fosfatos!T142,2,4)/2,Fosfatos!T142)</f>
        <v>0.03</v>
      </c>
      <c r="U142" s="150">
        <f>IF(MID(Fosfatos!U142,1,1)="&lt;",MID(Fosfatos!U142,2,4)/2,Fosfatos!U142)</f>
        <v>0.03</v>
      </c>
      <c r="V142" s="151" t="str">
        <f>IF(MID(Fosfatos!V142,1,1)="&lt;",MID(Fosfatos!V142,2,4)/2,Fosfatos!V142)</f>
        <v>Cauce estancado</v>
      </c>
      <c r="W142" s="152" t="str">
        <f>IF(MID(Fosfatos!W142,1,1)="&lt;",MID(Fosfatos!W142,2,4)/2,Fosfatos!W142)</f>
        <v>Agua estancada</v>
      </c>
      <c r="X142" s="153">
        <f>IF(MID(Fosfatos!X142,1,1)="&lt;",MID(Fosfatos!X142,2,4)/2,Fosfatos!X142)</f>
        <v>0.20399999999999999</v>
      </c>
      <c r="Y142" s="154">
        <f>IF(MID(Fosfatos!Y142,1,1)="&lt;",MID(Fosfatos!Y142,2,4)/2,Fosfatos!Y142)</f>
        <v>0.29499999999999998</v>
      </c>
    </row>
    <row r="143" spans="2:25" x14ac:dyDescent="0.25">
      <c r="B143" s="30">
        <v>44784</v>
      </c>
      <c r="C143" s="105"/>
      <c r="D143" s="131">
        <f>IF(MID(Fosfatos!D143,1,1)="&lt;",MID(Fosfatos!D143,2,4)/2,Fosfatos!D143)</f>
        <v>0.35599999999999998</v>
      </c>
      <c r="E143" s="130"/>
      <c r="F143" s="130"/>
      <c r="G143" s="130"/>
      <c r="H143" s="130"/>
      <c r="I143" s="105"/>
      <c r="J143" s="131">
        <f>IF(MID(Fosfatos!J143,1,1)="&lt;",MID(Fosfatos!J143,2,4)/2,Fosfatos!J143)</f>
        <v>0.18099999999999999</v>
      </c>
      <c r="K143" s="105"/>
      <c r="L143" s="131">
        <f>IF(MID(Fosfatos!L143,1,1)="&lt;",MID(Fosfatos!L143,2,4)/2,Fosfatos!L143)</f>
        <v>0</v>
      </c>
      <c r="M143" s="105"/>
      <c r="N143" s="131" t="str">
        <f>IF(MID(Fosfatos!N143,1,1)="&lt;",MID(Fosfatos!N143,2,4)/2,Fosfatos!N143)</f>
        <v>Cauce seco</v>
      </c>
      <c r="O143" s="4" t="str">
        <f>IF(MID(Fosfatos!O143,1,1)="&lt;",MID(Fosfatos!O143,2,4)/2,Fosfatos!O143)</f>
        <v>Calado reducido</v>
      </c>
      <c r="P143" s="9" t="str">
        <f>IF(MID(Fosfatos!P143,1,1)="&lt;",MID(Fosfatos!P143,2,4)/2,Fosfatos!P143)</f>
        <v>Cauce estancado</v>
      </c>
      <c r="Q143" s="105"/>
      <c r="R143" s="17">
        <f>IF(MID(Fosfatos!R143,1,1)="&lt;",MID(Fosfatos!R143,2,4)/2,Fosfatos!R143)</f>
        <v>0</v>
      </c>
      <c r="S143" s="21">
        <f>IF(MID(Fosfatos!S143,1,1)="&lt;",MID(Fosfatos!S143,2,4)/2,Fosfatos!S143)</f>
        <v>0</v>
      </c>
      <c r="T143" s="21">
        <f>IF(MID(Fosfatos!T143,1,1)="&lt;",MID(Fosfatos!T143,2,4)/2,Fosfatos!T143)</f>
        <v>6.4000000000000001E-2</v>
      </c>
      <c r="U143" s="150">
        <f>IF(MID(Fosfatos!U143,1,1)="&lt;",MID(Fosfatos!U143,2,4)/2,Fosfatos!U143)</f>
        <v>6.4000000000000001E-2</v>
      </c>
      <c r="V143" s="151" t="str">
        <f>IF(MID(Fosfatos!V143,1,1)="&lt;",MID(Fosfatos!V143,2,4)/2,Fosfatos!V143)</f>
        <v>Cauce estancado</v>
      </c>
      <c r="W143" s="152">
        <f>IF(MID(Fosfatos!W143,1,1)="&lt;",MID(Fosfatos!W143,2,4)/2,Fosfatos!W143)</f>
        <v>0</v>
      </c>
      <c r="X143" s="153">
        <f>IF(MID(Fosfatos!X143,1,1)="&lt;",MID(Fosfatos!X143,2,4)/2,Fosfatos!X143)</f>
        <v>0.191</v>
      </c>
      <c r="Y143" s="154">
        <f>IF(MID(Fosfatos!Y143,1,1)="&lt;",MID(Fosfatos!Y143,2,4)/2,Fosfatos!Y143)</f>
        <v>0</v>
      </c>
    </row>
    <row r="144" spans="2:25" x14ac:dyDescent="0.25">
      <c r="B144" s="30">
        <v>44785</v>
      </c>
      <c r="C144" s="105"/>
      <c r="D144" s="131">
        <f>IF(MID(Fosfatos!D144,1,1)="&lt;",MID(Fosfatos!D144,2,4)/2,Fosfatos!D144)</f>
        <v>0.53800000000000003</v>
      </c>
      <c r="E144" s="130"/>
      <c r="F144" s="130"/>
      <c r="G144" s="130"/>
      <c r="H144" s="130"/>
      <c r="I144" s="105"/>
      <c r="J144" s="131">
        <f>IF(MID(Fosfatos!J144,1,1)="&lt;",MID(Fosfatos!J144,2,4)/2,Fosfatos!J144)</f>
        <v>0.21099999999999999</v>
      </c>
      <c r="K144" s="105"/>
      <c r="L144" s="131">
        <f>IF(MID(Fosfatos!L144,1,1)="&lt;",MID(Fosfatos!L144,2,4)/2,Fosfatos!L144)</f>
        <v>0</v>
      </c>
      <c r="M144" s="105"/>
      <c r="N144" s="131" t="str">
        <f>IF(MID(Fosfatos!N144,1,1)="&lt;",MID(Fosfatos!N144,2,4)/2,Fosfatos!N144)</f>
        <v>Cauce seco</v>
      </c>
      <c r="O144" s="4" t="str">
        <f>IF(MID(Fosfatos!O144,1,1)="&lt;",MID(Fosfatos!O144,2,4)/2,Fosfatos!O144)</f>
        <v>Calado reducido</v>
      </c>
      <c r="P144" s="9" t="str">
        <f>IF(MID(Fosfatos!P144,1,1)="&lt;",MID(Fosfatos!P144,2,4)/2,Fosfatos!P144)</f>
        <v>Cauce estancado</v>
      </c>
      <c r="Q144" s="105"/>
      <c r="R144" s="17">
        <f>IF(MID(Fosfatos!R144,1,1)="&lt;",MID(Fosfatos!R144,2,4)/2,Fosfatos!R144)</f>
        <v>0</v>
      </c>
      <c r="S144" s="21">
        <f>IF(MID(Fosfatos!S144,1,1)="&lt;",MID(Fosfatos!S144,2,4)/2,Fosfatos!S144)</f>
        <v>0</v>
      </c>
      <c r="T144" s="21">
        <f>IF(MID(Fosfatos!T144,1,1)="&lt;",MID(Fosfatos!T144,2,4)/2,Fosfatos!T144)</f>
        <v>6.9000000000000006E-2</v>
      </c>
      <c r="U144" s="150">
        <f>IF(MID(Fosfatos!U144,1,1)="&lt;",MID(Fosfatos!U144,2,4)/2,Fosfatos!U144)</f>
        <v>6.0999999999999999E-2</v>
      </c>
      <c r="V144" s="151" t="str">
        <f>IF(MID(Fosfatos!V144,1,1)="&lt;",MID(Fosfatos!V144,2,4)/2,Fosfatos!V144)</f>
        <v>Cauce estancado</v>
      </c>
      <c r="W144" s="152">
        <f>IF(MID(Fosfatos!W144,1,1)="&lt;",MID(Fosfatos!W144,2,4)/2,Fosfatos!W144)</f>
        <v>0</v>
      </c>
      <c r="X144" s="153">
        <f>IF(MID(Fosfatos!X144,1,1)="&lt;",MID(Fosfatos!X144,2,4)/2,Fosfatos!X144)</f>
        <v>0.20499999999999999</v>
      </c>
      <c r="Y144" s="154">
        <f>IF(MID(Fosfatos!Y144,1,1)="&lt;",MID(Fosfatos!Y144,2,4)/2,Fosfatos!Y144)</f>
        <v>0</v>
      </c>
    </row>
    <row r="145" spans="2:25" x14ac:dyDescent="0.25">
      <c r="B145" s="30">
        <v>44786</v>
      </c>
      <c r="C145" s="105"/>
      <c r="D145" s="131">
        <f>IF(MID(Fosfatos!D145,1,1)="&lt;",MID(Fosfatos!D145,2,4)/2,Fosfatos!D145)</f>
        <v>0.34599999999999997</v>
      </c>
      <c r="E145" s="26"/>
      <c r="F145" s="26"/>
      <c r="G145" s="26"/>
      <c r="H145" s="26"/>
      <c r="I145" s="46"/>
      <c r="J145" s="131">
        <f>IF(MID(Fosfatos!J145,1,1)="&lt;",MID(Fosfatos!J145,2,4)/2,Fosfatos!J145)</f>
        <v>0.16900000000000001</v>
      </c>
      <c r="K145" s="46"/>
      <c r="L145" s="131">
        <f>IF(MID(Fosfatos!L145,1,1)="&lt;",MID(Fosfatos!L145,2,4)/2,Fosfatos!L145)</f>
        <v>0</v>
      </c>
      <c r="M145" s="46"/>
      <c r="N145" s="131" t="str">
        <f>IF(MID(Fosfatos!N145,1,1)="&lt;",MID(Fosfatos!N145,2,4)/2,Fosfatos!N145)</f>
        <v>Cauce seco</v>
      </c>
      <c r="O145" s="4" t="str">
        <f>IF(MID(Fosfatos!O145,1,1)="&lt;",MID(Fosfatos!O145,2,4)/2,Fosfatos!O145)</f>
        <v>Calado reducido</v>
      </c>
      <c r="P145" s="9" t="str">
        <f>IF(MID(Fosfatos!P145,1,1)="&lt;",MID(Fosfatos!P145,2,4)/2,Fosfatos!P145)</f>
        <v>Cauce estancado</v>
      </c>
      <c r="Q145" s="46"/>
      <c r="R145" s="17">
        <f>IF(MID(Fosfatos!R145,1,1)="&lt;",MID(Fosfatos!R145,2,4)/2,Fosfatos!R145)</f>
        <v>0</v>
      </c>
      <c r="S145" s="21">
        <f>IF(MID(Fosfatos!S145,1,1)="&lt;",MID(Fosfatos!S145,2,4)/2,Fosfatos!S145)</f>
        <v>0</v>
      </c>
      <c r="T145" s="21">
        <f>IF(MID(Fosfatos!T145,1,1)="&lt;",MID(Fosfatos!T145,2,4)/2,Fosfatos!T145)</f>
        <v>0.03</v>
      </c>
      <c r="U145" s="150">
        <f>IF(MID(Fosfatos!U145,1,1)="&lt;",MID(Fosfatos!U145,2,4)/2,Fosfatos!U145)</f>
        <v>0.03</v>
      </c>
      <c r="V145" s="151" t="str">
        <f>IF(MID(Fosfatos!V145,1,1)="&lt;",MID(Fosfatos!V145,2,4)/2,Fosfatos!V145)</f>
        <v>Cauce estancado</v>
      </c>
      <c r="W145" s="152">
        <f>IF(MID(Fosfatos!W145,1,1)="&lt;",MID(Fosfatos!W145,2,4)/2,Fosfatos!W145)</f>
        <v>0</v>
      </c>
      <c r="X145" s="153">
        <f>IF(MID(Fosfatos!X145,1,1)="&lt;",MID(Fosfatos!X145,2,4)/2,Fosfatos!X145)</f>
        <v>0.157</v>
      </c>
      <c r="Y145" s="154">
        <f>IF(MID(Fosfatos!Y145,1,1)="&lt;",MID(Fosfatos!Y145,2,4)/2,Fosfatos!Y145)</f>
        <v>0</v>
      </c>
    </row>
    <row r="146" spans="2:25" x14ac:dyDescent="0.25">
      <c r="B146" s="30">
        <v>44787</v>
      </c>
      <c r="C146" s="105"/>
      <c r="D146" s="131">
        <f>IF(MID(Fosfatos!D146,1,1)="&lt;",MID(Fosfatos!D146,2,4)/2,Fosfatos!D146)</f>
        <v>0.379</v>
      </c>
      <c r="E146" s="26"/>
      <c r="F146" s="26"/>
      <c r="G146" s="26"/>
      <c r="H146" s="26"/>
      <c r="I146" s="46"/>
      <c r="J146" s="131">
        <f>IF(MID(Fosfatos!J146,1,1)="&lt;",MID(Fosfatos!J146,2,4)/2,Fosfatos!J146)</f>
        <v>0.18</v>
      </c>
      <c r="K146" s="46"/>
      <c r="L146" s="131">
        <f>IF(MID(Fosfatos!L146,1,1)="&lt;",MID(Fosfatos!L146,2,4)/2,Fosfatos!L146)</f>
        <v>0</v>
      </c>
      <c r="M146" s="46"/>
      <c r="N146" s="131" t="str">
        <f>IF(MID(Fosfatos!N146,1,1)="&lt;",MID(Fosfatos!N146,2,4)/2,Fosfatos!N146)</f>
        <v>Cauce seco</v>
      </c>
      <c r="O146" s="4" t="str">
        <f>IF(MID(Fosfatos!O146,1,1)="&lt;",MID(Fosfatos!O146,2,4)/2,Fosfatos!O146)</f>
        <v>Calado reducido</v>
      </c>
      <c r="P146" s="9" t="str">
        <f>IF(MID(Fosfatos!P146,1,1)="&lt;",MID(Fosfatos!P146,2,4)/2,Fosfatos!P146)</f>
        <v>Cauce estancado</v>
      </c>
      <c r="Q146" s="46"/>
      <c r="R146" s="17">
        <f>IF(MID(Fosfatos!R146,1,1)="&lt;",MID(Fosfatos!R146,2,4)/2,Fosfatos!R146)</f>
        <v>0</v>
      </c>
      <c r="S146" s="21">
        <f>IF(MID(Fosfatos!S146,1,1)="&lt;",MID(Fosfatos!S146,2,4)/2,Fosfatos!S146)</f>
        <v>0</v>
      </c>
      <c r="T146" s="21">
        <f>IF(MID(Fosfatos!T146,1,1)="&lt;",MID(Fosfatos!T146,2,4)/2,Fosfatos!T146)</f>
        <v>0.03</v>
      </c>
      <c r="U146" s="150">
        <f>IF(MID(Fosfatos!U146,1,1)="&lt;",MID(Fosfatos!U146,2,4)/2,Fosfatos!U146)</f>
        <v>0.03</v>
      </c>
      <c r="V146" s="151" t="str">
        <f>IF(MID(Fosfatos!V146,1,1)="&lt;",MID(Fosfatos!V146,2,4)/2,Fosfatos!V146)</f>
        <v>Cauce estancado</v>
      </c>
      <c r="W146" s="152">
        <f>IF(MID(Fosfatos!W146,1,1)="&lt;",MID(Fosfatos!W146,2,4)/2,Fosfatos!W146)</f>
        <v>0</v>
      </c>
      <c r="X146" s="153">
        <f>IF(MID(Fosfatos!X146,1,1)="&lt;",MID(Fosfatos!X146,2,4)/2,Fosfatos!X146)</f>
        <v>0.18099999999999999</v>
      </c>
      <c r="Y146" s="154">
        <f>IF(MID(Fosfatos!Y146,1,1)="&lt;",MID(Fosfatos!Y146,2,4)/2,Fosfatos!Y146)</f>
        <v>0</v>
      </c>
    </row>
    <row r="147" spans="2:25" x14ac:dyDescent="0.25">
      <c r="B147" s="30">
        <v>44788</v>
      </c>
      <c r="C147" s="105"/>
      <c r="D147" s="131">
        <f>IF(MID(Fosfatos!D147,1,1)="&lt;",MID(Fosfatos!D147,2,4)/2,Fosfatos!D147)</f>
        <v>0.35399999999999998</v>
      </c>
      <c r="E147" s="26"/>
      <c r="F147" s="26"/>
      <c r="G147" s="26"/>
      <c r="H147" s="26"/>
      <c r="I147" s="46"/>
      <c r="J147" s="131">
        <f>IF(MID(Fosfatos!J147,1,1)="&lt;",MID(Fosfatos!J147,2,4)/2,Fosfatos!J147)</f>
        <v>0.188</v>
      </c>
      <c r="K147" s="46"/>
      <c r="L147" s="131">
        <f>IF(MID(Fosfatos!L147,1,1)="&lt;",MID(Fosfatos!L147,2,4)/2,Fosfatos!L147)</f>
        <v>0</v>
      </c>
      <c r="M147" s="46"/>
      <c r="N147" s="131" t="str">
        <f>IF(MID(Fosfatos!N147,1,1)="&lt;",MID(Fosfatos!N147,2,4)/2,Fosfatos!N147)</f>
        <v>Cauce seco</v>
      </c>
      <c r="O147" s="4" t="str">
        <f>IF(MID(Fosfatos!O147,1,1)="&lt;",MID(Fosfatos!O147,2,4)/2,Fosfatos!O147)</f>
        <v>Calado reducido</v>
      </c>
      <c r="P147" s="9" t="str">
        <f>IF(MID(Fosfatos!P147,1,1)="&lt;",MID(Fosfatos!P147,2,4)/2,Fosfatos!P147)</f>
        <v>Cauce estancado</v>
      </c>
      <c r="Q147" s="46"/>
      <c r="R147" s="17">
        <f>IF(MID(Fosfatos!R147,1,1)="&lt;",MID(Fosfatos!R147,2,4)/2,Fosfatos!R147)</f>
        <v>0</v>
      </c>
      <c r="S147" s="21">
        <f>IF(MID(Fosfatos!S147,1,1)="&lt;",MID(Fosfatos!S147,2,4)/2,Fosfatos!S147)</f>
        <v>0</v>
      </c>
      <c r="T147" s="21">
        <f>IF(MID(Fosfatos!T147,1,1)="&lt;",MID(Fosfatos!T147,2,4)/2,Fosfatos!T147)</f>
        <v>0.03</v>
      </c>
      <c r="U147" s="150">
        <f>IF(MID(Fosfatos!U147,1,1)="&lt;",MID(Fosfatos!U147,2,4)/2,Fosfatos!U147)</f>
        <v>0.03</v>
      </c>
      <c r="V147" s="151" t="str">
        <f>IF(MID(Fosfatos!V147,1,1)="&lt;",MID(Fosfatos!V147,2,4)/2,Fosfatos!V147)</f>
        <v>Cauce estancado</v>
      </c>
      <c r="W147" s="152">
        <f>IF(MID(Fosfatos!W147,1,1)="&lt;",MID(Fosfatos!W147,2,4)/2,Fosfatos!W147)</f>
        <v>0</v>
      </c>
      <c r="X147" s="153">
        <f>IF(MID(Fosfatos!X147,1,1)="&lt;",MID(Fosfatos!X147,2,4)/2,Fosfatos!X147)</f>
        <v>0.183</v>
      </c>
      <c r="Y147" s="154">
        <f>IF(MID(Fosfatos!Y147,1,1)="&lt;",MID(Fosfatos!Y147,2,4)/2,Fosfatos!Y147)</f>
        <v>0</v>
      </c>
    </row>
    <row r="148" spans="2:25" x14ac:dyDescent="0.25">
      <c r="B148" s="30">
        <v>44789</v>
      </c>
      <c r="C148" s="105"/>
      <c r="D148" s="131">
        <f>IF(MID(Fosfatos!D148,1,1)="&lt;",MID(Fosfatos!D148,2,4)/2,Fosfatos!D148)</f>
        <v>0.33900000000000002</v>
      </c>
      <c r="E148" s="26"/>
      <c r="F148" s="26"/>
      <c r="G148" s="26"/>
      <c r="H148" s="26"/>
      <c r="I148" s="46"/>
      <c r="J148" s="131">
        <f>IF(MID(Fosfatos!J148,1,1)="&lt;",MID(Fosfatos!J148,2,4)/2,Fosfatos!J148)</f>
        <v>0.12</v>
      </c>
      <c r="K148" s="46"/>
      <c r="L148" s="131">
        <f>IF(MID(Fosfatos!L148,1,1)="&lt;",MID(Fosfatos!L148,2,4)/2,Fosfatos!L148)</f>
        <v>0</v>
      </c>
      <c r="M148" s="46"/>
      <c r="N148" s="131" t="str">
        <f>IF(MID(Fosfatos!N148,1,1)="&lt;",MID(Fosfatos!N148,2,4)/2,Fosfatos!N148)</f>
        <v>Cauce seco</v>
      </c>
      <c r="O148" s="4" t="str">
        <f>IF(MID(Fosfatos!O148,1,1)="&lt;",MID(Fosfatos!O148,2,4)/2,Fosfatos!O148)</f>
        <v>Calado reducido</v>
      </c>
      <c r="P148" s="9" t="str">
        <f>IF(MID(Fosfatos!P148,1,1)="&lt;",MID(Fosfatos!P148,2,4)/2,Fosfatos!P148)</f>
        <v>Cauce estancado</v>
      </c>
      <c r="Q148" s="46"/>
      <c r="R148" s="17">
        <f>IF(MID(Fosfatos!R148,1,1)="&lt;",MID(Fosfatos!R148,2,4)/2,Fosfatos!R148)</f>
        <v>0</v>
      </c>
      <c r="S148" s="21">
        <f>IF(MID(Fosfatos!S148,1,1)="&lt;",MID(Fosfatos!S148,2,4)/2,Fosfatos!S148)</f>
        <v>0</v>
      </c>
      <c r="T148" s="21">
        <f>IF(MID(Fosfatos!T148,1,1)="&lt;",MID(Fosfatos!T148,2,4)/2,Fosfatos!T148)</f>
        <v>0.03</v>
      </c>
      <c r="U148" s="150">
        <f>IF(MID(Fosfatos!U148,1,1)="&lt;",MID(Fosfatos!U148,2,4)/2,Fosfatos!U148)</f>
        <v>0.03</v>
      </c>
      <c r="V148" s="151" t="str">
        <f>IF(MID(Fosfatos!V148,1,1)="&lt;",MID(Fosfatos!V148,2,4)/2,Fosfatos!V148)</f>
        <v>Cauce estancado</v>
      </c>
      <c r="W148" s="152">
        <f>IF(MID(Fosfatos!W148,1,1)="&lt;",MID(Fosfatos!W148,2,4)/2,Fosfatos!W148)</f>
        <v>0</v>
      </c>
      <c r="X148" s="153">
        <f>IF(MID(Fosfatos!X148,1,1)="&lt;",MID(Fosfatos!X148,2,4)/2,Fosfatos!X148)</f>
        <v>7.0000000000000007E-2</v>
      </c>
      <c r="Y148" s="154">
        <f>IF(MID(Fosfatos!Y148,1,1)="&lt;",MID(Fosfatos!Y148,2,4)/2,Fosfatos!Y148)</f>
        <v>0</v>
      </c>
    </row>
    <row r="149" spans="2:25" x14ac:dyDescent="0.25">
      <c r="B149" s="30">
        <v>44790</v>
      </c>
      <c r="C149" s="105"/>
      <c r="D149" s="131">
        <f>IF(MID(Fosfatos!D149,1,1)="&lt;",MID(Fosfatos!D149,2,4)/2,Fosfatos!D149)</f>
        <v>0.34300000000000003</v>
      </c>
      <c r="E149" s="130"/>
      <c r="F149" s="130"/>
      <c r="G149" s="130"/>
      <c r="H149" s="130"/>
      <c r="I149" s="105"/>
      <c r="J149" s="131">
        <f>IF(MID(Fosfatos!J149,1,1)="&lt;",MID(Fosfatos!J149,2,4)/2,Fosfatos!J149)</f>
        <v>0.115</v>
      </c>
      <c r="K149" s="105"/>
      <c r="L149" s="131">
        <f>IF(MID(Fosfatos!L149,1,1)="&lt;",MID(Fosfatos!L149,2,4)/2,Fosfatos!L149)</f>
        <v>0</v>
      </c>
      <c r="M149" s="105"/>
      <c r="N149" s="131" t="str">
        <f>IF(MID(Fosfatos!N149,1,1)="&lt;",MID(Fosfatos!N149,2,4)/2,Fosfatos!N149)</f>
        <v>Cauce seco</v>
      </c>
      <c r="O149" s="4" t="str">
        <f>IF(MID(Fosfatos!O149,1,1)="&lt;",MID(Fosfatos!O149,2,4)/2,Fosfatos!O149)</f>
        <v>Calado reducido</v>
      </c>
      <c r="P149" s="9" t="str">
        <f>IF(MID(Fosfatos!P149,1,1)="&lt;",MID(Fosfatos!P149,2,4)/2,Fosfatos!P149)</f>
        <v>Cauce estancado</v>
      </c>
      <c r="Q149" s="105"/>
      <c r="R149" s="17" t="str">
        <f>IF(MID(Fosfatos!R149,1,1)="&lt;",MID(Fosfatos!R149,2,4)/2,Fosfatos!R149)</f>
        <v>Cauce seco</v>
      </c>
      <c r="S149" s="21" t="str">
        <f>IF(MID(Fosfatos!S149,1,1)="&lt;",MID(Fosfatos!S149,2,4)/2,Fosfatos!S149)</f>
        <v>Cauce seco</v>
      </c>
      <c r="T149" s="21">
        <f>IF(MID(Fosfatos!T149,1,1)="&lt;",MID(Fosfatos!T149,2,4)/2,Fosfatos!T149)</f>
        <v>0.03</v>
      </c>
      <c r="U149" s="150">
        <f>IF(MID(Fosfatos!U149,1,1)="&lt;",MID(Fosfatos!U149,2,4)/2,Fosfatos!U149)</f>
        <v>0.03</v>
      </c>
      <c r="V149" s="151" t="str">
        <f>IF(MID(Fosfatos!V149,1,1)="&lt;",MID(Fosfatos!V149,2,4)/2,Fosfatos!V149)</f>
        <v>Cauce estancado</v>
      </c>
      <c r="W149" s="152" t="str">
        <f>IF(MID(Fosfatos!W149,1,1)="&lt;",MID(Fosfatos!W149,2,4)/2,Fosfatos!W149)</f>
        <v>Agua estancada</v>
      </c>
      <c r="X149" s="153">
        <f>IF(MID(Fosfatos!X149,1,1)="&lt;",MID(Fosfatos!X149,2,4)/2,Fosfatos!X149)</f>
        <v>0.223</v>
      </c>
      <c r="Y149" s="154">
        <f>IF(MID(Fosfatos!Y149,1,1)="&lt;",MID(Fosfatos!Y149,2,4)/2,Fosfatos!Y149)</f>
        <v>0.28799999999999998</v>
      </c>
    </row>
    <row r="150" spans="2:25" x14ac:dyDescent="0.25">
      <c r="B150" s="30">
        <v>44791</v>
      </c>
      <c r="C150" s="105"/>
      <c r="D150" s="131">
        <f>IF(MID(Fosfatos!D150,1,1)="&lt;",MID(Fosfatos!D150,2,4)/2,Fosfatos!D150)</f>
        <v>0.61399999999999999</v>
      </c>
      <c r="E150" s="130"/>
      <c r="F150" s="130"/>
      <c r="G150" s="130"/>
      <c r="H150" s="130"/>
      <c r="I150" s="105"/>
      <c r="J150" s="131">
        <f>IF(MID(Fosfatos!J150,1,1)="&lt;",MID(Fosfatos!J150,2,4)/2,Fosfatos!J150)</f>
        <v>0.13200000000000001</v>
      </c>
      <c r="K150" s="105"/>
      <c r="L150" s="131">
        <f>IF(MID(Fosfatos!L150,1,1)="&lt;",MID(Fosfatos!L150,2,4)/2,Fosfatos!L150)</f>
        <v>0</v>
      </c>
      <c r="M150" s="105"/>
      <c r="N150" s="131" t="str">
        <f>IF(MID(Fosfatos!N150,1,1)="&lt;",MID(Fosfatos!N150,2,4)/2,Fosfatos!N150)</f>
        <v>Cauce seco</v>
      </c>
      <c r="O150" s="4" t="str">
        <f>IF(MID(Fosfatos!O150,1,1)="&lt;",MID(Fosfatos!O150,2,4)/2,Fosfatos!O150)</f>
        <v>Calado reducido</v>
      </c>
      <c r="P150" s="9" t="str">
        <f>IF(MID(Fosfatos!P150,1,1)="&lt;",MID(Fosfatos!P150,2,4)/2,Fosfatos!P150)</f>
        <v>Cauce estancado</v>
      </c>
      <c r="Q150" s="105"/>
      <c r="R150" s="17">
        <f>IF(MID(Fosfatos!R150,1,1)="&lt;",MID(Fosfatos!R150,2,4)/2,Fosfatos!R150)</f>
        <v>0</v>
      </c>
      <c r="S150" s="21">
        <f>IF(MID(Fosfatos!S150,1,1)="&lt;",MID(Fosfatos!S150,2,4)/2,Fosfatos!S150)</f>
        <v>0</v>
      </c>
      <c r="T150" s="21">
        <f>IF(MID(Fosfatos!T150,1,1)="&lt;",MID(Fosfatos!T150,2,4)/2,Fosfatos!T150)</f>
        <v>0.03</v>
      </c>
      <c r="U150" s="150">
        <f>IF(MID(Fosfatos!U150,1,1)="&lt;",MID(Fosfatos!U150,2,4)/2,Fosfatos!U150)</f>
        <v>0.26600000000000001</v>
      </c>
      <c r="V150" s="151" t="str">
        <f>IF(MID(Fosfatos!V150,1,1)="&lt;",MID(Fosfatos!V150,2,4)/2,Fosfatos!V150)</f>
        <v>Cauce estancado</v>
      </c>
      <c r="W150" s="152">
        <f>IF(MID(Fosfatos!W150,1,1)="&lt;",MID(Fosfatos!W150,2,4)/2,Fosfatos!W150)</f>
        <v>0</v>
      </c>
      <c r="X150" s="153">
        <f>IF(MID(Fosfatos!X150,1,1)="&lt;",MID(Fosfatos!X150,2,4)/2,Fosfatos!X150)</f>
        <v>0.34699999999999998</v>
      </c>
      <c r="Y150" s="154">
        <f>IF(MID(Fosfatos!Y150,1,1)="&lt;",MID(Fosfatos!Y150,2,4)/2,Fosfatos!Y150)</f>
        <v>0</v>
      </c>
    </row>
    <row r="151" spans="2:25" x14ac:dyDescent="0.25">
      <c r="B151" s="30">
        <v>44792</v>
      </c>
      <c r="C151" s="105"/>
      <c r="D151" s="131">
        <f>IF(MID(Fosfatos!D151,1,1)="&lt;",MID(Fosfatos!D151,2,4)/2,Fosfatos!D151)</f>
        <v>0.35599999999999998</v>
      </c>
      <c r="E151" s="26"/>
      <c r="F151" s="26"/>
      <c r="G151" s="26"/>
      <c r="H151" s="26"/>
      <c r="I151" s="46"/>
      <c r="J151" s="131">
        <f>IF(MID(Fosfatos!J151,1,1)="&lt;",MID(Fosfatos!J151,2,4)/2,Fosfatos!J151)</f>
        <v>0.13</v>
      </c>
      <c r="K151" s="46"/>
      <c r="L151" s="131">
        <f>IF(MID(Fosfatos!L151,1,1)="&lt;",MID(Fosfatos!L151,2,4)/2,Fosfatos!L151)</f>
        <v>0</v>
      </c>
      <c r="M151" s="46"/>
      <c r="N151" s="131" t="str">
        <f>IF(MID(Fosfatos!N151,1,1)="&lt;",MID(Fosfatos!N151,2,4)/2,Fosfatos!N151)</f>
        <v>Cauce seco</v>
      </c>
      <c r="O151" s="4" t="str">
        <f>IF(MID(Fosfatos!O151,1,1)="&lt;",MID(Fosfatos!O151,2,4)/2,Fosfatos!O151)</f>
        <v>Calado reducido</v>
      </c>
      <c r="P151" s="9" t="str">
        <f>IF(MID(Fosfatos!P151,1,1)="&lt;",MID(Fosfatos!P151,2,4)/2,Fosfatos!P151)</f>
        <v>Cauce estancado</v>
      </c>
      <c r="Q151" s="46"/>
      <c r="R151" s="17">
        <f>IF(MID(Fosfatos!R151,1,1)="&lt;",MID(Fosfatos!R151,2,4)/2,Fosfatos!R151)</f>
        <v>0</v>
      </c>
      <c r="S151" s="21">
        <f>IF(MID(Fosfatos!S151,1,1)="&lt;",MID(Fosfatos!S151,2,4)/2,Fosfatos!S151)</f>
        <v>0</v>
      </c>
      <c r="T151" s="21">
        <f>IF(MID(Fosfatos!T151,1,1)="&lt;",MID(Fosfatos!T151,2,4)/2,Fosfatos!T151)</f>
        <v>0.16400000000000001</v>
      </c>
      <c r="U151" s="150">
        <f>IF(MID(Fosfatos!U151,1,1)="&lt;",MID(Fosfatos!U151,2,4)/2,Fosfatos!U151)</f>
        <v>0.03</v>
      </c>
      <c r="V151" s="151" t="str">
        <f>IF(MID(Fosfatos!V151,1,1)="&lt;",MID(Fosfatos!V151,2,4)/2,Fosfatos!V151)</f>
        <v>Cauce estancado</v>
      </c>
      <c r="W151" s="152">
        <f>IF(MID(Fosfatos!W151,1,1)="&lt;",MID(Fosfatos!W151,2,4)/2,Fosfatos!W151)</f>
        <v>0</v>
      </c>
      <c r="X151" s="153">
        <f>IF(MID(Fosfatos!X151,1,1)="&lt;",MID(Fosfatos!X151,2,4)/2,Fosfatos!X151)</f>
        <v>0.17599999999999999</v>
      </c>
      <c r="Y151" s="154">
        <f>IF(MID(Fosfatos!Y151,1,1)="&lt;",MID(Fosfatos!Y151,2,4)/2,Fosfatos!Y151)</f>
        <v>0</v>
      </c>
    </row>
    <row r="152" spans="2:25" x14ac:dyDescent="0.25">
      <c r="B152" s="30">
        <v>44793</v>
      </c>
      <c r="C152" s="105"/>
      <c r="D152" s="131">
        <f>IF(MID(Fosfatos!D152,1,1)="&lt;",MID(Fosfatos!D152,2,4)/2,Fosfatos!D152)</f>
        <v>0.38100000000000001</v>
      </c>
      <c r="E152" s="26"/>
      <c r="F152" s="26"/>
      <c r="G152" s="26"/>
      <c r="H152" s="26"/>
      <c r="I152" s="46"/>
      <c r="J152" s="131">
        <f>IF(MID(Fosfatos!J152,1,1)="&lt;",MID(Fosfatos!J152,2,4)/2,Fosfatos!J152)</f>
        <v>0.17599999999999999</v>
      </c>
      <c r="K152" s="46"/>
      <c r="L152" s="131">
        <f>IF(MID(Fosfatos!L152,1,1)="&lt;",MID(Fosfatos!L152,2,4)/2,Fosfatos!L152)</f>
        <v>0</v>
      </c>
      <c r="M152" s="46"/>
      <c r="N152" s="131" t="str">
        <f>IF(MID(Fosfatos!N152,1,1)="&lt;",MID(Fosfatos!N152,2,4)/2,Fosfatos!N152)</f>
        <v>Cauce seco</v>
      </c>
      <c r="O152" s="4" t="str">
        <f>IF(MID(Fosfatos!O152,1,1)="&lt;",MID(Fosfatos!O152,2,4)/2,Fosfatos!O152)</f>
        <v>Calado reducido</v>
      </c>
      <c r="P152" s="9" t="str">
        <f>IF(MID(Fosfatos!P152,1,1)="&lt;",MID(Fosfatos!P152,2,4)/2,Fosfatos!P152)</f>
        <v>Cauce estancado</v>
      </c>
      <c r="Q152" s="46"/>
      <c r="R152" s="17">
        <f>IF(MID(Fosfatos!R152,1,1)="&lt;",MID(Fosfatos!R152,2,4)/2,Fosfatos!R152)</f>
        <v>0</v>
      </c>
      <c r="S152" s="21">
        <f>IF(MID(Fosfatos!S152,1,1)="&lt;",MID(Fosfatos!S152,2,4)/2,Fosfatos!S152)</f>
        <v>0</v>
      </c>
      <c r="T152" s="21">
        <f>IF(MID(Fosfatos!T152,1,1)="&lt;",MID(Fosfatos!T152,2,4)/2,Fosfatos!T152)</f>
        <v>0.14000000000000001</v>
      </c>
      <c r="U152" s="150">
        <f>IF(MID(Fosfatos!U152,1,1)="&lt;",MID(Fosfatos!U152,2,4)/2,Fosfatos!U152)</f>
        <v>0.03</v>
      </c>
      <c r="V152" s="151" t="str">
        <f>IF(MID(Fosfatos!V152,1,1)="&lt;",MID(Fosfatos!V152,2,4)/2,Fosfatos!V152)</f>
        <v>Cauce estancado</v>
      </c>
      <c r="W152" s="152">
        <f>IF(MID(Fosfatos!W152,1,1)="&lt;",MID(Fosfatos!W152,2,4)/2,Fosfatos!W152)</f>
        <v>0</v>
      </c>
      <c r="X152" s="153">
        <f>IF(MID(Fosfatos!X152,1,1)="&lt;",MID(Fosfatos!X152,2,4)/2,Fosfatos!X152)</f>
        <v>0.23300000000000001</v>
      </c>
      <c r="Y152" s="154">
        <f>IF(MID(Fosfatos!Y152,1,1)="&lt;",MID(Fosfatos!Y152,2,4)/2,Fosfatos!Y152)</f>
        <v>0</v>
      </c>
    </row>
    <row r="153" spans="2:25" x14ac:dyDescent="0.25">
      <c r="B153" s="30">
        <v>44794</v>
      </c>
      <c r="C153" s="105"/>
      <c r="D153" s="131">
        <f>IF(MID(Fosfatos!D153,1,1)="&lt;",MID(Fosfatos!D153,2,4)/2,Fosfatos!D153)</f>
        <v>0.38200000000000001</v>
      </c>
      <c r="E153" s="26"/>
      <c r="F153" s="26"/>
      <c r="G153" s="26"/>
      <c r="H153" s="26"/>
      <c r="I153" s="46"/>
      <c r="J153" s="131">
        <f>IF(MID(Fosfatos!J153,1,1)="&lt;",MID(Fosfatos!J153,2,4)/2,Fosfatos!J153)</f>
        <v>0.123</v>
      </c>
      <c r="K153" s="46"/>
      <c r="L153" s="131">
        <f>IF(MID(Fosfatos!L153,1,1)="&lt;",MID(Fosfatos!L153,2,4)/2,Fosfatos!L153)</f>
        <v>0</v>
      </c>
      <c r="M153" s="46"/>
      <c r="N153" s="131" t="str">
        <f>IF(MID(Fosfatos!N153,1,1)="&lt;",MID(Fosfatos!N153,2,4)/2,Fosfatos!N153)</f>
        <v>Cauce seco</v>
      </c>
      <c r="O153" s="4" t="str">
        <f>IF(MID(Fosfatos!O153,1,1)="&lt;",MID(Fosfatos!O153,2,4)/2,Fosfatos!O153)</f>
        <v>Calado reducido</v>
      </c>
      <c r="P153" s="9" t="str">
        <f>IF(MID(Fosfatos!P153,1,1)="&lt;",MID(Fosfatos!P153,2,4)/2,Fosfatos!P153)</f>
        <v>Cauce estancado</v>
      </c>
      <c r="Q153" s="46"/>
      <c r="R153" s="17">
        <f>IF(MID(Fosfatos!R153,1,1)="&lt;",MID(Fosfatos!R153,2,4)/2,Fosfatos!R153)</f>
        <v>0</v>
      </c>
      <c r="S153" s="21">
        <f>IF(MID(Fosfatos!S153,1,1)="&lt;",MID(Fosfatos!S153,2,4)/2,Fosfatos!S153)</f>
        <v>0</v>
      </c>
      <c r="T153" s="21">
        <f>IF(MID(Fosfatos!T153,1,1)="&lt;",MID(Fosfatos!T153,2,4)/2,Fosfatos!T153)</f>
        <v>0.03</v>
      </c>
      <c r="U153" s="150">
        <f>IF(MID(Fosfatos!U153,1,1)="&lt;",MID(Fosfatos!U153,2,4)/2,Fosfatos!U153)</f>
        <v>0.03</v>
      </c>
      <c r="V153" s="151" t="str">
        <f>IF(MID(Fosfatos!V153,1,1)="&lt;",MID(Fosfatos!V153,2,4)/2,Fosfatos!V153)</f>
        <v>Cauce estancado</v>
      </c>
      <c r="W153" s="152">
        <f>IF(MID(Fosfatos!W153,1,1)="&lt;",MID(Fosfatos!W153,2,4)/2,Fosfatos!W153)</f>
        <v>0</v>
      </c>
      <c r="X153" s="153">
        <f>IF(MID(Fosfatos!X153,1,1)="&lt;",MID(Fosfatos!X153,2,4)/2,Fosfatos!X153)</f>
        <v>0.20100000000000001</v>
      </c>
      <c r="Y153" s="154">
        <f>IF(MID(Fosfatos!Y153,1,1)="&lt;",MID(Fosfatos!Y153,2,4)/2,Fosfatos!Y153)</f>
        <v>0</v>
      </c>
    </row>
    <row r="154" spans="2:25" x14ac:dyDescent="0.25">
      <c r="B154" s="30">
        <v>44795</v>
      </c>
      <c r="C154" s="105"/>
      <c r="D154" s="131">
        <f>IF(MID(Fosfatos!D154,1,1)="&lt;",MID(Fosfatos!D154,2,4)/2,Fosfatos!D154)</f>
        <v>0.313</v>
      </c>
      <c r="E154" s="26"/>
      <c r="F154" s="26"/>
      <c r="G154" s="26"/>
      <c r="H154" s="26"/>
      <c r="I154" s="46"/>
      <c r="J154" s="131">
        <f>IF(MID(Fosfatos!J154,1,1)="&lt;",MID(Fosfatos!J154,2,4)/2,Fosfatos!J154)</f>
        <v>0.13300000000000001</v>
      </c>
      <c r="K154" s="46"/>
      <c r="L154" s="131">
        <f>IF(MID(Fosfatos!L154,1,1)="&lt;",MID(Fosfatos!L154,2,4)/2,Fosfatos!L154)</f>
        <v>0</v>
      </c>
      <c r="M154" s="46"/>
      <c r="N154" s="131" t="str">
        <f>IF(MID(Fosfatos!N154,1,1)="&lt;",MID(Fosfatos!N154,2,4)/2,Fosfatos!N154)</f>
        <v>Cauce seco</v>
      </c>
      <c r="O154" s="4" t="str">
        <f>IF(MID(Fosfatos!O154,1,1)="&lt;",MID(Fosfatos!O154,2,4)/2,Fosfatos!O154)</f>
        <v>Calado reducido</v>
      </c>
      <c r="P154" s="9" t="str">
        <f>IF(MID(Fosfatos!P154,1,1)="&lt;",MID(Fosfatos!P154,2,4)/2,Fosfatos!P154)</f>
        <v>Cauce estancado</v>
      </c>
      <c r="Q154" s="46"/>
      <c r="R154" s="17">
        <f>IF(MID(Fosfatos!R154,1,1)="&lt;",MID(Fosfatos!R154,2,4)/2,Fosfatos!R154)</f>
        <v>0</v>
      </c>
      <c r="S154" s="21">
        <f>IF(MID(Fosfatos!S154,1,1)="&lt;",MID(Fosfatos!S154,2,4)/2,Fosfatos!S154)</f>
        <v>0</v>
      </c>
      <c r="T154" s="21">
        <f>IF(MID(Fosfatos!T154,1,1)="&lt;",MID(Fosfatos!T154,2,4)/2,Fosfatos!T154)</f>
        <v>0.03</v>
      </c>
      <c r="U154" s="150">
        <f>IF(MID(Fosfatos!U154,1,1)="&lt;",MID(Fosfatos!U154,2,4)/2,Fosfatos!U154)</f>
        <v>0.03</v>
      </c>
      <c r="V154" s="151" t="str">
        <f>IF(MID(Fosfatos!V154,1,1)="&lt;",MID(Fosfatos!V154,2,4)/2,Fosfatos!V154)</f>
        <v>Cauce estancado</v>
      </c>
      <c r="W154" s="152">
        <f>IF(MID(Fosfatos!W154,1,1)="&lt;",MID(Fosfatos!W154,2,4)/2,Fosfatos!W154)</f>
        <v>0</v>
      </c>
      <c r="X154" s="153">
        <f>IF(MID(Fosfatos!X154,1,1)="&lt;",MID(Fosfatos!X154,2,4)/2,Fosfatos!X154)</f>
        <v>0.17</v>
      </c>
      <c r="Y154" s="154">
        <f>IF(MID(Fosfatos!Y154,1,1)="&lt;",MID(Fosfatos!Y154,2,4)/2,Fosfatos!Y154)</f>
        <v>0</v>
      </c>
    </row>
    <row r="155" spans="2:25" x14ac:dyDescent="0.25">
      <c r="B155" s="30">
        <v>44796</v>
      </c>
      <c r="C155" s="105"/>
      <c r="D155" s="131">
        <f>IF(MID(Fosfatos!D155,1,1)="&lt;",MID(Fosfatos!D155,2,4)/2,Fosfatos!D155)</f>
        <v>0.30399999999999999</v>
      </c>
      <c r="E155" s="26"/>
      <c r="F155" s="26"/>
      <c r="G155" s="26"/>
      <c r="H155" s="26"/>
      <c r="I155" s="46"/>
      <c r="J155" s="131">
        <f>IF(MID(Fosfatos!J155,1,1)="&lt;",MID(Fosfatos!J155,2,4)/2,Fosfatos!J155)</f>
        <v>0.11899999999999999</v>
      </c>
      <c r="K155" s="46"/>
      <c r="L155" s="131">
        <f>IF(MID(Fosfatos!L155,1,1)="&lt;",MID(Fosfatos!L155,2,4)/2,Fosfatos!L155)</f>
        <v>0</v>
      </c>
      <c r="M155" s="46"/>
      <c r="N155" s="131" t="str">
        <f>IF(MID(Fosfatos!N155,1,1)="&lt;",MID(Fosfatos!N155,2,4)/2,Fosfatos!N155)</f>
        <v>Cauce seco</v>
      </c>
      <c r="O155" s="4" t="str">
        <f>IF(MID(Fosfatos!O155,1,1)="&lt;",MID(Fosfatos!O155,2,4)/2,Fosfatos!O155)</f>
        <v>Calado reducido</v>
      </c>
      <c r="P155" s="9" t="str">
        <f>IF(MID(Fosfatos!P155,1,1)="&lt;",MID(Fosfatos!P155,2,4)/2,Fosfatos!P155)</f>
        <v>Cauce estancado</v>
      </c>
      <c r="Q155" s="46"/>
      <c r="R155" s="17">
        <f>IF(MID(Fosfatos!R155,1,1)="&lt;",MID(Fosfatos!R155,2,4)/2,Fosfatos!R155)</f>
        <v>0</v>
      </c>
      <c r="S155" s="21">
        <f>IF(MID(Fosfatos!S155,1,1)="&lt;",MID(Fosfatos!S155,2,4)/2,Fosfatos!S155)</f>
        <v>0</v>
      </c>
      <c r="T155" s="21">
        <f>IF(MID(Fosfatos!T155,1,1)="&lt;",MID(Fosfatos!T155,2,4)/2,Fosfatos!T155)</f>
        <v>0.03</v>
      </c>
      <c r="U155" s="150">
        <f>IF(MID(Fosfatos!U155,1,1)="&lt;",MID(Fosfatos!U155,2,4)/2,Fosfatos!U155)</f>
        <v>0.03</v>
      </c>
      <c r="V155" s="151" t="str">
        <f>IF(MID(Fosfatos!V155,1,1)="&lt;",MID(Fosfatos!V155,2,4)/2,Fosfatos!V155)</f>
        <v>Cauce estancado</v>
      </c>
      <c r="W155" s="152">
        <f>IF(MID(Fosfatos!W155,1,1)="&lt;",MID(Fosfatos!W155,2,4)/2,Fosfatos!W155)</f>
        <v>0</v>
      </c>
      <c r="X155" s="153">
        <f>IF(MID(Fosfatos!X155,1,1)="&lt;",MID(Fosfatos!X155,2,4)/2,Fosfatos!X155)</f>
        <v>0.17499999999999999</v>
      </c>
      <c r="Y155" s="154">
        <f>IF(MID(Fosfatos!Y155,1,1)="&lt;",MID(Fosfatos!Y155,2,4)/2,Fosfatos!Y155)</f>
        <v>0</v>
      </c>
    </row>
    <row r="156" spans="2:25" x14ac:dyDescent="0.25">
      <c r="B156" s="30">
        <v>44797</v>
      </c>
      <c r="C156" s="105"/>
      <c r="D156" s="131">
        <f>IF(MID(Fosfatos!D156,1,1)="&lt;",MID(Fosfatos!D156,2,4)/2,Fosfatos!D156)</f>
        <v>0.34300000000000003</v>
      </c>
      <c r="E156" s="130"/>
      <c r="F156" s="130"/>
      <c r="G156" s="130"/>
      <c r="H156" s="130"/>
      <c r="I156" s="105"/>
      <c r="J156" s="131">
        <f>IF(MID(Fosfatos!J156,1,1)="&lt;",MID(Fosfatos!J156,2,4)/2,Fosfatos!J156)</f>
        <v>0.21299999999999999</v>
      </c>
      <c r="K156" s="105"/>
      <c r="L156" s="131">
        <f>IF(MID(Fosfatos!L156,1,1)="&lt;",MID(Fosfatos!L156,2,4)/2,Fosfatos!L156)</f>
        <v>0</v>
      </c>
      <c r="M156" s="105"/>
      <c r="N156" s="131" t="str">
        <f>IF(MID(Fosfatos!N156,1,1)="&lt;",MID(Fosfatos!N156,2,4)/2,Fosfatos!N156)</f>
        <v>Cauce seco</v>
      </c>
      <c r="O156" s="4" t="str">
        <f>IF(MID(Fosfatos!O156,1,1)="&lt;",MID(Fosfatos!O156,2,4)/2,Fosfatos!O156)</f>
        <v>Calado reducido</v>
      </c>
      <c r="P156" s="9" t="str">
        <f>IF(MID(Fosfatos!P156,1,1)="&lt;",MID(Fosfatos!P156,2,4)/2,Fosfatos!P156)</f>
        <v>Cauce estancado</v>
      </c>
      <c r="Q156" s="105"/>
      <c r="R156" s="17" t="str">
        <f>IF(MID(Fosfatos!R156,1,1)="&lt;",MID(Fosfatos!R156,2,4)/2,Fosfatos!R156)</f>
        <v>Cauce seco</v>
      </c>
      <c r="S156" s="21" t="str">
        <f>IF(MID(Fosfatos!S156,1,1)="&lt;",MID(Fosfatos!S156,2,4)/2,Fosfatos!S156)</f>
        <v>Cauce seco</v>
      </c>
      <c r="T156" s="21">
        <f>IF(MID(Fosfatos!T156,1,1)="&lt;",MID(Fosfatos!T156,2,4)/2,Fosfatos!T156)</f>
        <v>0.03</v>
      </c>
      <c r="U156" s="150">
        <f>IF(MID(Fosfatos!U156,1,1)="&lt;",MID(Fosfatos!U156,2,4)/2,Fosfatos!U156)</f>
        <v>0.03</v>
      </c>
      <c r="V156" s="151" t="str">
        <f>IF(MID(Fosfatos!V156,1,1)="&lt;",MID(Fosfatos!V156,2,4)/2,Fosfatos!V156)</f>
        <v>Cauce estancado</v>
      </c>
      <c r="W156" s="152" t="str">
        <f>IF(MID(Fosfatos!W156,1,1)="&lt;",MID(Fosfatos!W156,2,4)/2,Fosfatos!W156)</f>
        <v>Agua estancada</v>
      </c>
      <c r="X156" s="153">
        <f>IF(MID(Fosfatos!X156,1,1)="&lt;",MID(Fosfatos!X156,2,4)/2,Fosfatos!X156)</f>
        <v>0.16600000000000001</v>
      </c>
      <c r="Y156" s="154">
        <f>IF(MID(Fosfatos!Y156,1,1)="&lt;",MID(Fosfatos!Y156,2,4)/2,Fosfatos!Y156)</f>
        <v>0.26700000000000002</v>
      </c>
    </row>
    <row r="157" spans="2:25" x14ac:dyDescent="0.25">
      <c r="B157" s="30">
        <v>44798</v>
      </c>
      <c r="C157" s="105"/>
      <c r="D157" s="131">
        <f>IF(MID(Fosfatos!D157,1,1)="&lt;",MID(Fosfatos!D157,2,4)/2,Fosfatos!D157)</f>
        <v>0.36299999999999999</v>
      </c>
      <c r="E157" s="26"/>
      <c r="F157" s="26"/>
      <c r="G157" s="26"/>
      <c r="H157" s="26"/>
      <c r="I157" s="46"/>
      <c r="J157" s="131">
        <f>IF(MID(Fosfatos!J157,1,1)="&lt;",MID(Fosfatos!J157,2,4)/2,Fosfatos!J157)</f>
        <v>0.14599999999999999</v>
      </c>
      <c r="K157" s="46"/>
      <c r="L157" s="131">
        <f>IF(MID(Fosfatos!L157,1,1)="&lt;",MID(Fosfatos!L157,2,4)/2,Fosfatos!L157)</f>
        <v>0</v>
      </c>
      <c r="M157" s="46"/>
      <c r="N157" s="131" t="str">
        <f>IF(MID(Fosfatos!N157,1,1)="&lt;",MID(Fosfatos!N157,2,4)/2,Fosfatos!N157)</f>
        <v>Cauce seco</v>
      </c>
      <c r="O157" s="4" t="str">
        <f>IF(MID(Fosfatos!O157,1,1)="&lt;",MID(Fosfatos!O157,2,4)/2,Fosfatos!O157)</f>
        <v>Calado reducido</v>
      </c>
      <c r="P157" s="9" t="str">
        <f>IF(MID(Fosfatos!P157,1,1)="&lt;",MID(Fosfatos!P157,2,4)/2,Fosfatos!P157)</f>
        <v>Cauce estancado</v>
      </c>
      <c r="Q157" s="46"/>
      <c r="R157" s="17">
        <f>IF(MID(Fosfatos!R157,1,1)="&lt;",MID(Fosfatos!R157,2,4)/2,Fosfatos!R157)</f>
        <v>0</v>
      </c>
      <c r="S157" s="21">
        <f>IF(MID(Fosfatos!S157,1,1)="&lt;",MID(Fosfatos!S157,2,4)/2,Fosfatos!S157)</f>
        <v>0</v>
      </c>
      <c r="T157" s="21">
        <f>IF(MID(Fosfatos!T157,1,1)="&lt;",MID(Fosfatos!T157,2,4)/2,Fosfatos!T157)</f>
        <v>0.03</v>
      </c>
      <c r="U157" s="150">
        <f>IF(MID(Fosfatos!U157,1,1)="&lt;",MID(Fosfatos!U157,2,4)/2,Fosfatos!U157)</f>
        <v>0.03</v>
      </c>
      <c r="V157" s="151" t="str">
        <f>IF(MID(Fosfatos!V157,1,1)="&lt;",MID(Fosfatos!V157,2,4)/2,Fosfatos!V157)</f>
        <v>Cauce estancado</v>
      </c>
      <c r="W157" s="152">
        <f>IF(MID(Fosfatos!W157,1,1)="&lt;",MID(Fosfatos!W157,2,4)/2,Fosfatos!W157)</f>
        <v>0</v>
      </c>
      <c r="X157" s="153">
        <f>IF(MID(Fosfatos!X157,1,1)="&lt;",MID(Fosfatos!X157,2,4)/2,Fosfatos!X157)</f>
        <v>0.216</v>
      </c>
      <c r="Y157" s="154">
        <f>IF(MID(Fosfatos!Y157,1,1)="&lt;",MID(Fosfatos!Y157,2,4)/2,Fosfatos!Y157)</f>
        <v>0</v>
      </c>
    </row>
    <row r="158" spans="2:25" x14ac:dyDescent="0.25">
      <c r="B158" s="30">
        <v>44799</v>
      </c>
      <c r="C158" s="105"/>
      <c r="D158" s="131">
        <f>IF(MID(Fosfatos!D158,1,1)="&lt;",MID(Fosfatos!D158,2,4)/2,Fosfatos!D158)</f>
        <v>0.35599999999999998</v>
      </c>
      <c r="E158" s="26"/>
      <c r="F158" s="26"/>
      <c r="G158" s="26"/>
      <c r="H158" s="26"/>
      <c r="I158" s="46"/>
      <c r="J158" s="131">
        <f>IF(MID(Fosfatos!J158,1,1)="&lt;",MID(Fosfatos!J158,2,4)/2,Fosfatos!J158)</f>
        <v>0.12</v>
      </c>
      <c r="K158" s="46"/>
      <c r="L158" s="131">
        <f>IF(MID(Fosfatos!L158,1,1)="&lt;",MID(Fosfatos!L158,2,4)/2,Fosfatos!L158)</f>
        <v>0</v>
      </c>
      <c r="M158" s="46"/>
      <c r="N158" s="131" t="str">
        <f>IF(MID(Fosfatos!N158,1,1)="&lt;",MID(Fosfatos!N158,2,4)/2,Fosfatos!N158)</f>
        <v>Cauce seco</v>
      </c>
      <c r="O158" s="4" t="str">
        <f>IF(MID(Fosfatos!O158,1,1)="&lt;",MID(Fosfatos!O158,2,4)/2,Fosfatos!O158)</f>
        <v>Calado reducido</v>
      </c>
      <c r="P158" s="9" t="str">
        <f>IF(MID(Fosfatos!P158,1,1)="&lt;",MID(Fosfatos!P158,2,4)/2,Fosfatos!P158)</f>
        <v>Cauce estancado</v>
      </c>
      <c r="Q158" s="46"/>
      <c r="R158" s="17">
        <f>IF(MID(Fosfatos!R158,1,1)="&lt;",MID(Fosfatos!R158,2,4)/2,Fosfatos!R158)</f>
        <v>0</v>
      </c>
      <c r="S158" s="21">
        <f>IF(MID(Fosfatos!S158,1,1)="&lt;",MID(Fosfatos!S158,2,4)/2,Fosfatos!S158)</f>
        <v>0</v>
      </c>
      <c r="T158" s="21">
        <f>IF(MID(Fosfatos!T158,1,1)="&lt;",MID(Fosfatos!T158,2,4)/2,Fosfatos!T158)</f>
        <v>0.03</v>
      </c>
      <c r="U158" s="150">
        <f>IF(MID(Fosfatos!U158,1,1)="&lt;",MID(Fosfatos!U158,2,4)/2,Fosfatos!U158)</f>
        <v>0.03</v>
      </c>
      <c r="V158" s="151" t="str">
        <f>IF(MID(Fosfatos!V158,1,1)="&lt;",MID(Fosfatos!V158,2,4)/2,Fosfatos!V158)</f>
        <v>Cauce estancado</v>
      </c>
      <c r="W158" s="152">
        <f>IF(MID(Fosfatos!W158,1,1)="&lt;",MID(Fosfatos!W158,2,4)/2,Fosfatos!W158)</f>
        <v>0</v>
      </c>
      <c r="X158" s="153">
        <f>IF(MID(Fosfatos!X158,1,1)="&lt;",MID(Fosfatos!X158,2,4)/2,Fosfatos!X158)</f>
        <v>0.16200000000000001</v>
      </c>
      <c r="Y158" s="154">
        <f>IF(MID(Fosfatos!Y158,1,1)="&lt;",MID(Fosfatos!Y158,2,4)/2,Fosfatos!Y158)</f>
        <v>0</v>
      </c>
    </row>
    <row r="159" spans="2:25" x14ac:dyDescent="0.25">
      <c r="B159" s="30">
        <v>44800</v>
      </c>
      <c r="C159" s="105"/>
      <c r="D159" s="131">
        <f>IF(MID(Fosfatos!D159,1,1)="&lt;",MID(Fosfatos!D159,2,4)/2,Fosfatos!D159)</f>
        <v>0.378</v>
      </c>
      <c r="E159" s="26"/>
      <c r="F159" s="26"/>
      <c r="G159" s="26"/>
      <c r="H159" s="26"/>
      <c r="I159" s="46"/>
      <c r="J159" s="131">
        <f>IF(MID(Fosfatos!J159,1,1)="&lt;",MID(Fosfatos!J159,2,4)/2,Fosfatos!J159)</f>
        <v>0.13300000000000001</v>
      </c>
      <c r="K159" s="46"/>
      <c r="L159" s="131">
        <f>IF(MID(Fosfatos!L159,1,1)="&lt;",MID(Fosfatos!L159,2,4)/2,Fosfatos!L159)</f>
        <v>0</v>
      </c>
      <c r="M159" s="46"/>
      <c r="N159" s="131" t="str">
        <f>IF(MID(Fosfatos!N159,1,1)="&lt;",MID(Fosfatos!N159,2,4)/2,Fosfatos!N159)</f>
        <v>Cauce seco</v>
      </c>
      <c r="O159" s="4" t="str">
        <f>IF(MID(Fosfatos!O159,1,1)="&lt;",MID(Fosfatos!O159,2,4)/2,Fosfatos!O159)</f>
        <v>Calado reducido</v>
      </c>
      <c r="P159" s="9" t="str">
        <f>IF(MID(Fosfatos!P159,1,1)="&lt;",MID(Fosfatos!P159,2,4)/2,Fosfatos!P159)</f>
        <v>Cauce estancado</v>
      </c>
      <c r="Q159" s="46"/>
      <c r="R159" s="17">
        <f>IF(MID(Fosfatos!R159,1,1)="&lt;",MID(Fosfatos!R159,2,4)/2,Fosfatos!R159)</f>
        <v>0</v>
      </c>
      <c r="S159" s="21">
        <f>IF(MID(Fosfatos!S159,1,1)="&lt;",MID(Fosfatos!S159,2,4)/2,Fosfatos!S159)</f>
        <v>0</v>
      </c>
      <c r="T159" s="21">
        <f>IF(MID(Fosfatos!T159,1,1)="&lt;",MID(Fosfatos!T159,2,4)/2,Fosfatos!T159)</f>
        <v>0.03</v>
      </c>
      <c r="U159" s="150">
        <f>IF(MID(Fosfatos!U159,1,1)="&lt;",MID(Fosfatos!U159,2,4)/2,Fosfatos!U159)</f>
        <v>0.03</v>
      </c>
      <c r="V159" s="151" t="str">
        <f>IF(MID(Fosfatos!V159,1,1)="&lt;",MID(Fosfatos!V159,2,4)/2,Fosfatos!V159)</f>
        <v>Cauce estancado</v>
      </c>
      <c r="W159" s="152">
        <f>IF(MID(Fosfatos!W159,1,1)="&lt;",MID(Fosfatos!W159,2,4)/2,Fosfatos!W159)</f>
        <v>0</v>
      </c>
      <c r="X159" s="153">
        <f>IF(MID(Fosfatos!X159,1,1)="&lt;",MID(Fosfatos!X159,2,4)/2,Fosfatos!X159)</f>
        <v>0.20699999999999999</v>
      </c>
      <c r="Y159" s="154">
        <f>IF(MID(Fosfatos!Y159,1,1)="&lt;",MID(Fosfatos!Y159,2,4)/2,Fosfatos!Y159)</f>
        <v>0</v>
      </c>
    </row>
    <row r="160" spans="2:25" x14ac:dyDescent="0.25">
      <c r="B160" s="30">
        <v>44801</v>
      </c>
      <c r="C160" s="105"/>
      <c r="D160" s="131">
        <f>IF(MID(Fosfatos!D160,1,1)="&lt;",MID(Fosfatos!D160,2,4)/2,Fosfatos!D160)</f>
        <v>0.32</v>
      </c>
      <c r="E160" s="26"/>
      <c r="F160" s="26"/>
      <c r="G160" s="26"/>
      <c r="H160" s="26"/>
      <c r="I160" s="46"/>
      <c r="J160" s="131">
        <f>IF(MID(Fosfatos!J160,1,1)="&lt;",MID(Fosfatos!J160,2,4)/2,Fosfatos!J160)</f>
        <v>0.14000000000000001</v>
      </c>
      <c r="K160" s="46"/>
      <c r="L160" s="131">
        <f>IF(MID(Fosfatos!L160,1,1)="&lt;",MID(Fosfatos!L160,2,4)/2,Fosfatos!L160)</f>
        <v>0</v>
      </c>
      <c r="M160" s="46"/>
      <c r="N160" s="131" t="str">
        <f>IF(MID(Fosfatos!N160,1,1)="&lt;",MID(Fosfatos!N160,2,4)/2,Fosfatos!N160)</f>
        <v>Cauce seco</v>
      </c>
      <c r="O160" s="4" t="str">
        <f>IF(MID(Fosfatos!O160,1,1)="&lt;",MID(Fosfatos!O160,2,4)/2,Fosfatos!O160)</f>
        <v>Calado reducido</v>
      </c>
      <c r="P160" s="9" t="str">
        <f>IF(MID(Fosfatos!P160,1,1)="&lt;",MID(Fosfatos!P160,2,4)/2,Fosfatos!P160)</f>
        <v>Cauce estancado</v>
      </c>
      <c r="Q160" s="46"/>
      <c r="R160" s="17">
        <f>IF(MID(Fosfatos!R160,1,1)="&lt;",MID(Fosfatos!R160,2,4)/2,Fosfatos!R160)</f>
        <v>0</v>
      </c>
      <c r="S160" s="21">
        <f>IF(MID(Fosfatos!S160,1,1)="&lt;",MID(Fosfatos!S160,2,4)/2,Fosfatos!S160)</f>
        <v>0</v>
      </c>
      <c r="T160" s="21">
        <f>IF(MID(Fosfatos!T160,1,1)="&lt;",MID(Fosfatos!T160,2,4)/2,Fosfatos!T160)</f>
        <v>0.03</v>
      </c>
      <c r="U160" s="150">
        <f>IF(MID(Fosfatos!U160,1,1)="&lt;",MID(Fosfatos!U160,2,4)/2,Fosfatos!U160)</f>
        <v>0.03</v>
      </c>
      <c r="V160" s="151" t="str">
        <f>IF(MID(Fosfatos!V160,1,1)="&lt;",MID(Fosfatos!V160,2,4)/2,Fosfatos!V160)</f>
        <v>Cauce estancado</v>
      </c>
      <c r="W160" s="152">
        <f>IF(MID(Fosfatos!W160,1,1)="&lt;",MID(Fosfatos!W160,2,4)/2,Fosfatos!W160)</f>
        <v>0</v>
      </c>
      <c r="X160" s="153">
        <f>IF(MID(Fosfatos!X160,1,1)="&lt;",MID(Fosfatos!X160,2,4)/2,Fosfatos!X160)</f>
        <v>0.22</v>
      </c>
      <c r="Y160" s="154">
        <f>IF(MID(Fosfatos!Y160,1,1)="&lt;",MID(Fosfatos!Y160,2,4)/2,Fosfatos!Y160)</f>
        <v>0</v>
      </c>
    </row>
    <row r="161" spans="2:25" x14ac:dyDescent="0.25">
      <c r="B161" s="30">
        <v>44802</v>
      </c>
      <c r="C161" s="105"/>
      <c r="D161" s="131">
        <f>IF(MID(Fosfatos!D161,1,1)="&lt;",MID(Fosfatos!D161,2,4)/2,Fosfatos!D161)</f>
        <v>0.38400000000000001</v>
      </c>
      <c r="E161" s="26"/>
      <c r="F161" s="26"/>
      <c r="G161" s="26"/>
      <c r="H161" s="26"/>
      <c r="I161" s="46"/>
      <c r="J161" s="131">
        <f>IF(MID(Fosfatos!J161,1,1)="&lt;",MID(Fosfatos!J161,2,4)/2,Fosfatos!J161)</f>
        <v>0.14799999999999999</v>
      </c>
      <c r="K161" s="46"/>
      <c r="L161" s="131">
        <f>IF(MID(Fosfatos!L161,1,1)="&lt;",MID(Fosfatos!L161,2,4)/2,Fosfatos!L161)</f>
        <v>0</v>
      </c>
      <c r="M161" s="46"/>
      <c r="N161" s="131" t="str">
        <f>IF(MID(Fosfatos!N161,1,1)="&lt;",MID(Fosfatos!N161,2,4)/2,Fosfatos!N161)</f>
        <v>Cauce seco</v>
      </c>
      <c r="O161" s="4" t="str">
        <f>IF(MID(Fosfatos!O161,1,1)="&lt;",MID(Fosfatos!O161,2,4)/2,Fosfatos!O161)</f>
        <v>Calado reducido</v>
      </c>
      <c r="P161" s="9" t="str">
        <f>IF(MID(Fosfatos!P161,1,1)="&lt;",MID(Fosfatos!P161,2,4)/2,Fosfatos!P161)</f>
        <v>Cauce estancado</v>
      </c>
      <c r="Q161" s="46"/>
      <c r="R161" s="17">
        <f>IF(MID(Fosfatos!R161,1,1)="&lt;",MID(Fosfatos!R161,2,4)/2,Fosfatos!R161)</f>
        <v>0</v>
      </c>
      <c r="S161" s="21">
        <f>IF(MID(Fosfatos!S161,1,1)="&lt;",MID(Fosfatos!S161,2,4)/2,Fosfatos!S161)</f>
        <v>0</v>
      </c>
      <c r="T161" s="21">
        <f>IF(MID(Fosfatos!T161,1,1)="&lt;",MID(Fosfatos!T161,2,4)/2,Fosfatos!T161)</f>
        <v>0.03</v>
      </c>
      <c r="U161" s="150">
        <f>IF(MID(Fosfatos!U161,1,1)="&lt;",MID(Fosfatos!U161,2,4)/2,Fosfatos!U161)</f>
        <v>6.8000000000000005E-2</v>
      </c>
      <c r="V161" s="151" t="str">
        <f>IF(MID(Fosfatos!V161,1,1)="&lt;",MID(Fosfatos!V161,2,4)/2,Fosfatos!V161)</f>
        <v>Cauce estancado</v>
      </c>
      <c r="W161" s="152">
        <f>IF(MID(Fosfatos!W161,1,1)="&lt;",MID(Fosfatos!W161,2,4)/2,Fosfatos!W161)</f>
        <v>0</v>
      </c>
      <c r="X161" s="153">
        <f>IF(MID(Fosfatos!X161,1,1)="&lt;",MID(Fosfatos!X161,2,4)/2,Fosfatos!X161)</f>
        <v>0.216</v>
      </c>
      <c r="Y161" s="154">
        <f>IF(MID(Fosfatos!Y161,1,1)="&lt;",MID(Fosfatos!Y161,2,4)/2,Fosfatos!Y161)</f>
        <v>0</v>
      </c>
    </row>
    <row r="162" spans="2:25" x14ac:dyDescent="0.25">
      <c r="B162" s="30">
        <v>44803</v>
      </c>
      <c r="C162" s="105"/>
      <c r="D162" s="131">
        <f>IF(MID(Fosfatos!D162,1,1)="&lt;",MID(Fosfatos!D162,2,4)/2,Fosfatos!D162)</f>
        <v>0.378</v>
      </c>
      <c r="E162" s="26"/>
      <c r="F162" s="26"/>
      <c r="G162" s="26"/>
      <c r="H162" s="26"/>
      <c r="I162" s="46"/>
      <c r="J162" s="131">
        <f>IF(MID(Fosfatos!J162,1,1)="&lt;",MID(Fosfatos!J162,2,4)/2,Fosfatos!J162)</f>
        <v>0.107</v>
      </c>
      <c r="K162" s="46"/>
      <c r="L162" s="131">
        <f>IF(MID(Fosfatos!L162,1,1)="&lt;",MID(Fosfatos!L162,2,4)/2,Fosfatos!L162)</f>
        <v>0</v>
      </c>
      <c r="M162" s="46"/>
      <c r="N162" s="131" t="str">
        <f>IF(MID(Fosfatos!N162,1,1)="&lt;",MID(Fosfatos!N162,2,4)/2,Fosfatos!N162)</f>
        <v>Cauce seco</v>
      </c>
      <c r="O162" s="4" t="str">
        <f>IF(MID(Fosfatos!O162,1,1)="&lt;",MID(Fosfatos!O162,2,4)/2,Fosfatos!O162)</f>
        <v>Calado reducido</v>
      </c>
      <c r="P162" s="9" t="str">
        <f>IF(MID(Fosfatos!P162,1,1)="&lt;",MID(Fosfatos!P162,2,4)/2,Fosfatos!P162)</f>
        <v>Cauce estancado</v>
      </c>
      <c r="Q162" s="46"/>
      <c r="R162" s="17">
        <f>IF(MID(Fosfatos!R162,1,1)="&lt;",MID(Fosfatos!R162,2,4)/2,Fosfatos!R162)</f>
        <v>0</v>
      </c>
      <c r="S162" s="21">
        <f>IF(MID(Fosfatos!S162,1,1)="&lt;",MID(Fosfatos!S162,2,4)/2,Fosfatos!S162)</f>
        <v>0</v>
      </c>
      <c r="T162" s="21">
        <f>IF(MID(Fosfatos!T162,1,1)="&lt;",MID(Fosfatos!T162,2,4)/2,Fosfatos!T162)</f>
        <v>0.03</v>
      </c>
      <c r="U162" s="150">
        <f>IF(MID(Fosfatos!U162,1,1)="&lt;",MID(Fosfatos!U162,2,4)/2,Fosfatos!U162)</f>
        <v>0.03</v>
      </c>
      <c r="V162" s="151" t="str">
        <f>IF(MID(Fosfatos!V162,1,1)="&lt;",MID(Fosfatos!V162,2,4)/2,Fosfatos!V162)</f>
        <v>Cauce estancado</v>
      </c>
      <c r="W162" s="152">
        <f>IF(MID(Fosfatos!W162,1,1)="&lt;",MID(Fosfatos!W162,2,4)/2,Fosfatos!W162)</f>
        <v>0</v>
      </c>
      <c r="X162" s="153">
        <f>IF(MID(Fosfatos!X162,1,1)="&lt;",MID(Fosfatos!X162,2,4)/2,Fosfatos!X162)</f>
        <v>0.14599999999999999</v>
      </c>
      <c r="Y162" s="154">
        <f>IF(MID(Fosfatos!Y162,1,1)="&lt;",MID(Fosfatos!Y162,2,4)/2,Fosfatos!Y162)</f>
        <v>0</v>
      </c>
    </row>
    <row r="163" spans="2:25" x14ac:dyDescent="0.25">
      <c r="B163" s="30">
        <v>44804</v>
      </c>
      <c r="C163" s="105"/>
      <c r="D163" s="131">
        <f>IF(MID(Fosfatos!D163,1,1)="&lt;",MID(Fosfatos!D163,2,4)/2,Fosfatos!D163)</f>
        <v>0.67400000000000004</v>
      </c>
      <c r="E163" s="130"/>
      <c r="F163" s="130"/>
      <c r="G163" s="130"/>
      <c r="H163" s="130"/>
      <c r="I163" s="105"/>
      <c r="J163" s="131">
        <f>IF(MID(Fosfatos!J163,1,1)="&lt;",MID(Fosfatos!J163,2,4)/2,Fosfatos!J163)</f>
        <v>0.318</v>
      </c>
      <c r="K163" s="105"/>
      <c r="L163" s="131">
        <f>IF(MID(Fosfatos!L163,1,1)="&lt;",MID(Fosfatos!L163,2,4)/2,Fosfatos!L163)</f>
        <v>0</v>
      </c>
      <c r="M163" s="105"/>
      <c r="N163" s="131" t="str">
        <f>IF(MID(Fosfatos!N163,1,1)="&lt;",MID(Fosfatos!N163,2,4)/2,Fosfatos!N163)</f>
        <v>Cauce seco</v>
      </c>
      <c r="O163" s="4" t="str">
        <f>IF(MID(Fosfatos!O163,1,1)="&lt;",MID(Fosfatos!O163,2,4)/2,Fosfatos!O163)</f>
        <v>Calado reducido</v>
      </c>
      <c r="P163" s="9" t="str">
        <f>IF(MID(Fosfatos!P163,1,1)="&lt;",MID(Fosfatos!P163,2,4)/2,Fosfatos!P163)</f>
        <v>Cauce estancado</v>
      </c>
      <c r="Q163" s="105"/>
      <c r="R163" s="17" t="str">
        <f>IF(MID(Fosfatos!R163,1,1)="&lt;",MID(Fosfatos!R163,2,4)/2,Fosfatos!R163)</f>
        <v>Cauce seco</v>
      </c>
      <c r="S163" s="21" t="str">
        <f>IF(MID(Fosfatos!S163,1,1)="&lt;",MID(Fosfatos!S163,2,4)/2,Fosfatos!S163)</f>
        <v>Cauce seco</v>
      </c>
      <c r="T163" s="21">
        <f>IF(MID(Fosfatos!T163,1,1)="&lt;",MID(Fosfatos!T163,2,4)/2,Fosfatos!T163)</f>
        <v>0.03</v>
      </c>
      <c r="U163" s="150">
        <f>IF(MID(Fosfatos!U163,1,1)="&lt;",MID(Fosfatos!U163,2,4)/2,Fosfatos!U163)</f>
        <v>0.03</v>
      </c>
      <c r="V163" s="151" t="str">
        <f>IF(MID(Fosfatos!V163,1,1)="&lt;",MID(Fosfatos!V163,2,4)/2,Fosfatos!V163)</f>
        <v>Cauce estancado</v>
      </c>
      <c r="W163" s="152" t="str">
        <f>IF(MID(Fosfatos!W163,1,1)="&lt;",MID(Fosfatos!W163,2,4)/2,Fosfatos!W163)</f>
        <v>Agua estancada</v>
      </c>
      <c r="X163" s="153">
        <f>IF(MID(Fosfatos!X163,1,1)="&lt;",MID(Fosfatos!X163,2,4)/2,Fosfatos!X163)</f>
        <v>0.2</v>
      </c>
      <c r="Y163" s="154">
        <f>IF(MID(Fosfatos!Y163,1,1)="&lt;",MID(Fosfatos!Y163,2,4)/2,Fosfatos!Y163)</f>
        <v>0.438</v>
      </c>
    </row>
    <row r="164" spans="2:25" x14ac:dyDescent="0.25">
      <c r="B164" s="30">
        <v>44805</v>
      </c>
      <c r="C164" s="46"/>
      <c r="D164" s="131">
        <f>IF(MID(Fosfatos!D164,1,1)="&lt;",MID(Fosfatos!D164,2,4)/2,Fosfatos!D164)</f>
        <v>0.85699999999999998</v>
      </c>
      <c r="E164" s="26"/>
      <c r="F164" s="26"/>
      <c r="G164" s="26"/>
      <c r="H164" s="26"/>
      <c r="I164" s="46"/>
      <c r="J164" s="131">
        <f>IF(MID(Fosfatos!J164,1,1)="&lt;",MID(Fosfatos!J164,2,4)/2,Fosfatos!J164)</f>
        <v>0.316</v>
      </c>
      <c r="K164" s="46"/>
      <c r="L164" s="131">
        <f>IF(MID(Fosfatos!L164,1,1)="&lt;",MID(Fosfatos!L164,2,4)/2,Fosfatos!L164)</f>
        <v>0</v>
      </c>
      <c r="M164" s="46"/>
      <c r="N164" s="131" t="str">
        <f>IF(MID(Fosfatos!N164,1,1)="&lt;",MID(Fosfatos!N164,2,4)/2,Fosfatos!N164)</f>
        <v>Cauce seco</v>
      </c>
      <c r="O164" s="4" t="str">
        <f>IF(MID(Fosfatos!O164,1,1)="&lt;",MID(Fosfatos!O164,2,4)/2,Fosfatos!O164)</f>
        <v>Calado reducido</v>
      </c>
      <c r="P164" s="9" t="str">
        <f>IF(MID(Fosfatos!P164,1,1)="&lt;",MID(Fosfatos!P164,2,4)/2,Fosfatos!P164)</f>
        <v>Cauce estancado</v>
      </c>
      <c r="Q164" s="46"/>
      <c r="R164" s="17">
        <f>IF(MID(Fosfatos!R164,1,1)="&lt;",MID(Fosfatos!R164,2,4)/2,Fosfatos!R164)</f>
        <v>0</v>
      </c>
      <c r="S164" s="21">
        <f>IF(MID(Fosfatos!S164,1,1)="&lt;",MID(Fosfatos!S164,2,4)/2,Fosfatos!S164)</f>
        <v>0</v>
      </c>
      <c r="T164" s="21">
        <f>IF(MID(Fosfatos!T164,1,1)="&lt;",MID(Fosfatos!T164,2,4)/2,Fosfatos!T164)</f>
        <v>0.03</v>
      </c>
      <c r="U164" s="150">
        <f>IF(MID(Fosfatos!U164,1,1)="&lt;",MID(Fosfatos!U164,2,4)/2,Fosfatos!U164)</f>
        <v>0.03</v>
      </c>
      <c r="V164" s="151" t="str">
        <f>IF(MID(Fosfatos!V164,1,1)="&lt;",MID(Fosfatos!V164,2,4)/2,Fosfatos!V164)</f>
        <v>Cauce estancado</v>
      </c>
      <c r="W164" s="152">
        <f>IF(MID(Fosfatos!W164,1,1)="&lt;",MID(Fosfatos!W164,2,4)/2,Fosfatos!W164)</f>
        <v>0</v>
      </c>
      <c r="X164" s="153">
        <f>IF(MID(Fosfatos!X164,1,1)="&lt;",MID(Fosfatos!X164,2,4)/2,Fosfatos!X164)</f>
        <v>0.29899999999999999</v>
      </c>
      <c r="Y164" s="154">
        <f>IF(MID(Fosfatos!Y164,1,1)="&lt;",MID(Fosfatos!Y164,2,4)/2,Fosfatos!Y164)</f>
        <v>0</v>
      </c>
    </row>
    <row r="165" spans="2:25" x14ac:dyDescent="0.25">
      <c r="B165" s="30">
        <v>44806</v>
      </c>
      <c r="C165" s="105"/>
      <c r="D165" s="131">
        <f>IF(MID(Fosfatos!D165,1,1)="&lt;",MID(Fosfatos!D165,2,4)/2,Fosfatos!D165)</f>
        <v>0.47499999999999998</v>
      </c>
      <c r="E165" s="130"/>
      <c r="F165" s="130"/>
      <c r="G165" s="130"/>
      <c r="H165" s="130"/>
      <c r="I165" s="105"/>
      <c r="J165" s="131">
        <f>IF(MID(Fosfatos!J165,1,1)="&lt;",MID(Fosfatos!J165,2,4)/2,Fosfatos!J165)</f>
        <v>0.29099999999999998</v>
      </c>
      <c r="K165" s="105"/>
      <c r="L165" s="131">
        <f>IF(MID(Fosfatos!L165,1,1)="&lt;",MID(Fosfatos!L165,2,4)/2,Fosfatos!L165)</f>
        <v>0</v>
      </c>
      <c r="M165" s="105"/>
      <c r="N165" s="131" t="str">
        <f>IF(MID(Fosfatos!N165,1,1)="&lt;",MID(Fosfatos!N165,2,4)/2,Fosfatos!N165)</f>
        <v>Cauce seco</v>
      </c>
      <c r="O165" s="4" t="str">
        <f>IF(MID(Fosfatos!O165,1,1)="&lt;",MID(Fosfatos!O165,2,4)/2,Fosfatos!O165)</f>
        <v>Calado reducido</v>
      </c>
      <c r="P165" s="9" t="str">
        <f>IF(MID(Fosfatos!P165,1,1)="&lt;",MID(Fosfatos!P165,2,4)/2,Fosfatos!P165)</f>
        <v>Cauce estancado</v>
      </c>
      <c r="Q165" s="105"/>
      <c r="R165" s="17">
        <f>IF(MID(Fosfatos!R165,1,1)="&lt;",MID(Fosfatos!R165,2,4)/2,Fosfatos!R165)</f>
        <v>0</v>
      </c>
      <c r="S165" s="21">
        <f>IF(MID(Fosfatos!S165,1,1)="&lt;",MID(Fosfatos!S165,2,4)/2,Fosfatos!S165)</f>
        <v>0</v>
      </c>
      <c r="T165" s="21">
        <f>IF(MID(Fosfatos!T165,1,1)="&lt;",MID(Fosfatos!T165,2,4)/2,Fosfatos!T165)</f>
        <v>0.03</v>
      </c>
      <c r="U165" s="150">
        <f>IF(MID(Fosfatos!U165,1,1)="&lt;",MID(Fosfatos!U165,2,4)/2,Fosfatos!U165)</f>
        <v>0.03</v>
      </c>
      <c r="V165" s="151" t="str">
        <f>IF(MID(Fosfatos!V165,1,1)="&lt;",MID(Fosfatos!V165,2,4)/2,Fosfatos!V165)</f>
        <v>Cauce estancado</v>
      </c>
      <c r="W165" s="152">
        <f>IF(MID(Fosfatos!W165,1,1)="&lt;",MID(Fosfatos!W165,2,4)/2,Fosfatos!W165)</f>
        <v>0</v>
      </c>
      <c r="X165" s="153">
        <f>IF(MID(Fosfatos!X165,1,1)="&lt;",MID(Fosfatos!X165,2,4)/2,Fosfatos!X165)</f>
        <v>0.309</v>
      </c>
      <c r="Y165" s="154">
        <f>IF(MID(Fosfatos!Y165,1,1)="&lt;",MID(Fosfatos!Y165,2,4)/2,Fosfatos!Y165)</f>
        <v>0</v>
      </c>
    </row>
    <row r="166" spans="2:25" x14ac:dyDescent="0.25">
      <c r="B166" s="30">
        <v>44807</v>
      </c>
      <c r="C166" s="105"/>
      <c r="D166" s="131">
        <f>IF(MID(Fosfatos!D166,1,1)="&lt;",MID(Fosfatos!D166,2,4)/2,Fosfatos!D166)</f>
        <v>0.40899999999999997</v>
      </c>
      <c r="E166" s="130"/>
      <c r="F166" s="130"/>
      <c r="G166" s="130"/>
      <c r="H166" s="130"/>
      <c r="I166" s="105"/>
      <c r="J166" s="131">
        <f>IF(MID(Fosfatos!J166,1,1)="&lt;",MID(Fosfatos!J166,2,4)/2,Fosfatos!J166)</f>
        <v>0.17399999999999999</v>
      </c>
      <c r="K166" s="105"/>
      <c r="L166" s="131">
        <f>IF(MID(Fosfatos!L166,1,1)="&lt;",MID(Fosfatos!L166,2,4)/2,Fosfatos!L166)</f>
        <v>0</v>
      </c>
      <c r="M166" s="105"/>
      <c r="N166" s="131" t="str">
        <f>IF(MID(Fosfatos!N166,1,1)="&lt;",MID(Fosfatos!N166,2,4)/2,Fosfatos!N166)</f>
        <v>Cauce seco</v>
      </c>
      <c r="O166" s="4" t="str">
        <f>IF(MID(Fosfatos!O166,1,1)="&lt;",MID(Fosfatos!O166,2,4)/2,Fosfatos!O166)</f>
        <v>Calado reducido</v>
      </c>
      <c r="P166" s="9" t="str">
        <f>IF(MID(Fosfatos!P166,1,1)="&lt;",MID(Fosfatos!P166,2,4)/2,Fosfatos!P166)</f>
        <v>Cauce estancado</v>
      </c>
      <c r="Q166" s="105"/>
      <c r="R166" s="17">
        <f>IF(MID(Fosfatos!R166,1,1)="&lt;",MID(Fosfatos!R166,2,4)/2,Fosfatos!R166)</f>
        <v>0</v>
      </c>
      <c r="S166" s="21">
        <f>IF(MID(Fosfatos!S166,1,1)="&lt;",MID(Fosfatos!S166,2,4)/2,Fosfatos!S166)</f>
        <v>0</v>
      </c>
      <c r="T166" s="21">
        <f>IF(MID(Fosfatos!T166,1,1)="&lt;",MID(Fosfatos!T166,2,4)/2,Fosfatos!T166)</f>
        <v>0.03</v>
      </c>
      <c r="U166" s="150">
        <f>IF(MID(Fosfatos!U166,1,1)="&lt;",MID(Fosfatos!U166,2,4)/2,Fosfatos!U166)</f>
        <v>0.03</v>
      </c>
      <c r="V166" s="151" t="str">
        <f>IF(MID(Fosfatos!V166,1,1)="&lt;",MID(Fosfatos!V166,2,4)/2,Fosfatos!V166)</f>
        <v>Cauce estancado</v>
      </c>
      <c r="W166" s="152">
        <f>IF(MID(Fosfatos!W166,1,1)="&lt;",MID(Fosfatos!W166,2,4)/2,Fosfatos!W166)</f>
        <v>0</v>
      </c>
      <c r="X166" s="153">
        <f>IF(MID(Fosfatos!X166,1,1)="&lt;",MID(Fosfatos!X166,2,4)/2,Fosfatos!X166)</f>
        <v>0.28399999999999997</v>
      </c>
      <c r="Y166" s="154">
        <f>IF(MID(Fosfatos!Y166,1,1)="&lt;",MID(Fosfatos!Y166,2,4)/2,Fosfatos!Y166)</f>
        <v>0</v>
      </c>
    </row>
    <row r="167" spans="2:25" x14ac:dyDescent="0.25">
      <c r="B167" s="30">
        <v>44808</v>
      </c>
      <c r="C167" s="105"/>
      <c r="D167" s="131">
        <f>IF(MID(Fosfatos!D167,1,1)="&lt;",MID(Fosfatos!D167,2,4)/2,Fosfatos!D167)</f>
        <v>0.45100000000000001</v>
      </c>
      <c r="E167" s="130"/>
      <c r="F167" s="130"/>
      <c r="G167" s="130"/>
      <c r="H167" s="130"/>
      <c r="I167" s="105"/>
      <c r="J167" s="131">
        <f>IF(MID(Fosfatos!J167,1,1)="&lt;",MID(Fosfatos!J167,2,4)/2,Fosfatos!J167)</f>
        <v>0.19600000000000001</v>
      </c>
      <c r="K167" s="105"/>
      <c r="L167" s="131">
        <f>IF(MID(Fosfatos!L167,1,1)="&lt;",MID(Fosfatos!L167,2,4)/2,Fosfatos!L167)</f>
        <v>0</v>
      </c>
      <c r="M167" s="105"/>
      <c r="N167" s="131" t="str">
        <f>IF(MID(Fosfatos!N167,1,1)="&lt;",MID(Fosfatos!N167,2,4)/2,Fosfatos!N167)</f>
        <v>Cauce seco</v>
      </c>
      <c r="O167" s="4" t="str">
        <f>IF(MID(Fosfatos!O167,1,1)="&lt;",MID(Fosfatos!O167,2,4)/2,Fosfatos!O167)</f>
        <v>Calado reducido</v>
      </c>
      <c r="P167" s="9" t="str">
        <f>IF(MID(Fosfatos!P167,1,1)="&lt;",MID(Fosfatos!P167,2,4)/2,Fosfatos!P167)</f>
        <v>Cauce estancado</v>
      </c>
      <c r="Q167" s="105"/>
      <c r="R167" s="17">
        <f>IF(MID(Fosfatos!R167,1,1)="&lt;",MID(Fosfatos!R167,2,4)/2,Fosfatos!R167)</f>
        <v>0</v>
      </c>
      <c r="S167" s="21">
        <f>IF(MID(Fosfatos!S167,1,1)="&lt;",MID(Fosfatos!S167,2,4)/2,Fosfatos!S167)</f>
        <v>0</v>
      </c>
      <c r="T167" s="21">
        <f>IF(MID(Fosfatos!T167,1,1)="&lt;",MID(Fosfatos!T167,2,4)/2,Fosfatos!T167)</f>
        <v>0.03</v>
      </c>
      <c r="U167" s="150">
        <f>IF(MID(Fosfatos!U167,1,1)="&lt;",MID(Fosfatos!U167,2,4)/2,Fosfatos!U167)</f>
        <v>0.03</v>
      </c>
      <c r="V167" s="151" t="str">
        <f>IF(MID(Fosfatos!V167,1,1)="&lt;",MID(Fosfatos!V167,2,4)/2,Fosfatos!V167)</f>
        <v>Cauce estancado</v>
      </c>
      <c r="W167" s="152">
        <f>IF(MID(Fosfatos!W167,1,1)="&lt;",MID(Fosfatos!W167,2,4)/2,Fosfatos!W167)</f>
        <v>0</v>
      </c>
      <c r="X167" s="153">
        <f>IF(MID(Fosfatos!X167,1,1)="&lt;",MID(Fosfatos!X167,2,4)/2,Fosfatos!X167)</f>
        <v>0.35899999999999999</v>
      </c>
      <c r="Y167" s="154">
        <f>IF(MID(Fosfatos!Y167,1,1)="&lt;",MID(Fosfatos!Y167,2,4)/2,Fosfatos!Y167)</f>
        <v>0</v>
      </c>
    </row>
    <row r="168" spans="2:25" x14ac:dyDescent="0.25">
      <c r="B168" s="30">
        <v>44811</v>
      </c>
      <c r="C168" s="105"/>
      <c r="D168" s="131">
        <f>IF(MID(Fosfatos!D168,1,1)="&lt;",MID(Fosfatos!D168,2,4)/2,Fosfatos!D168)</f>
        <v>0.36799999999999999</v>
      </c>
      <c r="E168" s="130"/>
      <c r="F168" s="130"/>
      <c r="G168" s="130"/>
      <c r="H168" s="130"/>
      <c r="I168" s="105"/>
      <c r="J168" s="131">
        <f>IF(MID(Fosfatos!J168,1,1)="&lt;",MID(Fosfatos!J168,2,4)/2,Fosfatos!J168)</f>
        <v>0.16400000000000001</v>
      </c>
      <c r="K168" s="105"/>
      <c r="L168" s="131">
        <f>IF(MID(Fosfatos!L168,1,1)="&lt;",MID(Fosfatos!L168,2,4)/2,Fosfatos!L168)</f>
        <v>0</v>
      </c>
      <c r="M168" s="105"/>
      <c r="N168" s="131">
        <f>IF(MID(Fosfatos!N168,1,1)="&lt;",MID(Fosfatos!N168,2,4)/2,Fosfatos!N168)</f>
        <v>0</v>
      </c>
      <c r="O168" s="4">
        <f>IF(MID(Fosfatos!O168,1,1)="&lt;",MID(Fosfatos!O168,2,4)/2,Fosfatos!O168)</f>
        <v>0</v>
      </c>
      <c r="P168" s="9">
        <f>IF(MID(Fosfatos!P168,1,1)="&lt;",MID(Fosfatos!P168,2,4)/2,Fosfatos!P168)</f>
        <v>0</v>
      </c>
      <c r="Q168" s="105"/>
      <c r="R168" s="17">
        <f>IF(MID(Fosfatos!R168,1,1)="&lt;",MID(Fosfatos!R168,2,4)/2,Fosfatos!R168)</f>
        <v>0</v>
      </c>
      <c r="S168" s="21">
        <f>IF(MID(Fosfatos!S168,1,1)="&lt;",MID(Fosfatos!S168,2,4)/2,Fosfatos!S168)</f>
        <v>0</v>
      </c>
      <c r="T168" s="21">
        <f>IF(MID(Fosfatos!T168,1,1)="&lt;",MID(Fosfatos!T168,2,4)/2,Fosfatos!T168)</f>
        <v>7.4999999999999997E-2</v>
      </c>
      <c r="U168" s="150">
        <f>IF(MID(Fosfatos!U168,1,1)="&lt;",MID(Fosfatos!U168,2,4)/2,Fosfatos!U168)</f>
        <v>6.9000000000000006E-2</v>
      </c>
      <c r="V168" s="151">
        <f>IF(MID(Fosfatos!V168,1,1)="&lt;",MID(Fosfatos!V168,2,4)/2,Fosfatos!V168)</f>
        <v>0</v>
      </c>
      <c r="W168" s="152">
        <f>IF(MID(Fosfatos!W168,1,1)="&lt;",MID(Fosfatos!W168,2,4)/2,Fosfatos!W168)</f>
        <v>0</v>
      </c>
      <c r="X168" s="153">
        <f>IF(MID(Fosfatos!X168,1,1)="&lt;",MID(Fosfatos!X168,2,4)/2,Fosfatos!X168)</f>
        <v>0.25700000000000001</v>
      </c>
      <c r="Y168" s="154">
        <f>IF(MID(Fosfatos!Y168,1,1)="&lt;",MID(Fosfatos!Y168,2,4)/2,Fosfatos!Y168)</f>
        <v>0.33300000000000002</v>
      </c>
    </row>
    <row r="169" spans="2:25" x14ac:dyDescent="0.25">
      <c r="B169" s="30">
        <v>44812</v>
      </c>
      <c r="C169" s="105"/>
      <c r="D169" s="131">
        <f>IF(MID(Fosfatos!D169,1,1)="&lt;",MID(Fosfatos!D169,2,4)/2,Fosfatos!D169)</f>
        <v>0.34</v>
      </c>
      <c r="E169" s="130"/>
      <c r="F169" s="130"/>
      <c r="G169" s="130"/>
      <c r="H169" s="130"/>
      <c r="I169" s="105"/>
      <c r="J169" s="131">
        <f>IF(MID(Fosfatos!J169,1,1)="&lt;",MID(Fosfatos!J169,2,4)/2,Fosfatos!J169)</f>
        <v>8.3000000000000004E-2</v>
      </c>
      <c r="K169" s="105"/>
      <c r="L169" s="131">
        <f>IF(MID(Fosfatos!L169,1,1)="&lt;",MID(Fosfatos!L169,2,4)/2,Fosfatos!L169)</f>
        <v>0</v>
      </c>
      <c r="M169" s="105"/>
      <c r="N169" s="131">
        <f>IF(MID(Fosfatos!N169,1,1)="&lt;",MID(Fosfatos!N169,2,4)/2,Fosfatos!N169)</f>
        <v>0</v>
      </c>
      <c r="O169" s="4">
        <f>IF(MID(Fosfatos!O169,1,1)="&lt;",MID(Fosfatos!O169,2,4)/2,Fosfatos!O169)</f>
        <v>0</v>
      </c>
      <c r="P169" s="9">
        <f>IF(MID(Fosfatos!P169,1,1)="&lt;",MID(Fosfatos!P169,2,4)/2,Fosfatos!P169)</f>
        <v>0</v>
      </c>
      <c r="Q169" s="105"/>
      <c r="R169" s="17">
        <f>IF(MID(Fosfatos!R169,1,1)="&lt;",MID(Fosfatos!R169,2,4)/2,Fosfatos!R169)</f>
        <v>0</v>
      </c>
      <c r="S169" s="21">
        <f>IF(MID(Fosfatos!S169,1,1)="&lt;",MID(Fosfatos!S169,2,4)/2,Fosfatos!S169)</f>
        <v>0</v>
      </c>
      <c r="T169" s="21">
        <f>IF(MID(Fosfatos!T169,1,1)="&lt;",MID(Fosfatos!T169,2,4)/2,Fosfatos!T169)</f>
        <v>0.03</v>
      </c>
      <c r="U169" s="150">
        <f>IF(MID(Fosfatos!U169,1,1)="&lt;",MID(Fosfatos!U169,2,4)/2,Fosfatos!U169)</f>
        <v>0.03</v>
      </c>
      <c r="V169" s="151">
        <f>IF(MID(Fosfatos!V169,1,1)="&lt;",MID(Fosfatos!V169,2,4)/2,Fosfatos!V169)</f>
        <v>0</v>
      </c>
      <c r="W169" s="152">
        <f>IF(MID(Fosfatos!W169,1,1)="&lt;",MID(Fosfatos!W169,2,4)/2,Fosfatos!W169)</f>
        <v>0</v>
      </c>
      <c r="X169" s="153">
        <f>IF(MID(Fosfatos!X169,1,1)="&lt;",MID(Fosfatos!X169,2,4)/2,Fosfatos!X169)</f>
        <v>0.215</v>
      </c>
      <c r="Y169" s="154">
        <f>IF(MID(Fosfatos!Y169,1,1)="&lt;",MID(Fosfatos!Y169,2,4)/2,Fosfatos!Y169)</f>
        <v>0.30399999999999999</v>
      </c>
    </row>
    <row r="170" spans="2:25" x14ac:dyDescent="0.25">
      <c r="B170" s="30">
        <v>44813</v>
      </c>
      <c r="C170" s="105"/>
      <c r="D170" s="131">
        <f>IF(MID(Fosfatos!D170,1,1)="&lt;",MID(Fosfatos!D170,2,4)/2,Fosfatos!D170)</f>
        <v>0.39100000000000001</v>
      </c>
      <c r="E170" s="130"/>
      <c r="F170" s="130"/>
      <c r="G170" s="130"/>
      <c r="H170" s="130"/>
      <c r="I170" s="105"/>
      <c r="J170" s="131">
        <f>IF(MID(Fosfatos!J170,1,1)="&lt;",MID(Fosfatos!J170,2,4)/2,Fosfatos!J170)</f>
        <v>9.1999999999999998E-2</v>
      </c>
      <c r="K170" s="105"/>
      <c r="L170" s="131">
        <f>IF(MID(Fosfatos!L170,1,1)="&lt;",MID(Fosfatos!L170,2,4)/2,Fosfatos!L170)</f>
        <v>0</v>
      </c>
      <c r="M170" s="105"/>
      <c r="N170" s="131">
        <f>IF(MID(Fosfatos!N170,1,1)="&lt;",MID(Fosfatos!N170,2,4)/2,Fosfatos!N170)</f>
        <v>0</v>
      </c>
      <c r="O170" s="4">
        <f>IF(MID(Fosfatos!O170,1,1)="&lt;",MID(Fosfatos!O170,2,4)/2,Fosfatos!O170)</f>
        <v>0</v>
      </c>
      <c r="P170" s="9">
        <f>IF(MID(Fosfatos!P170,1,1)="&lt;",MID(Fosfatos!P170,2,4)/2,Fosfatos!P170)</f>
        <v>0</v>
      </c>
      <c r="Q170" s="105"/>
      <c r="R170" s="17">
        <f>IF(MID(Fosfatos!R170,1,1)="&lt;",MID(Fosfatos!R170,2,4)/2,Fosfatos!R170)</f>
        <v>0</v>
      </c>
      <c r="S170" s="21">
        <f>IF(MID(Fosfatos!S170,1,1)="&lt;",MID(Fosfatos!S170,2,4)/2,Fosfatos!S170)</f>
        <v>0</v>
      </c>
      <c r="T170" s="21">
        <f>IF(MID(Fosfatos!T170,1,1)="&lt;",MID(Fosfatos!T170,2,4)/2,Fosfatos!T170)</f>
        <v>0.03</v>
      </c>
      <c r="U170" s="150">
        <f>IF(MID(Fosfatos!U170,1,1)="&lt;",MID(Fosfatos!U170,2,4)/2,Fosfatos!U170)</f>
        <v>0.03</v>
      </c>
      <c r="V170" s="151">
        <f>IF(MID(Fosfatos!V170,1,1)="&lt;",MID(Fosfatos!V170,2,4)/2,Fosfatos!V170)</f>
        <v>0</v>
      </c>
      <c r="W170" s="152">
        <f>IF(MID(Fosfatos!W170,1,1)="&lt;",MID(Fosfatos!W170,2,4)/2,Fosfatos!W170)</f>
        <v>0</v>
      </c>
      <c r="X170" s="153">
        <f>IF(MID(Fosfatos!X170,1,1)="&lt;",MID(Fosfatos!X170,2,4)/2,Fosfatos!X170)</f>
        <v>0.221</v>
      </c>
      <c r="Y170" s="154">
        <f>IF(MID(Fosfatos!Y170,1,1)="&lt;",MID(Fosfatos!Y170,2,4)/2,Fosfatos!Y170)</f>
        <v>0.29699999999999999</v>
      </c>
    </row>
    <row r="171" spans="2:25" x14ac:dyDescent="0.25">
      <c r="B171" s="30">
        <v>44818</v>
      </c>
      <c r="C171" s="105"/>
      <c r="D171" s="131">
        <f>IF(MID(Fosfatos!D171,1,1)="&lt;",MID(Fosfatos!D171,2,4)/2,Fosfatos!D171)</f>
        <v>0.33</v>
      </c>
      <c r="E171" s="130"/>
      <c r="F171" s="130"/>
      <c r="G171" s="130"/>
      <c r="H171" s="130"/>
      <c r="I171" s="105"/>
      <c r="J171" s="131">
        <f>IF(MID(Fosfatos!J171,1,1)="&lt;",MID(Fosfatos!J171,2,4)/2,Fosfatos!J171)</f>
        <v>0.03</v>
      </c>
      <c r="K171" s="105"/>
      <c r="L171" s="131">
        <f>IF(MID(Fosfatos!L171,1,1)="&lt;",MID(Fosfatos!L171,2,4)/2,Fosfatos!L171)</f>
        <v>0</v>
      </c>
      <c r="M171" s="105"/>
      <c r="N171" s="131">
        <f>IF(MID(Fosfatos!N171,1,1)="&lt;",MID(Fosfatos!N171,2,4)/2,Fosfatos!N171)</f>
        <v>0</v>
      </c>
      <c r="O171" s="4">
        <f>IF(MID(Fosfatos!O171,1,1)="&lt;",MID(Fosfatos!O171,2,4)/2,Fosfatos!O171)</f>
        <v>0</v>
      </c>
      <c r="P171" s="9">
        <f>IF(MID(Fosfatos!P171,1,1)="&lt;",MID(Fosfatos!P171,2,4)/2,Fosfatos!P171)</f>
        <v>0</v>
      </c>
      <c r="Q171" s="105"/>
      <c r="R171" s="17">
        <f>IF(MID(Fosfatos!R171,1,1)="&lt;",MID(Fosfatos!R171,2,4)/2,Fosfatos!R171)</f>
        <v>0</v>
      </c>
      <c r="S171" s="21">
        <f>IF(MID(Fosfatos!S171,1,1)="&lt;",MID(Fosfatos!S171,2,4)/2,Fosfatos!S171)</f>
        <v>0</v>
      </c>
      <c r="T171" s="21">
        <f>IF(MID(Fosfatos!T171,1,1)="&lt;",MID(Fosfatos!T171,2,4)/2,Fosfatos!T171)</f>
        <v>0.03</v>
      </c>
      <c r="U171" s="150">
        <f>IF(MID(Fosfatos!U171,1,1)="&lt;",MID(Fosfatos!U171,2,4)/2,Fosfatos!U171)</f>
        <v>0.03</v>
      </c>
      <c r="V171" s="151">
        <f>IF(MID(Fosfatos!V171,1,1)="&lt;",MID(Fosfatos!V171,2,4)/2,Fosfatos!V171)</f>
        <v>0</v>
      </c>
      <c r="W171" s="152">
        <f>IF(MID(Fosfatos!W171,1,1)="&lt;",MID(Fosfatos!W171,2,4)/2,Fosfatos!W171)</f>
        <v>0</v>
      </c>
      <c r="X171" s="153">
        <f>IF(MID(Fosfatos!X171,1,1)="&lt;",MID(Fosfatos!X171,2,4)/2,Fosfatos!X171)</f>
        <v>0.189</v>
      </c>
      <c r="Y171" s="154">
        <f>IF(MID(Fosfatos!Y171,1,1)="&lt;",MID(Fosfatos!Y171,2,4)/2,Fosfatos!Y171)</f>
        <v>0.26100000000000001</v>
      </c>
    </row>
    <row r="172" spans="2:25" x14ac:dyDescent="0.25">
      <c r="B172" s="30">
        <v>44819</v>
      </c>
      <c r="C172" s="105"/>
      <c r="D172" s="131">
        <f>IF(MID(Fosfatos!D172,1,1)="&lt;",MID(Fosfatos!D172,2,4)/2,Fosfatos!D172)</f>
        <v>0.27500000000000002</v>
      </c>
      <c r="E172" s="130"/>
      <c r="F172" s="130"/>
      <c r="G172" s="130"/>
      <c r="H172" s="130"/>
      <c r="I172" s="105"/>
      <c r="J172" s="131">
        <f>IF(MID(Fosfatos!J172,1,1)="&lt;",MID(Fosfatos!J172,2,4)/2,Fosfatos!J172)</f>
        <v>0.03</v>
      </c>
      <c r="K172" s="105"/>
      <c r="L172" s="131">
        <f>IF(MID(Fosfatos!L172,1,1)="&lt;",MID(Fosfatos!L172,2,4)/2,Fosfatos!L172)</f>
        <v>0</v>
      </c>
      <c r="M172" s="105"/>
      <c r="N172" s="131">
        <f>IF(MID(Fosfatos!N172,1,1)="&lt;",MID(Fosfatos!N172,2,4)/2,Fosfatos!N172)</f>
        <v>0</v>
      </c>
      <c r="O172" s="4">
        <f>IF(MID(Fosfatos!O172,1,1)="&lt;",MID(Fosfatos!O172,2,4)/2,Fosfatos!O172)</f>
        <v>0</v>
      </c>
      <c r="P172" s="9">
        <f>IF(MID(Fosfatos!P172,1,1)="&lt;",MID(Fosfatos!P172,2,4)/2,Fosfatos!P172)</f>
        <v>0</v>
      </c>
      <c r="Q172" s="105"/>
      <c r="R172" s="17">
        <f>IF(MID(Fosfatos!R172,1,1)="&lt;",MID(Fosfatos!R172,2,4)/2,Fosfatos!R172)</f>
        <v>0</v>
      </c>
      <c r="S172" s="21">
        <f>IF(MID(Fosfatos!S172,1,1)="&lt;",MID(Fosfatos!S172,2,4)/2,Fosfatos!S172)</f>
        <v>0</v>
      </c>
      <c r="T172" s="21">
        <f>IF(MID(Fosfatos!T172,1,1)="&lt;",MID(Fosfatos!T172,2,4)/2,Fosfatos!T172)</f>
        <v>0.03</v>
      </c>
      <c r="U172" s="150">
        <f>IF(MID(Fosfatos!U172,1,1)="&lt;",MID(Fosfatos!U172,2,4)/2,Fosfatos!U172)</f>
        <v>0.03</v>
      </c>
      <c r="V172" s="151">
        <f>IF(MID(Fosfatos!V172,1,1)="&lt;",MID(Fosfatos!V172,2,4)/2,Fosfatos!V172)</f>
        <v>0</v>
      </c>
      <c r="W172" s="152">
        <f>IF(MID(Fosfatos!W172,1,1)="&lt;",MID(Fosfatos!W172,2,4)/2,Fosfatos!W172)</f>
        <v>0</v>
      </c>
      <c r="X172" s="153">
        <f>IF(MID(Fosfatos!X172,1,1)="&lt;",MID(Fosfatos!X172,2,4)/2,Fosfatos!X172)</f>
        <v>0.187</v>
      </c>
      <c r="Y172" s="154">
        <f>IF(MID(Fosfatos!Y172,1,1)="&lt;",MID(Fosfatos!Y172,2,4)/2,Fosfatos!Y172)</f>
        <v>0.26700000000000002</v>
      </c>
    </row>
    <row r="173" spans="2:25" x14ac:dyDescent="0.25">
      <c r="B173" s="30">
        <v>44820</v>
      </c>
      <c r="C173" s="105"/>
      <c r="D173" s="131">
        <f>IF(MID(Fosfatos!D173,1,1)="&lt;",MID(Fosfatos!D173,2,4)/2,Fosfatos!D173)</f>
        <v>0.33200000000000002</v>
      </c>
      <c r="E173" s="130"/>
      <c r="F173" s="130"/>
      <c r="G173" s="130"/>
      <c r="H173" s="130"/>
      <c r="I173" s="105"/>
      <c r="J173" s="131">
        <f>IF(MID(Fosfatos!J173,1,1)="&lt;",MID(Fosfatos!J173,2,4)/2,Fosfatos!J173)</f>
        <v>0.31</v>
      </c>
      <c r="K173" s="105"/>
      <c r="L173" s="131">
        <f>IF(MID(Fosfatos!L173,1,1)="&lt;",MID(Fosfatos!L173,2,4)/2,Fosfatos!L173)</f>
        <v>0</v>
      </c>
      <c r="M173" s="105"/>
      <c r="N173" s="131">
        <f>IF(MID(Fosfatos!N173,1,1)="&lt;",MID(Fosfatos!N173,2,4)/2,Fosfatos!N173)</f>
        <v>0</v>
      </c>
      <c r="O173" s="4">
        <f>IF(MID(Fosfatos!O173,1,1)="&lt;",MID(Fosfatos!O173,2,4)/2,Fosfatos!O173)</f>
        <v>0</v>
      </c>
      <c r="P173" s="9">
        <f>IF(MID(Fosfatos!P173,1,1)="&lt;",MID(Fosfatos!P173,2,4)/2,Fosfatos!P173)</f>
        <v>0</v>
      </c>
      <c r="Q173" s="105"/>
      <c r="R173" s="17">
        <f>IF(MID(Fosfatos!R173,1,1)="&lt;",MID(Fosfatos!R173,2,4)/2,Fosfatos!R173)</f>
        <v>0</v>
      </c>
      <c r="S173" s="21">
        <f>IF(MID(Fosfatos!S173,1,1)="&lt;",MID(Fosfatos!S173,2,4)/2,Fosfatos!S173)</f>
        <v>0</v>
      </c>
      <c r="T173" s="21">
        <f>IF(MID(Fosfatos!T173,1,1)="&lt;",MID(Fosfatos!T173,2,4)/2,Fosfatos!T173)</f>
        <v>0.03</v>
      </c>
      <c r="U173" s="150">
        <f>IF(MID(Fosfatos!U173,1,1)="&lt;",MID(Fosfatos!U173,2,4)/2,Fosfatos!U173)</f>
        <v>0.03</v>
      </c>
      <c r="V173" s="151">
        <f>IF(MID(Fosfatos!V173,1,1)="&lt;",MID(Fosfatos!V173,2,4)/2,Fosfatos!V173)</f>
        <v>0</v>
      </c>
      <c r="W173" s="152">
        <f>IF(MID(Fosfatos!W173,1,1)="&lt;",MID(Fosfatos!W173,2,4)/2,Fosfatos!W173)</f>
        <v>0</v>
      </c>
      <c r="X173" s="153">
        <f>IF(MID(Fosfatos!X173,1,1)="&lt;",MID(Fosfatos!X173,2,4)/2,Fosfatos!X173)</f>
        <v>0.26200000000000001</v>
      </c>
      <c r="Y173" s="154">
        <f>IF(MID(Fosfatos!Y173,1,1)="&lt;",MID(Fosfatos!Y173,2,4)/2,Fosfatos!Y173)</f>
        <v>0.255</v>
      </c>
    </row>
    <row r="174" spans="2:25" x14ac:dyDescent="0.25">
      <c r="B174" s="30">
        <v>44825</v>
      </c>
      <c r="C174" s="105"/>
      <c r="D174" s="131">
        <f>IF(MID(Fosfatos!D174,1,1)="&lt;",MID(Fosfatos!D174,2,4)/2,Fosfatos!D174)</f>
        <v>0.36799999999999999</v>
      </c>
      <c r="E174" s="130"/>
      <c r="F174" s="130"/>
      <c r="G174" s="130"/>
      <c r="H174" s="130"/>
      <c r="I174" s="105"/>
      <c r="J174" s="131">
        <f>IF(MID(Fosfatos!J174,1,1)="&lt;",MID(Fosfatos!J174,2,4)/2,Fosfatos!J174)</f>
        <v>0.03</v>
      </c>
      <c r="K174" s="105"/>
      <c r="L174" s="131">
        <f>IF(MID(Fosfatos!L174,1,1)="&lt;",MID(Fosfatos!L174,2,4)/2,Fosfatos!L174)</f>
        <v>0</v>
      </c>
      <c r="M174" s="105"/>
      <c r="N174" s="131">
        <f>IF(MID(Fosfatos!N174,1,1)="&lt;",MID(Fosfatos!N174,2,4)/2,Fosfatos!N174)</f>
        <v>0</v>
      </c>
      <c r="O174" s="4">
        <f>IF(MID(Fosfatos!O174,1,1)="&lt;",MID(Fosfatos!O174,2,4)/2,Fosfatos!O174)</f>
        <v>0</v>
      </c>
      <c r="P174" s="9">
        <f>IF(MID(Fosfatos!P174,1,1)="&lt;",MID(Fosfatos!P174,2,4)/2,Fosfatos!P174)</f>
        <v>0</v>
      </c>
      <c r="Q174" s="105"/>
      <c r="R174" s="17">
        <f>IF(MID(Fosfatos!R174,1,1)="&lt;",MID(Fosfatos!R174,2,4)/2,Fosfatos!R174)</f>
        <v>0</v>
      </c>
      <c r="S174" s="21">
        <f>IF(MID(Fosfatos!S174,1,1)="&lt;",MID(Fosfatos!S174,2,4)/2,Fosfatos!S174)</f>
        <v>0</v>
      </c>
      <c r="T174" s="21">
        <f>IF(MID(Fosfatos!T174,1,1)="&lt;",MID(Fosfatos!T174,2,4)/2,Fosfatos!T174)</f>
        <v>0.03</v>
      </c>
      <c r="U174" s="150">
        <f>IF(MID(Fosfatos!U174,1,1)="&lt;",MID(Fosfatos!U174,2,4)/2,Fosfatos!U174)</f>
        <v>0.03</v>
      </c>
      <c r="V174" s="151">
        <f>IF(MID(Fosfatos!V174,1,1)="&lt;",MID(Fosfatos!V174,2,4)/2,Fosfatos!V174)</f>
        <v>0</v>
      </c>
      <c r="W174" s="152">
        <f>IF(MID(Fosfatos!W174,1,1)="&lt;",MID(Fosfatos!W174,2,4)/2,Fosfatos!W174)</f>
        <v>0</v>
      </c>
      <c r="X174" s="153">
        <f>IF(MID(Fosfatos!X174,1,1)="&lt;",MID(Fosfatos!X174,2,4)/2,Fosfatos!X174)</f>
        <v>0.379</v>
      </c>
      <c r="Y174" s="154">
        <f>IF(MID(Fosfatos!Y174,1,1)="&lt;",MID(Fosfatos!Y174,2,4)/2,Fosfatos!Y174)</f>
        <v>0.32700000000000001</v>
      </c>
    </row>
    <row r="175" spans="2:25" x14ac:dyDescent="0.25">
      <c r="B175" s="30">
        <v>44826</v>
      </c>
      <c r="C175" s="105"/>
      <c r="D175" s="131">
        <f>IF(MID(Fosfatos!D175,1,1)="&lt;",MID(Fosfatos!D175,2,4)/2,Fosfatos!D175)</f>
        <v>0.45500000000000002</v>
      </c>
      <c r="E175" s="130"/>
      <c r="F175" s="130"/>
      <c r="G175" s="130"/>
      <c r="H175" s="130"/>
      <c r="I175" s="105"/>
      <c r="J175" s="131">
        <f>IF(MID(Fosfatos!J175,1,1)="&lt;",MID(Fosfatos!J175,2,4)/2,Fosfatos!J175)</f>
        <v>0.03</v>
      </c>
      <c r="K175" s="105"/>
      <c r="L175" s="131">
        <f>IF(MID(Fosfatos!L175,1,1)="&lt;",MID(Fosfatos!L175,2,4)/2,Fosfatos!L175)</f>
        <v>0</v>
      </c>
      <c r="M175" s="105"/>
      <c r="N175" s="131">
        <f>IF(MID(Fosfatos!N175,1,1)="&lt;",MID(Fosfatos!N175,2,4)/2,Fosfatos!N175)</f>
        <v>0</v>
      </c>
      <c r="O175" s="4">
        <f>IF(MID(Fosfatos!O175,1,1)="&lt;",MID(Fosfatos!O175,2,4)/2,Fosfatos!O175)</f>
        <v>0</v>
      </c>
      <c r="P175" s="9">
        <f>IF(MID(Fosfatos!P175,1,1)="&lt;",MID(Fosfatos!P175,2,4)/2,Fosfatos!P175)</f>
        <v>0</v>
      </c>
      <c r="Q175" s="105"/>
      <c r="R175" s="17">
        <f>IF(MID(Fosfatos!R175,1,1)="&lt;",MID(Fosfatos!R175,2,4)/2,Fosfatos!R175)</f>
        <v>0</v>
      </c>
      <c r="S175" s="21">
        <f>IF(MID(Fosfatos!S175,1,1)="&lt;",MID(Fosfatos!S175,2,4)/2,Fosfatos!S175)</f>
        <v>0</v>
      </c>
      <c r="T175" s="21">
        <f>IF(MID(Fosfatos!T175,1,1)="&lt;",MID(Fosfatos!T175,2,4)/2,Fosfatos!T175)</f>
        <v>0.03</v>
      </c>
      <c r="U175" s="150">
        <f>IF(MID(Fosfatos!U175,1,1)="&lt;",MID(Fosfatos!U175,2,4)/2,Fosfatos!U175)</f>
        <v>0.03</v>
      </c>
      <c r="V175" s="151">
        <f>IF(MID(Fosfatos!V175,1,1)="&lt;",MID(Fosfatos!V175,2,4)/2,Fosfatos!V175)</f>
        <v>0</v>
      </c>
      <c r="W175" s="152">
        <f>IF(MID(Fosfatos!W175,1,1)="&lt;",MID(Fosfatos!W175,2,4)/2,Fosfatos!W175)</f>
        <v>0</v>
      </c>
      <c r="X175" s="153">
        <f>IF(MID(Fosfatos!X175,1,1)="&lt;",MID(Fosfatos!X175,2,4)/2,Fosfatos!X175)</f>
        <v>0.32100000000000001</v>
      </c>
      <c r="Y175" s="154">
        <f>IF(MID(Fosfatos!Y175,1,1)="&lt;",MID(Fosfatos!Y175,2,4)/2,Fosfatos!Y175)</f>
        <v>0.33600000000000002</v>
      </c>
    </row>
    <row r="176" spans="2:25" x14ac:dyDescent="0.25">
      <c r="B176" s="30">
        <v>44827</v>
      </c>
      <c r="C176" s="105"/>
      <c r="D176" s="131">
        <f>IF(MID(Fosfatos!D176,1,1)="&lt;",MID(Fosfatos!D176,2,4)/2,Fosfatos!D176)</f>
        <v>0.45500000000000002</v>
      </c>
      <c r="E176" s="130"/>
      <c r="F176" s="130"/>
      <c r="G176" s="130"/>
      <c r="H176" s="130"/>
      <c r="I176" s="105"/>
      <c r="J176" s="131">
        <f>IF(MID(Fosfatos!J176,1,1)="&lt;",MID(Fosfatos!J176,2,4)/2,Fosfatos!J176)</f>
        <v>0.03</v>
      </c>
      <c r="K176" s="105"/>
      <c r="L176" s="131">
        <f>IF(MID(Fosfatos!L176,1,1)="&lt;",MID(Fosfatos!L176,2,4)/2,Fosfatos!L176)</f>
        <v>0</v>
      </c>
      <c r="M176" s="105"/>
      <c r="N176" s="131">
        <f>IF(MID(Fosfatos!N176,1,1)="&lt;",MID(Fosfatos!N176,2,4)/2,Fosfatos!N176)</f>
        <v>0</v>
      </c>
      <c r="O176" s="4">
        <f>IF(MID(Fosfatos!O176,1,1)="&lt;",MID(Fosfatos!O176,2,4)/2,Fosfatos!O176)</f>
        <v>0</v>
      </c>
      <c r="P176" s="9">
        <f>IF(MID(Fosfatos!P176,1,1)="&lt;",MID(Fosfatos!P176,2,4)/2,Fosfatos!P176)</f>
        <v>0</v>
      </c>
      <c r="Q176" s="105"/>
      <c r="R176" s="17">
        <f>IF(MID(Fosfatos!R176,1,1)="&lt;",MID(Fosfatos!R176,2,4)/2,Fosfatos!R176)</f>
        <v>0</v>
      </c>
      <c r="S176" s="21">
        <f>IF(MID(Fosfatos!S176,1,1)="&lt;",MID(Fosfatos!S176,2,4)/2,Fosfatos!S176)</f>
        <v>0</v>
      </c>
      <c r="T176" s="21">
        <f>IF(MID(Fosfatos!T176,1,1)="&lt;",MID(Fosfatos!T176,2,4)/2,Fosfatos!T176)</f>
        <v>0.03</v>
      </c>
      <c r="U176" s="150">
        <f>IF(MID(Fosfatos!U176,1,1)="&lt;",MID(Fosfatos!U176,2,4)/2,Fosfatos!U176)</f>
        <v>0.03</v>
      </c>
      <c r="V176" s="151">
        <f>IF(MID(Fosfatos!V176,1,1)="&lt;",MID(Fosfatos!V176,2,4)/2,Fosfatos!V176)</f>
        <v>0</v>
      </c>
      <c r="W176" s="152">
        <f>IF(MID(Fosfatos!W176,1,1)="&lt;",MID(Fosfatos!W176,2,4)/2,Fosfatos!W176)</f>
        <v>0</v>
      </c>
      <c r="X176" s="153">
        <f>IF(MID(Fosfatos!X176,1,1)="&lt;",MID(Fosfatos!X176,2,4)/2,Fosfatos!X176)</f>
        <v>0.34499999999999997</v>
      </c>
      <c r="Y176" s="154">
        <f>IF(MID(Fosfatos!Y176,1,1)="&lt;",MID(Fosfatos!Y176,2,4)/2,Fosfatos!Y176)</f>
        <v>0.35599999999999998</v>
      </c>
    </row>
    <row r="177" spans="2:27" x14ac:dyDescent="0.25">
      <c r="B177" s="30">
        <v>44830</v>
      </c>
      <c r="C177" s="105"/>
      <c r="D177" s="131">
        <f>IF(MID(Fosfatos!D177,1,1)="&lt;",MID(Fosfatos!D177,2,4)/2,Fosfatos!D177)</f>
        <v>1.0760000000000001</v>
      </c>
      <c r="E177" s="130"/>
      <c r="F177" s="130"/>
      <c r="G177" s="130"/>
      <c r="H177" s="130"/>
      <c r="I177" s="105"/>
      <c r="J177" s="131">
        <f>IF(MID(Fosfatos!J177,1,1)="&lt;",MID(Fosfatos!J177,2,4)/2,Fosfatos!J177)</f>
        <v>0.45900000000000002</v>
      </c>
      <c r="K177" s="105"/>
      <c r="L177" s="131">
        <f>IF(MID(Fosfatos!L177,1,1)="&lt;",MID(Fosfatos!L177,2,4)/2,Fosfatos!L177)</f>
        <v>0</v>
      </c>
      <c r="M177" s="105"/>
      <c r="N177" s="131">
        <f>IF(MID(Fosfatos!N177,1,1)="&lt;",MID(Fosfatos!N177,2,4)/2,Fosfatos!N177)</f>
        <v>0</v>
      </c>
      <c r="O177" s="4">
        <f>IF(MID(Fosfatos!O177,1,1)="&lt;",MID(Fosfatos!O177,2,4)/2,Fosfatos!O177)</f>
        <v>0.92500000000000004</v>
      </c>
      <c r="P177" s="9">
        <f>IF(MID(Fosfatos!P177,1,1)="&lt;",MID(Fosfatos!P177,2,4)/2,Fosfatos!P177)</f>
        <v>0</v>
      </c>
      <c r="Q177" s="105"/>
      <c r="R177" s="17">
        <f>IF(MID(Fosfatos!R177,1,1)="&lt;",MID(Fosfatos!R177,2,4)/2,Fosfatos!R177)</f>
        <v>0</v>
      </c>
      <c r="S177" s="21">
        <f>IF(MID(Fosfatos!S177,1,1)="&lt;",MID(Fosfatos!S177,2,4)/2,Fosfatos!S177)</f>
        <v>0</v>
      </c>
      <c r="T177" s="21">
        <f>IF(MID(Fosfatos!T177,1,1)="&lt;",MID(Fosfatos!T177,2,4)/2,Fosfatos!T177)</f>
        <v>0.39800000000000002</v>
      </c>
      <c r="U177" s="150">
        <f>IF(MID(Fosfatos!U177,1,1)="&lt;",MID(Fosfatos!U177,2,4)/2,Fosfatos!U177)</f>
        <v>0.23699999999999999</v>
      </c>
      <c r="V177" s="151">
        <f>IF(MID(Fosfatos!V177,1,1)="&lt;",MID(Fosfatos!V177,2,4)/2,Fosfatos!V177)</f>
        <v>0</v>
      </c>
      <c r="W177" s="152">
        <f>IF(MID(Fosfatos!W177,1,1)="&lt;",MID(Fosfatos!W177,2,4)/2,Fosfatos!W177)</f>
        <v>0</v>
      </c>
      <c r="X177" s="153">
        <f>IF(MID(Fosfatos!X177,1,1)="&lt;",MID(Fosfatos!X177,2,4)/2,Fosfatos!X177)</f>
        <v>0.76100000000000001</v>
      </c>
      <c r="Y177" s="154">
        <f>IF(MID(Fosfatos!Y177,1,1)="&lt;",MID(Fosfatos!Y177,2,4)/2,Fosfatos!Y177)</f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f>IF(MID(Fosfatos!D178,1,1)="&lt;",MID(Fosfatos!D178,2,4)/2,Fosfatos!D178)</f>
        <v>0.42799999999999999</v>
      </c>
      <c r="E178" s="130"/>
      <c r="F178" s="130"/>
      <c r="G178" s="130"/>
      <c r="H178" s="130"/>
      <c r="I178" s="105"/>
      <c r="J178" s="131">
        <f>IF(MID(Fosfatos!J178,1,1)="&lt;",MID(Fosfatos!J178,2,4)/2,Fosfatos!J178)</f>
        <v>0.23400000000000001</v>
      </c>
      <c r="K178" s="105"/>
      <c r="L178" s="131">
        <f>IF(MID(Fosfatos!L178,1,1)="&lt;",MID(Fosfatos!L178,2,4)/2,Fosfatos!L178)</f>
        <v>0</v>
      </c>
      <c r="M178" s="105"/>
      <c r="N178" s="131">
        <f>IF(MID(Fosfatos!N178,1,1)="&lt;",MID(Fosfatos!N178,2,4)/2,Fosfatos!N178)</f>
        <v>0</v>
      </c>
      <c r="O178" s="4">
        <f>IF(MID(Fosfatos!O178,1,1)="&lt;",MID(Fosfatos!O178,2,4)/2,Fosfatos!O178)</f>
        <v>0.41699999999999998</v>
      </c>
      <c r="P178" s="9">
        <f>IF(MID(Fosfatos!P178,1,1)="&lt;",MID(Fosfatos!P178,2,4)/2,Fosfatos!P178)</f>
        <v>0</v>
      </c>
      <c r="Q178" s="105"/>
      <c r="R178" s="17">
        <f>IF(MID(Fosfatos!R178,1,1)="&lt;",MID(Fosfatos!R178,2,4)/2,Fosfatos!R178)</f>
        <v>0</v>
      </c>
      <c r="S178" s="21">
        <f>IF(MID(Fosfatos!S178,1,1)="&lt;",MID(Fosfatos!S178,2,4)/2,Fosfatos!S178)</f>
        <v>0</v>
      </c>
      <c r="T178" s="21">
        <f>IF(MID(Fosfatos!T178,1,1)="&lt;",MID(Fosfatos!T178,2,4)/2,Fosfatos!T178)</f>
        <v>0.03</v>
      </c>
      <c r="U178" s="150">
        <f>IF(MID(Fosfatos!U178,1,1)="&lt;",MID(Fosfatos!U178,2,4)/2,Fosfatos!U178)</f>
        <v>0.03</v>
      </c>
      <c r="V178" s="151">
        <f>IF(MID(Fosfatos!V178,1,1)="&lt;",MID(Fosfatos!V178,2,4)/2,Fosfatos!V178)</f>
        <v>0</v>
      </c>
      <c r="W178" s="152">
        <f>IF(MID(Fosfatos!W178,1,1)="&lt;",MID(Fosfatos!W178,2,4)/2,Fosfatos!W178)</f>
        <v>0</v>
      </c>
      <c r="X178" s="153">
        <f>IF(MID(Fosfatos!X178,1,1)="&lt;",MID(Fosfatos!X178,2,4)/2,Fosfatos!X178)</f>
        <v>0.73399999999999999</v>
      </c>
      <c r="Y178" s="154">
        <f>IF(MID(Fosfatos!Y178,1,1)="&lt;",MID(Fosfatos!Y178,2,4)/2,Fosfatos!Y178)</f>
        <v>0.502</v>
      </c>
    </row>
    <row r="179" spans="2:27" x14ac:dyDescent="0.25">
      <c r="B179" s="30">
        <v>44834</v>
      </c>
      <c r="C179" s="105"/>
      <c r="D179" s="131">
        <f>IF(MID(Fosfatos!D179,1,1)="&lt;",MID(Fosfatos!D179,2,4)/2,Fosfatos!D179)</f>
        <v>0.42399999999999999</v>
      </c>
      <c r="E179" s="130"/>
      <c r="F179" s="130"/>
      <c r="G179" s="130"/>
      <c r="H179" s="130"/>
      <c r="I179" s="105"/>
      <c r="J179" s="131">
        <f>IF(MID(Fosfatos!J179,1,1)="&lt;",MID(Fosfatos!J179,2,4)/2,Fosfatos!J179)</f>
        <v>0.10100000000000001</v>
      </c>
      <c r="K179" s="105"/>
      <c r="L179" s="131">
        <f>IF(MID(Fosfatos!L179,1,1)="&lt;",MID(Fosfatos!L179,2,4)/2,Fosfatos!L179)</f>
        <v>0</v>
      </c>
      <c r="M179" s="105"/>
      <c r="N179" s="131">
        <f>IF(MID(Fosfatos!N179,1,1)="&lt;",MID(Fosfatos!N179,2,4)/2,Fosfatos!N179)</f>
        <v>0</v>
      </c>
      <c r="O179" s="4">
        <f>IF(MID(Fosfatos!O179,1,1)="&lt;",MID(Fosfatos!O179,2,4)/2,Fosfatos!O179)</f>
        <v>0.30399999999999999</v>
      </c>
      <c r="P179" s="9">
        <f>IF(MID(Fosfatos!P179,1,1)="&lt;",MID(Fosfatos!P179,2,4)/2,Fosfatos!P179)</f>
        <v>0</v>
      </c>
      <c r="Q179" s="105"/>
      <c r="R179" s="17">
        <f>IF(MID(Fosfatos!R179,1,1)="&lt;",MID(Fosfatos!R179,2,4)/2,Fosfatos!R179)</f>
        <v>0</v>
      </c>
      <c r="S179" s="21">
        <f>IF(MID(Fosfatos!S179,1,1)="&lt;",MID(Fosfatos!S179,2,4)/2,Fosfatos!S179)</f>
        <v>0</v>
      </c>
      <c r="T179" s="21">
        <f>IF(MID(Fosfatos!T179,1,1)="&lt;",MID(Fosfatos!T179,2,4)/2,Fosfatos!T179)</f>
        <v>0.03</v>
      </c>
      <c r="U179" s="150">
        <f>IF(MID(Fosfatos!U179,1,1)="&lt;",MID(Fosfatos!U179,2,4)/2,Fosfatos!U179)</f>
        <v>0.03</v>
      </c>
      <c r="V179" s="151">
        <f>IF(MID(Fosfatos!V179,1,1)="&lt;",MID(Fosfatos!V179,2,4)/2,Fosfatos!V179)</f>
        <v>0</v>
      </c>
      <c r="W179" s="152">
        <f>IF(MID(Fosfatos!W179,1,1)="&lt;",MID(Fosfatos!W179,2,4)/2,Fosfatos!W179)</f>
        <v>0</v>
      </c>
      <c r="X179" s="153">
        <f>IF(MID(Fosfatos!X179,1,1)="&lt;",MID(Fosfatos!X179,2,4)/2,Fosfatos!X179)</f>
        <v>0.64400000000000002</v>
      </c>
      <c r="Y179" s="154">
        <f>IF(MID(Fosfatos!Y179,1,1)="&lt;",MID(Fosfatos!Y179,2,4)/2,Fosfatos!Y179)</f>
        <v>0.35699999999999998</v>
      </c>
    </row>
    <row r="180" spans="2:27" x14ac:dyDescent="0.25">
      <c r="B180" s="30">
        <v>44837</v>
      </c>
      <c r="C180" s="105"/>
      <c r="D180" s="131">
        <f>IF(MID(Fosfatos!D180,1,1)="&lt;",MID(Fosfatos!D180,2,4)/2,Fosfatos!D180)</f>
        <v>0.46800000000000003</v>
      </c>
      <c r="E180" s="130"/>
      <c r="F180" s="130"/>
      <c r="G180" s="130"/>
      <c r="H180" s="130"/>
      <c r="I180" s="105"/>
      <c r="J180" s="131">
        <f>IF(MID(Fosfatos!J180,1,1)="&lt;",MID(Fosfatos!J180,2,4)/2,Fosfatos!J180)</f>
        <v>0.108</v>
      </c>
      <c r="K180" s="105"/>
      <c r="L180" s="131">
        <f>IF(MID(Fosfatos!L180,1,1)="&lt;",MID(Fosfatos!L180,2,4)/2,Fosfatos!L180)</f>
        <v>0</v>
      </c>
      <c r="M180" s="105"/>
      <c r="N180" s="131" t="str">
        <f>IF(MID(Fosfatos!N180,1,1)="&lt;",MID(Fosfatos!N180,2,4)/2,Fosfatos!N180)</f>
        <v>Cauce seco</v>
      </c>
      <c r="O180" s="4">
        <f>IF(MID(Fosfatos!O180,1,1)="&lt;",MID(Fosfatos!O180,2,4)/2,Fosfatos!O180)</f>
        <v>0.26400000000000001</v>
      </c>
      <c r="P180" s="9">
        <f>IF(MID(Fosfatos!P180,1,1)="&lt;",MID(Fosfatos!P180,2,4)/2,Fosfatos!P180)</f>
        <v>0</v>
      </c>
      <c r="Q180" s="105"/>
      <c r="R180" s="17">
        <f>IF(MID(Fosfatos!R180,1,1)="&lt;",MID(Fosfatos!R180,2,4)/2,Fosfatos!R180)</f>
        <v>0</v>
      </c>
      <c r="S180" s="21">
        <f>IF(MID(Fosfatos!S180,1,1)="&lt;",MID(Fosfatos!S180,2,4)/2,Fosfatos!S180)</f>
        <v>0</v>
      </c>
      <c r="T180" s="21">
        <f>IF(MID(Fosfatos!T180,1,1)="&lt;",MID(Fosfatos!T180,2,4)/2,Fosfatos!T180)</f>
        <v>0.03</v>
      </c>
      <c r="U180" s="150">
        <f>IF(MID(Fosfatos!U180,1,1)="&lt;",MID(Fosfatos!U180,2,4)/2,Fosfatos!U180)</f>
        <v>0.03</v>
      </c>
      <c r="V180" s="151">
        <f>IF(MID(Fosfatos!V180,1,1)="&lt;",MID(Fosfatos!V180,2,4)/2,Fosfatos!V180)</f>
        <v>0</v>
      </c>
      <c r="W180" s="152">
        <f>IF(MID(Fosfatos!W180,1,1)="&lt;",MID(Fosfatos!W180,2,4)/2,Fosfatos!W180)</f>
        <v>0</v>
      </c>
      <c r="X180" s="153">
        <f>IF(MID(Fosfatos!X180,1,1)="&lt;",MID(Fosfatos!X180,2,4)/2,Fosfatos!X180)</f>
        <v>0.748</v>
      </c>
      <c r="Y180" s="154" t="str">
        <f>IF(MID(Fosfatos!Y180,1,1)="&lt;",MID(Fosfatos!Y180,2,4)/2,Fosfatos!Y180)</f>
        <v>Cauce seco</v>
      </c>
    </row>
    <row r="181" spans="2:27" x14ac:dyDescent="0.25">
      <c r="B181" s="30">
        <v>44840</v>
      </c>
      <c r="C181" s="105"/>
      <c r="D181" s="131">
        <f>IF(MID(Fosfatos!D181,1,1)="&lt;",MID(Fosfatos!D181,2,4)/2,Fosfatos!D181)</f>
        <v>0.49299999999999999</v>
      </c>
      <c r="E181" s="130"/>
      <c r="F181" s="130"/>
      <c r="G181" s="130"/>
      <c r="H181" s="130"/>
      <c r="I181" s="105"/>
      <c r="J181" s="131">
        <f>IF(MID(Fosfatos!J181,1,1)="&lt;",MID(Fosfatos!J181,2,4)/2,Fosfatos!J181)</f>
        <v>9.0999999999999998E-2</v>
      </c>
      <c r="K181" s="105"/>
      <c r="L181" s="131">
        <f>IF(MID(Fosfatos!L181,1,1)="&lt;",MID(Fosfatos!L181,2,4)/2,Fosfatos!L181)</f>
        <v>0</v>
      </c>
      <c r="M181" s="105"/>
      <c r="N181" s="131" t="str">
        <f>IF(MID(Fosfatos!N181,1,1)="&lt;",MID(Fosfatos!N181,2,4)/2,Fosfatos!N181)</f>
        <v>Cauce seco</v>
      </c>
      <c r="O181" s="4">
        <f>IF(MID(Fosfatos!O181,1,1)="&lt;",MID(Fosfatos!O181,2,4)/2,Fosfatos!O181)</f>
        <v>0</v>
      </c>
      <c r="P181" s="9">
        <f>IF(MID(Fosfatos!P181,1,1)="&lt;",MID(Fosfatos!P181,2,4)/2,Fosfatos!P181)</f>
        <v>0</v>
      </c>
      <c r="Q181" s="105"/>
      <c r="R181" s="17">
        <f>IF(MID(Fosfatos!R181,1,1)="&lt;",MID(Fosfatos!R181,2,4)/2,Fosfatos!R181)</f>
        <v>0</v>
      </c>
      <c r="S181" s="21">
        <f>IF(MID(Fosfatos!S181,1,1)="&lt;",MID(Fosfatos!S181,2,4)/2,Fosfatos!S181)</f>
        <v>0</v>
      </c>
      <c r="T181" s="21">
        <f>IF(MID(Fosfatos!T181,1,1)="&lt;",MID(Fosfatos!T181,2,4)/2,Fosfatos!T181)</f>
        <v>0.03</v>
      </c>
      <c r="U181" s="150">
        <f>IF(MID(Fosfatos!U181,1,1)="&lt;",MID(Fosfatos!U181,2,4)/2,Fosfatos!U181)</f>
        <v>0.03</v>
      </c>
      <c r="V181" s="151">
        <f>IF(MID(Fosfatos!V181,1,1)="&lt;",MID(Fosfatos!V181,2,4)/2,Fosfatos!V181)</f>
        <v>0</v>
      </c>
      <c r="W181" s="152">
        <f>IF(MID(Fosfatos!W181,1,1)="&lt;",MID(Fosfatos!W181,2,4)/2,Fosfatos!W181)</f>
        <v>0</v>
      </c>
      <c r="X181" s="153">
        <f>IF(MID(Fosfatos!X181,1,1)="&lt;",MID(Fosfatos!X181,2,4)/2,Fosfatos!X181)</f>
        <v>1.2170000000000001</v>
      </c>
      <c r="Y181" s="154">
        <f>IF(MID(Fosfatos!Y181,1,1)="&lt;",MID(Fosfatos!Y181,2,4)/2,Fosfatos!Y181)</f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f>IF(MID(Fosfatos!D182,1,1)="&lt;",MID(Fosfatos!D182,2,4)/2,Fosfatos!D182)</f>
        <v>0.40500000000000003</v>
      </c>
      <c r="E182" s="130"/>
      <c r="F182" s="130"/>
      <c r="G182" s="130"/>
      <c r="H182" s="130"/>
      <c r="I182" s="105"/>
      <c r="J182" s="131">
        <f>IF(MID(Fosfatos!J182,1,1)="&lt;",MID(Fosfatos!J182,2,4)/2,Fosfatos!J182)</f>
        <v>0.115</v>
      </c>
      <c r="K182" s="105"/>
      <c r="L182" s="131">
        <f>IF(MID(Fosfatos!L182,1,1)="&lt;",MID(Fosfatos!L182,2,4)/2,Fosfatos!L182)</f>
        <v>0</v>
      </c>
      <c r="M182" s="105"/>
      <c r="N182" s="131" t="str">
        <f>IF(MID(Fosfatos!N182,1,1)="&lt;",MID(Fosfatos!N182,2,4)/2,Fosfatos!N182)</f>
        <v>Cauce seco</v>
      </c>
      <c r="O182" s="4">
        <f>IF(MID(Fosfatos!O182,1,1)="&lt;",MID(Fosfatos!O182,2,4)/2,Fosfatos!O182)</f>
        <v>0.24099999999999999</v>
      </c>
      <c r="P182" s="9">
        <f>IF(MID(Fosfatos!P182,1,1)="&lt;",MID(Fosfatos!P182,2,4)/2,Fosfatos!P182)</f>
        <v>0</v>
      </c>
      <c r="Q182" s="105"/>
      <c r="R182" s="17">
        <f>IF(MID(Fosfatos!R182,1,1)="&lt;",MID(Fosfatos!R182,2,4)/2,Fosfatos!R182)</f>
        <v>0</v>
      </c>
      <c r="S182" s="21">
        <f>IF(MID(Fosfatos!S182,1,1)="&lt;",MID(Fosfatos!S182,2,4)/2,Fosfatos!S182)</f>
        <v>0</v>
      </c>
      <c r="T182" s="21">
        <f>IF(MID(Fosfatos!T182,1,1)="&lt;",MID(Fosfatos!T182,2,4)/2,Fosfatos!T182)</f>
        <v>0.03</v>
      </c>
      <c r="U182" s="150">
        <f>IF(MID(Fosfatos!U182,1,1)="&lt;",MID(Fosfatos!U182,2,4)/2,Fosfatos!U182)</f>
        <v>0.03</v>
      </c>
      <c r="V182" s="151">
        <f>IF(MID(Fosfatos!V182,1,1)="&lt;",MID(Fosfatos!V182,2,4)/2,Fosfatos!V182)</f>
        <v>0</v>
      </c>
      <c r="W182" s="152">
        <f>IF(MID(Fosfatos!W182,1,1)="&lt;",MID(Fosfatos!W182,2,4)/2,Fosfatos!W182)</f>
        <v>0</v>
      </c>
      <c r="X182" s="153">
        <f>IF(MID(Fosfatos!X182,1,1)="&lt;",MID(Fosfatos!X182,2,4)/2,Fosfatos!X182)</f>
        <v>0.85499999999999998</v>
      </c>
      <c r="Y182" s="154">
        <f>IF(MID(Fosfatos!Y182,1,1)="&lt;",MID(Fosfatos!Y182,2,4)/2,Fosfatos!Y182)</f>
        <v>0.39200000000000002</v>
      </c>
    </row>
    <row r="183" spans="2:27" x14ac:dyDescent="0.25">
      <c r="B183" s="30">
        <v>44847</v>
      </c>
      <c r="C183" s="105"/>
      <c r="D183" s="131">
        <f>IF(MID(Fosfatos!D183,1,1)="&lt;",MID(Fosfatos!D183,2,4)/2,Fosfatos!D183)</f>
        <v>0.36499999999999999</v>
      </c>
      <c r="E183" s="130"/>
      <c r="F183" s="130"/>
      <c r="G183" s="130"/>
      <c r="H183" s="130"/>
      <c r="I183" s="105"/>
      <c r="J183" s="131">
        <f>IF(MID(Fosfatos!J183,1,1)="&lt;",MID(Fosfatos!J183,2,4)/2,Fosfatos!J183)</f>
        <v>0.13600000000000001</v>
      </c>
      <c r="K183" s="105"/>
      <c r="L183" s="131">
        <f>IF(MID(Fosfatos!L183,1,1)="&lt;",MID(Fosfatos!L183,2,4)/2,Fosfatos!L183)</f>
        <v>0</v>
      </c>
      <c r="M183" s="105"/>
      <c r="N183" s="131" t="str">
        <f>IF(MID(Fosfatos!N183,1,1)="&lt;",MID(Fosfatos!N183,2,4)/2,Fosfatos!N183)</f>
        <v>Cauce seco</v>
      </c>
      <c r="O183" s="4">
        <f>IF(MID(Fosfatos!O183,1,1)="&lt;",MID(Fosfatos!O183,2,4)/2,Fosfatos!O183)</f>
        <v>0</v>
      </c>
      <c r="P183" s="9">
        <f>IF(MID(Fosfatos!P183,1,1)="&lt;",MID(Fosfatos!P183,2,4)/2,Fosfatos!P183)</f>
        <v>0</v>
      </c>
      <c r="Q183" s="105"/>
      <c r="R183" s="17">
        <f>IF(MID(Fosfatos!R183,1,1)="&lt;",MID(Fosfatos!R183,2,4)/2,Fosfatos!R183)</f>
        <v>0</v>
      </c>
      <c r="S183" s="21">
        <f>IF(MID(Fosfatos!S183,1,1)="&lt;",MID(Fosfatos!S183,2,4)/2,Fosfatos!S183)</f>
        <v>0</v>
      </c>
      <c r="T183" s="21">
        <f>IF(MID(Fosfatos!T183,1,1)="&lt;",MID(Fosfatos!T183,2,4)/2,Fosfatos!T183)</f>
        <v>0.03</v>
      </c>
      <c r="U183" s="150">
        <f>IF(MID(Fosfatos!U183,1,1)="&lt;",MID(Fosfatos!U183,2,4)/2,Fosfatos!U183)</f>
        <v>0.03</v>
      </c>
      <c r="V183" s="151">
        <f>IF(MID(Fosfatos!V183,1,1)="&lt;",MID(Fosfatos!V183,2,4)/2,Fosfatos!V183)</f>
        <v>0</v>
      </c>
      <c r="W183" s="152">
        <f>IF(MID(Fosfatos!W183,1,1)="&lt;",MID(Fosfatos!W183,2,4)/2,Fosfatos!W183)</f>
        <v>0</v>
      </c>
      <c r="X183" s="153">
        <f>IF(MID(Fosfatos!X183,1,1)="&lt;",MID(Fosfatos!X183,2,4)/2,Fosfatos!X183)</f>
        <v>0.748</v>
      </c>
      <c r="Y183" s="154">
        <f>IF(MID(Fosfatos!Y183,1,1)="&lt;",MID(Fosfatos!Y183,2,4)/2,Fosfatos!Y183)</f>
        <v>0.38600000000000001</v>
      </c>
    </row>
    <row r="184" spans="2:27" x14ac:dyDescent="0.25">
      <c r="B184" s="30">
        <v>44851</v>
      </c>
      <c r="C184" s="105"/>
      <c r="D184" s="131">
        <f>IF(MID(Fosfatos!D184,1,1)="&lt;",MID(Fosfatos!D184,2,4)/2,Fosfatos!D184)</f>
        <v>0.377</v>
      </c>
      <c r="E184" s="130"/>
      <c r="F184" s="130"/>
      <c r="G184" s="130"/>
      <c r="H184" s="130"/>
      <c r="I184" s="105"/>
      <c r="J184" s="131">
        <f>IF(MID(Fosfatos!J184,1,1)="&lt;",MID(Fosfatos!J184,2,4)/2,Fosfatos!J184)</f>
        <v>7.6999999999999999E-2</v>
      </c>
      <c r="K184" s="105"/>
      <c r="L184" s="131">
        <f>IF(MID(Fosfatos!L184,1,1)="&lt;",MID(Fosfatos!L184,2,4)/2,Fosfatos!L184)</f>
        <v>0</v>
      </c>
      <c r="M184" s="105"/>
      <c r="N184" s="131">
        <f>IF(MID(Fosfatos!N184,1,1)="&lt;",MID(Fosfatos!N184,2,4)/2,Fosfatos!N184)</f>
        <v>0.14699999999999999</v>
      </c>
      <c r="O184" s="4">
        <f>IF(MID(Fosfatos!O184,1,1)="&lt;",MID(Fosfatos!O184,2,4)/2,Fosfatos!O184)</f>
        <v>0.185</v>
      </c>
      <c r="P184" s="9">
        <f>IF(MID(Fosfatos!P184,1,1)="&lt;",MID(Fosfatos!P184,2,4)/2,Fosfatos!P184)</f>
        <v>0</v>
      </c>
      <c r="Q184" s="105"/>
      <c r="R184" s="17">
        <f>IF(MID(Fosfatos!R184,1,1)="&lt;",MID(Fosfatos!R184,2,4)/2,Fosfatos!R184)</f>
        <v>0</v>
      </c>
      <c r="S184" s="21">
        <f>IF(MID(Fosfatos!S184,1,1)="&lt;",MID(Fosfatos!S184,2,4)/2,Fosfatos!S184)</f>
        <v>0</v>
      </c>
      <c r="T184" s="21">
        <f>IF(MID(Fosfatos!T184,1,1)="&lt;",MID(Fosfatos!T184,2,4)/2,Fosfatos!T184)</f>
        <v>0.03</v>
      </c>
      <c r="U184" s="150">
        <f>IF(MID(Fosfatos!U184,1,1)="&lt;",MID(Fosfatos!U184,2,4)/2,Fosfatos!U184)</f>
        <v>0.03</v>
      </c>
      <c r="V184" s="151">
        <f>IF(MID(Fosfatos!V184,1,1)="&lt;",MID(Fosfatos!V184,2,4)/2,Fosfatos!V184)</f>
        <v>0</v>
      </c>
      <c r="W184" s="152">
        <f>IF(MID(Fosfatos!W184,1,1)="&lt;",MID(Fosfatos!W184,2,4)/2,Fosfatos!W184)</f>
        <v>0</v>
      </c>
      <c r="X184" s="153">
        <f>IF(MID(Fosfatos!X184,1,1)="&lt;",MID(Fosfatos!X184,2,4)/2,Fosfatos!X184)</f>
        <v>0.871</v>
      </c>
      <c r="Y184" s="154" t="str">
        <f>IF(MID(Fosfatos!Y184,1,1)="&lt;",MID(Fosfatos!Y184,2,4)/2,Fosfatos!Y184)</f>
        <v>Cauce seco</v>
      </c>
    </row>
    <row r="185" spans="2:27" x14ac:dyDescent="0.25">
      <c r="B185" s="30">
        <v>44855</v>
      </c>
      <c r="C185" s="105"/>
      <c r="D185" s="131">
        <f>IF(MID(Fosfatos!D185,1,1)="&lt;",MID(Fosfatos!D185,2,4)/2,Fosfatos!D185)</f>
        <v>0.46600000000000003</v>
      </c>
      <c r="E185" s="130"/>
      <c r="F185" s="130"/>
      <c r="G185" s="130"/>
      <c r="H185" s="130"/>
      <c r="I185" s="105"/>
      <c r="J185" s="131">
        <f>IF(MID(Fosfatos!J185,1,1)="&lt;",MID(Fosfatos!J185,2,4)/2,Fosfatos!J185)</f>
        <v>9.9000000000000005E-2</v>
      </c>
      <c r="K185" s="105"/>
      <c r="L185" s="131">
        <f>IF(MID(Fosfatos!L185,1,1)="&lt;",MID(Fosfatos!L185,2,4)/2,Fosfatos!L185)</f>
        <v>0</v>
      </c>
      <c r="M185" s="105"/>
      <c r="N185" s="131">
        <f>IF(MID(Fosfatos!N185,1,1)="&lt;",MID(Fosfatos!N185,2,4)/2,Fosfatos!N185)</f>
        <v>0</v>
      </c>
      <c r="O185" s="4">
        <f>IF(MID(Fosfatos!O185,1,1)="&lt;",MID(Fosfatos!O185,2,4)/2,Fosfatos!O185)</f>
        <v>0</v>
      </c>
      <c r="P185" s="9">
        <f>IF(MID(Fosfatos!P185,1,1)="&lt;",MID(Fosfatos!P185,2,4)/2,Fosfatos!P185)</f>
        <v>0</v>
      </c>
      <c r="Q185" s="105"/>
      <c r="R185" s="17">
        <f>IF(MID(Fosfatos!R185,1,1)="&lt;",MID(Fosfatos!R185,2,4)/2,Fosfatos!R185)</f>
        <v>0</v>
      </c>
      <c r="S185" s="21">
        <f>IF(MID(Fosfatos!S185,1,1)="&lt;",MID(Fosfatos!S185,2,4)/2,Fosfatos!S185)</f>
        <v>0</v>
      </c>
      <c r="T185" s="21">
        <f>IF(MID(Fosfatos!T185,1,1)="&lt;",MID(Fosfatos!T185,2,4)/2,Fosfatos!T185)</f>
        <v>0.03</v>
      </c>
      <c r="U185" s="150">
        <f>IF(MID(Fosfatos!U185,1,1)="&lt;",MID(Fosfatos!U185,2,4)/2,Fosfatos!U185)</f>
        <v>0.03</v>
      </c>
      <c r="V185" s="151">
        <f>IF(MID(Fosfatos!V185,1,1)="&lt;",MID(Fosfatos!V185,2,4)/2,Fosfatos!V185)</f>
        <v>0</v>
      </c>
      <c r="W185" s="152">
        <f>IF(MID(Fosfatos!W185,1,1)="&lt;",MID(Fosfatos!W185,2,4)/2,Fosfatos!W185)</f>
        <v>0</v>
      </c>
      <c r="X185" s="153">
        <f>IF(MID(Fosfatos!X185,1,1)="&lt;",MID(Fosfatos!X185,2,4)/2,Fosfatos!X185)</f>
        <v>0.78800000000000003</v>
      </c>
      <c r="Y185" s="154">
        <f>IF(MID(Fosfatos!Y185,1,1)="&lt;",MID(Fosfatos!Y185,2,4)/2,Fosfatos!Y185)</f>
        <v>0.39100000000000001</v>
      </c>
    </row>
    <row r="186" spans="2:27" x14ac:dyDescent="0.25">
      <c r="B186" s="30">
        <v>44858</v>
      </c>
      <c r="C186" s="105"/>
      <c r="D186" s="131">
        <f>IF(MID(Fosfatos!D186,1,1)="&lt;",MID(Fosfatos!D186,2,4)/2,Fosfatos!D186)</f>
        <v>0.49199999999999999</v>
      </c>
      <c r="E186" s="130"/>
      <c r="F186" s="130"/>
      <c r="G186" s="130"/>
      <c r="H186" s="130"/>
      <c r="I186" s="105"/>
      <c r="J186" s="131">
        <f>IF(MID(Fosfatos!J186,1,1)="&lt;",MID(Fosfatos!J186,2,4)/2,Fosfatos!J186)</f>
        <v>0.186</v>
      </c>
      <c r="K186" s="105"/>
      <c r="L186" s="131">
        <f>IF(MID(Fosfatos!L186,1,1)="&lt;",MID(Fosfatos!L186,2,4)/2,Fosfatos!L186)</f>
        <v>0</v>
      </c>
      <c r="M186" s="105"/>
      <c r="N186" s="131">
        <f>IF(MID(Fosfatos!N186,1,1)="&lt;",MID(Fosfatos!N186,2,4)/2,Fosfatos!N186)</f>
        <v>0.497</v>
      </c>
      <c r="O186" s="4">
        <f>IF(MID(Fosfatos!O186,1,1)="&lt;",MID(Fosfatos!O186,2,4)/2,Fosfatos!O186)</f>
        <v>0.497</v>
      </c>
      <c r="P186" s="9">
        <f>IF(MID(Fosfatos!P186,1,1)="&lt;",MID(Fosfatos!P186,2,4)/2,Fosfatos!P186)</f>
        <v>0</v>
      </c>
      <c r="Q186" s="105"/>
      <c r="R186" s="17">
        <f>IF(MID(Fosfatos!R186,1,1)="&lt;",MID(Fosfatos!R186,2,4)/2,Fosfatos!R186)</f>
        <v>0</v>
      </c>
      <c r="S186" s="21">
        <f>IF(MID(Fosfatos!S186,1,1)="&lt;",MID(Fosfatos!S186,2,4)/2,Fosfatos!S186)</f>
        <v>0</v>
      </c>
      <c r="T186" s="21">
        <f>IF(MID(Fosfatos!T186,1,1)="&lt;",MID(Fosfatos!T186,2,4)/2,Fosfatos!T186)</f>
        <v>0.03</v>
      </c>
      <c r="U186" s="150">
        <f>IF(MID(Fosfatos!U186,1,1)="&lt;",MID(Fosfatos!U186,2,4)/2,Fosfatos!U186)</f>
        <v>0.03</v>
      </c>
      <c r="V186" s="151">
        <f>IF(MID(Fosfatos!V186,1,1)="&lt;",MID(Fosfatos!V186,2,4)/2,Fosfatos!V186)</f>
        <v>0</v>
      </c>
      <c r="W186" s="152">
        <f>IF(MID(Fosfatos!W186,1,1)="&lt;",MID(Fosfatos!W186,2,4)/2,Fosfatos!W186)</f>
        <v>0</v>
      </c>
      <c r="X186" s="153">
        <f>IF(MID(Fosfatos!X186,1,1)="&lt;",MID(Fosfatos!X186,2,4)/2,Fosfatos!X186)</f>
        <v>0.67800000000000005</v>
      </c>
      <c r="Y186" s="154">
        <f>IF(MID(Fosfatos!Y186,1,1)="&lt;",MID(Fosfatos!Y186,2,4)/2,Fosfatos!Y186)</f>
        <v>0.36499999999999999</v>
      </c>
    </row>
    <row r="187" spans="2:27" x14ac:dyDescent="0.25">
      <c r="B187" s="30">
        <v>44861</v>
      </c>
      <c r="C187" s="105"/>
      <c r="D187" s="131">
        <f>IF(MID(Fosfatos!D187,1,1)="&lt;",MID(Fosfatos!D187,2,4)/2,Fosfatos!D187)</f>
        <v>0.59799999999999998</v>
      </c>
      <c r="E187" s="130"/>
      <c r="F187" s="130"/>
      <c r="G187" s="130"/>
      <c r="H187" s="130"/>
      <c r="I187" s="105"/>
      <c r="J187" s="131">
        <f>IF(MID(Fosfatos!J187,1,1)="&lt;",MID(Fosfatos!J187,2,4)/2,Fosfatos!J187)</f>
        <v>0.17799999999999999</v>
      </c>
      <c r="K187" s="105"/>
      <c r="L187" s="131">
        <f>IF(MID(Fosfatos!L187,1,1)="&lt;",MID(Fosfatos!L187,2,4)/2,Fosfatos!L187)</f>
        <v>0</v>
      </c>
      <c r="M187" s="105"/>
      <c r="N187" s="131">
        <f>IF(MID(Fosfatos!N187,1,1)="&lt;",MID(Fosfatos!N187,2,4)/2,Fosfatos!N187)</f>
        <v>0</v>
      </c>
      <c r="O187" s="4">
        <f>IF(MID(Fosfatos!O187,1,1)="&lt;",MID(Fosfatos!O187,2,4)/2,Fosfatos!O187)</f>
        <v>0</v>
      </c>
      <c r="P187" s="9">
        <f>IF(MID(Fosfatos!P187,1,1)="&lt;",MID(Fosfatos!P187,2,4)/2,Fosfatos!P187)</f>
        <v>0</v>
      </c>
      <c r="Q187" s="105"/>
      <c r="R187" s="17">
        <f>IF(MID(Fosfatos!R187,1,1)="&lt;",MID(Fosfatos!R187,2,4)/2,Fosfatos!R187)</f>
        <v>0</v>
      </c>
      <c r="S187" s="21">
        <f>IF(MID(Fosfatos!S187,1,1)="&lt;",MID(Fosfatos!S187,2,4)/2,Fosfatos!S187)</f>
        <v>0</v>
      </c>
      <c r="T187" s="21">
        <f>IF(MID(Fosfatos!T187,1,1)="&lt;",MID(Fosfatos!T187,2,4)/2,Fosfatos!T187)</f>
        <v>0.03</v>
      </c>
      <c r="U187" s="150">
        <f>IF(MID(Fosfatos!U187,1,1)="&lt;",MID(Fosfatos!U187,2,4)/2,Fosfatos!U187)</f>
        <v>0.03</v>
      </c>
      <c r="V187" s="151">
        <f>IF(MID(Fosfatos!V187,1,1)="&lt;",MID(Fosfatos!V187,2,4)/2,Fosfatos!V187)</f>
        <v>0</v>
      </c>
      <c r="W187" s="152">
        <f>IF(MID(Fosfatos!W187,1,1)="&lt;",MID(Fosfatos!W187,2,4)/2,Fosfatos!W187)</f>
        <v>0</v>
      </c>
      <c r="X187" s="153">
        <f>IF(MID(Fosfatos!X187,1,1)="&lt;",MID(Fosfatos!X187,2,4)/2,Fosfatos!X187)</f>
        <v>0.60899999999999999</v>
      </c>
      <c r="Y187" s="154">
        <f>IF(MID(Fosfatos!Y187,1,1)="&lt;",MID(Fosfatos!Y187,2,4)/2,Fosfatos!Y187)</f>
        <v>0.38100000000000001</v>
      </c>
    </row>
    <row r="188" spans="2:27" x14ac:dyDescent="0.25">
      <c r="B188" s="30">
        <v>44867</v>
      </c>
      <c r="C188" s="105"/>
      <c r="D188" s="131">
        <f>IF(MID(Fosfatos!D188,1,1)="&lt;",MID(Fosfatos!D188,2,4)/2,Fosfatos!D188)</f>
        <v>0.627</v>
      </c>
      <c r="E188" s="130"/>
      <c r="F188" s="130"/>
      <c r="G188" s="130"/>
      <c r="H188" s="130"/>
      <c r="I188" s="105"/>
      <c r="J188" s="131">
        <f>IF(MID(Fosfatos!J188,1,1)="&lt;",MID(Fosfatos!J188,2,4)/2,Fosfatos!J188)</f>
        <v>0.13100000000000001</v>
      </c>
      <c r="K188" s="105"/>
      <c r="L188" s="131">
        <f>IF(MID(Fosfatos!L188,1,1)="&lt;",MID(Fosfatos!L188,2,4)/2,Fosfatos!L188)</f>
        <v>0</v>
      </c>
      <c r="M188" s="105"/>
      <c r="N188" s="131">
        <f>IF(MID(Fosfatos!N188,1,1)="&lt;",MID(Fosfatos!N188,2,4)/2,Fosfatos!N188)</f>
        <v>0.66900000000000004</v>
      </c>
      <c r="O188" s="4">
        <f>IF(MID(Fosfatos!O188,1,1)="&lt;",MID(Fosfatos!O188,2,4)/2,Fosfatos!O188)</f>
        <v>0.151</v>
      </c>
      <c r="P188" s="9">
        <f>IF(MID(Fosfatos!P188,1,1)="&lt;",MID(Fosfatos!P188,2,4)/2,Fosfatos!P188)</f>
        <v>0</v>
      </c>
      <c r="Q188" s="105"/>
      <c r="R188" s="17">
        <f>IF(MID(Fosfatos!R188,1,1)="&lt;",MID(Fosfatos!R188,2,4)/2,Fosfatos!R188)</f>
        <v>0</v>
      </c>
      <c r="S188" s="21">
        <f>IF(MID(Fosfatos!S188,1,1)="&lt;",MID(Fosfatos!S188,2,4)/2,Fosfatos!S188)</f>
        <v>0</v>
      </c>
      <c r="T188" s="21">
        <f>IF(MID(Fosfatos!T188,1,1)="&lt;",MID(Fosfatos!T188,2,4)/2,Fosfatos!T188)</f>
        <v>0.03</v>
      </c>
      <c r="U188" s="150">
        <f>IF(MID(Fosfatos!U188,1,1)="&lt;",MID(Fosfatos!U188,2,4)/2,Fosfatos!U188)</f>
        <v>0.03</v>
      </c>
      <c r="V188" s="151">
        <f>IF(MID(Fosfatos!V188,1,1)="&lt;",MID(Fosfatos!V188,2,4)/2,Fosfatos!V188)</f>
        <v>0</v>
      </c>
      <c r="W188" s="152">
        <f>IF(MID(Fosfatos!W188,1,1)="&lt;",MID(Fosfatos!W188,2,4)/2,Fosfatos!W188)</f>
        <v>0</v>
      </c>
      <c r="X188" s="153">
        <f>IF(MID(Fosfatos!X188,1,1)="&lt;",MID(Fosfatos!X188,2,4)/2,Fosfatos!X188)</f>
        <v>0.58599999999999997</v>
      </c>
      <c r="Y188" s="154">
        <f>IF(MID(Fosfatos!Y188,1,1)="&lt;",MID(Fosfatos!Y188,2,4)/2,Fosfatos!Y188)</f>
        <v>0.42699999999999999</v>
      </c>
    </row>
    <row r="189" spans="2:27" x14ac:dyDescent="0.25">
      <c r="B189" s="30">
        <v>44869</v>
      </c>
      <c r="C189" s="105"/>
      <c r="D189" s="131">
        <f>IF(MID(Fosfatos!D189,1,1)="&lt;",MID(Fosfatos!D189,2,4)/2,Fosfatos!D189)</f>
        <v>0.625</v>
      </c>
      <c r="E189" s="130"/>
      <c r="F189" s="130"/>
      <c r="G189" s="130"/>
      <c r="H189" s="130"/>
      <c r="I189" s="105"/>
      <c r="J189" s="131">
        <f>IF(MID(Fosfatos!J189,1,1)="&lt;",MID(Fosfatos!J189,2,4)/2,Fosfatos!J189)</f>
        <v>0.128</v>
      </c>
      <c r="K189" s="105"/>
      <c r="L189" s="131">
        <f>IF(MID(Fosfatos!L189,1,1)="&lt;",MID(Fosfatos!L189,2,4)/2,Fosfatos!L189)</f>
        <v>0</v>
      </c>
      <c r="M189" s="105"/>
      <c r="N189" s="131">
        <f>IF(MID(Fosfatos!N189,1,1)="&lt;",MID(Fosfatos!N189,2,4)/2,Fosfatos!N189)</f>
        <v>0</v>
      </c>
      <c r="O189" s="4">
        <f>IF(MID(Fosfatos!O189,1,1)="&lt;",MID(Fosfatos!O189,2,4)/2,Fosfatos!O189)</f>
        <v>0</v>
      </c>
      <c r="P189" s="9">
        <f>IF(MID(Fosfatos!P189,1,1)="&lt;",MID(Fosfatos!P189,2,4)/2,Fosfatos!P189)</f>
        <v>0</v>
      </c>
      <c r="Q189" s="105"/>
      <c r="R189" s="17">
        <f>IF(MID(Fosfatos!R189,1,1)="&lt;",MID(Fosfatos!R189,2,4)/2,Fosfatos!R189)</f>
        <v>0</v>
      </c>
      <c r="S189" s="21">
        <f>IF(MID(Fosfatos!S189,1,1)="&lt;",MID(Fosfatos!S189,2,4)/2,Fosfatos!S189)</f>
        <v>0</v>
      </c>
      <c r="T189" s="21">
        <f>IF(MID(Fosfatos!T189,1,1)="&lt;",MID(Fosfatos!T189,2,4)/2,Fosfatos!T189)</f>
        <v>0.03</v>
      </c>
      <c r="U189" s="150">
        <f>IF(MID(Fosfatos!U189,1,1)="&lt;",MID(Fosfatos!U189,2,4)/2,Fosfatos!U189)</f>
        <v>0.03</v>
      </c>
      <c r="V189" s="151">
        <f>IF(MID(Fosfatos!V189,1,1)="&lt;",MID(Fosfatos!V189,2,4)/2,Fosfatos!V189)</f>
        <v>0</v>
      </c>
      <c r="W189" s="152">
        <f>IF(MID(Fosfatos!W189,1,1)="&lt;",MID(Fosfatos!W189,2,4)/2,Fosfatos!W189)</f>
        <v>0</v>
      </c>
      <c r="X189" s="153">
        <f>IF(MID(Fosfatos!X189,1,1)="&lt;",MID(Fosfatos!X189,2,4)/2,Fosfatos!X189)</f>
        <v>0.69299999999999995</v>
      </c>
      <c r="Y189" s="154">
        <f>IF(MID(Fosfatos!Y189,1,1)="&lt;",MID(Fosfatos!Y189,2,4)/2,Fosfatos!Y189)</f>
        <v>0.501</v>
      </c>
    </row>
    <row r="190" spans="2:27" x14ac:dyDescent="0.25">
      <c r="B190" s="30">
        <v>44872</v>
      </c>
      <c r="C190" s="105"/>
      <c r="D190" s="131">
        <f>IF(MID(Fosfatos!D190,1,1)="&lt;",MID(Fosfatos!D190,2,4)/2,Fosfatos!D190)</f>
        <v>0.59199999999999997</v>
      </c>
      <c r="E190" s="130"/>
      <c r="F190" s="130"/>
      <c r="G190" s="130"/>
      <c r="H190" s="130"/>
      <c r="I190" s="105"/>
      <c r="J190" s="131">
        <f>IF(MID(Fosfatos!J190,1,1)="&lt;",MID(Fosfatos!J190,2,4)/2,Fosfatos!J190)</f>
        <v>0.159</v>
      </c>
      <c r="K190" s="105"/>
      <c r="L190" s="131">
        <f>IF(MID(Fosfatos!L190,1,1)="&lt;",MID(Fosfatos!L190,2,4)/2,Fosfatos!L190)</f>
        <v>0</v>
      </c>
      <c r="M190" s="105"/>
      <c r="N190" s="131" t="str">
        <f>IF(MID(Fosfatos!N190,1,1)="&lt;",MID(Fosfatos!N190,2,4)/2,Fosfatos!N190)</f>
        <v>Cauce seco</v>
      </c>
      <c r="O190" s="4">
        <f>IF(MID(Fosfatos!O190,1,1)="&lt;",MID(Fosfatos!O190,2,4)/2,Fosfatos!O190)</f>
        <v>0.14499999999999999</v>
      </c>
      <c r="P190" s="9">
        <f>IF(MID(Fosfatos!P190,1,1)="&lt;",MID(Fosfatos!P190,2,4)/2,Fosfatos!P190)</f>
        <v>0</v>
      </c>
      <c r="Q190" s="105"/>
      <c r="R190" s="17">
        <f>IF(MID(Fosfatos!R190,1,1)="&lt;",MID(Fosfatos!R190,2,4)/2,Fosfatos!R190)</f>
        <v>0</v>
      </c>
      <c r="S190" s="21">
        <f>IF(MID(Fosfatos!S190,1,1)="&lt;",MID(Fosfatos!S190,2,4)/2,Fosfatos!S190)</f>
        <v>0</v>
      </c>
      <c r="T190" s="21">
        <f>IF(MID(Fosfatos!T190,1,1)="&lt;",MID(Fosfatos!T190,2,4)/2,Fosfatos!T190)</f>
        <v>0.03</v>
      </c>
      <c r="U190" s="150">
        <f>IF(MID(Fosfatos!U190,1,1)="&lt;",MID(Fosfatos!U190,2,4)/2,Fosfatos!U190)</f>
        <v>0.03</v>
      </c>
      <c r="V190" s="151">
        <f>IF(MID(Fosfatos!V190,1,1)="&lt;",MID(Fosfatos!V190,2,4)/2,Fosfatos!V190)</f>
        <v>0</v>
      </c>
      <c r="W190" s="152">
        <f>IF(MID(Fosfatos!W190,1,1)="&lt;",MID(Fosfatos!W190,2,4)/2,Fosfatos!W190)</f>
        <v>0</v>
      </c>
      <c r="X190" s="153">
        <f>IF(MID(Fosfatos!X190,1,1)="&lt;",MID(Fosfatos!X190,2,4)/2,Fosfatos!X190)</f>
        <v>0.626</v>
      </c>
      <c r="Y190" s="154">
        <f>IF(MID(Fosfatos!Y190,1,1)="&lt;",MID(Fosfatos!Y190,2,4)/2,Fosfatos!Y190)</f>
        <v>0.47299999999999998</v>
      </c>
    </row>
    <row r="191" spans="2:27" x14ac:dyDescent="0.25">
      <c r="B191" s="30">
        <v>44875</v>
      </c>
      <c r="C191" s="105"/>
      <c r="D191" s="131">
        <f>IF(MID(Fosfatos!D191,1,1)="&lt;",MID(Fosfatos!D191,2,4)/2,Fosfatos!D191)</f>
        <v>0.94699999999999995</v>
      </c>
      <c r="E191" s="130"/>
      <c r="F191" s="130"/>
      <c r="G191" s="130"/>
      <c r="H191" s="130"/>
      <c r="I191" s="105"/>
      <c r="J191" s="131">
        <f>IF(MID(Fosfatos!J191,1,1)="&lt;",MID(Fosfatos!J191,2,4)/2,Fosfatos!J191)</f>
        <v>0.13400000000000001</v>
      </c>
      <c r="K191" s="105"/>
      <c r="L191" s="131">
        <f>IF(MID(Fosfatos!L191,1,1)="&lt;",MID(Fosfatos!L191,2,4)/2,Fosfatos!L191)</f>
        <v>0</v>
      </c>
      <c r="M191" s="105"/>
      <c r="N191" s="131">
        <f>IF(MID(Fosfatos!N191,1,1)="&lt;",MID(Fosfatos!N191,2,4)/2,Fosfatos!N191)</f>
        <v>0.17100000000000001</v>
      </c>
      <c r="O191" s="4">
        <f>IF(MID(Fosfatos!O191,1,1)="&lt;",MID(Fosfatos!O191,2,4)/2,Fosfatos!O191)</f>
        <v>0</v>
      </c>
      <c r="P191" s="9">
        <f>IF(MID(Fosfatos!P191,1,1)="&lt;",MID(Fosfatos!P191,2,4)/2,Fosfatos!P191)</f>
        <v>0</v>
      </c>
      <c r="Q191" s="105"/>
      <c r="R191" s="17">
        <f>IF(MID(Fosfatos!R191,1,1)="&lt;",MID(Fosfatos!R191,2,4)/2,Fosfatos!R191)</f>
        <v>0</v>
      </c>
      <c r="S191" s="21">
        <f>IF(MID(Fosfatos!S191,1,1)="&lt;",MID(Fosfatos!S191,2,4)/2,Fosfatos!S191)</f>
        <v>0</v>
      </c>
      <c r="T191" s="21">
        <f>IF(MID(Fosfatos!T191,1,1)="&lt;",MID(Fosfatos!T191,2,4)/2,Fosfatos!T191)</f>
        <v>0.03</v>
      </c>
      <c r="U191" s="150">
        <f>IF(MID(Fosfatos!U191,1,1)="&lt;",MID(Fosfatos!U191,2,4)/2,Fosfatos!U191)</f>
        <v>0.03</v>
      </c>
      <c r="V191" s="151">
        <f>IF(MID(Fosfatos!V191,1,1)="&lt;",MID(Fosfatos!V191,2,4)/2,Fosfatos!V191)</f>
        <v>0</v>
      </c>
      <c r="W191" s="152">
        <f>IF(MID(Fosfatos!W191,1,1)="&lt;",MID(Fosfatos!W191,2,4)/2,Fosfatos!W191)</f>
        <v>0</v>
      </c>
      <c r="X191" s="153">
        <f>IF(MID(Fosfatos!X191,1,1)="&lt;",MID(Fosfatos!X191,2,4)/2,Fosfatos!X191)</f>
        <v>0.61799999999999999</v>
      </c>
      <c r="Y191" s="154">
        <f>IF(MID(Fosfatos!Y191,1,1)="&lt;",MID(Fosfatos!Y191,2,4)/2,Fosfatos!Y191)</f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f>IF(MID(Fosfatos!D192,1,1)="&lt;",MID(Fosfatos!D192,2,4)/2,Fosfatos!D192)</f>
        <v>0.41399999999999998</v>
      </c>
      <c r="E192" s="130"/>
      <c r="F192" s="130"/>
      <c r="G192" s="130"/>
      <c r="H192" s="130"/>
      <c r="I192" s="105"/>
      <c r="J192" s="131">
        <f>IF(MID(Fosfatos!J192,1,1)="&lt;",MID(Fosfatos!J192,2,4)/2,Fosfatos!J192)</f>
        <v>0.32700000000000001</v>
      </c>
      <c r="K192" s="105"/>
      <c r="L192" s="131">
        <f>IF(MID(Fosfatos!L192,1,1)="&lt;",MID(Fosfatos!L192,2,4)/2,Fosfatos!L192)</f>
        <v>0</v>
      </c>
      <c r="M192" s="105"/>
      <c r="N192" s="131">
        <f>IF(MID(Fosfatos!N192,1,1)="&lt;",MID(Fosfatos!N192,2,4)/2,Fosfatos!N192)</f>
        <v>0.14699999999999999</v>
      </c>
      <c r="O192" s="4">
        <f>IF(MID(Fosfatos!O192,1,1)="&lt;",MID(Fosfatos!O192,2,4)/2,Fosfatos!O192)</f>
        <v>0.16200000000000001</v>
      </c>
      <c r="P192" s="9">
        <f>IF(MID(Fosfatos!P192,1,1)="&lt;",MID(Fosfatos!P192,2,4)/2,Fosfatos!P192)</f>
        <v>0</v>
      </c>
      <c r="Q192" s="105"/>
      <c r="R192" s="17">
        <f>IF(MID(Fosfatos!R192,1,1)="&lt;",MID(Fosfatos!R192,2,4)/2,Fosfatos!R192)</f>
        <v>0</v>
      </c>
      <c r="S192" s="21">
        <f>IF(MID(Fosfatos!S192,1,1)="&lt;",MID(Fosfatos!S192,2,4)/2,Fosfatos!S192)</f>
        <v>0</v>
      </c>
      <c r="T192" s="21">
        <f>IF(MID(Fosfatos!T192,1,1)="&lt;",MID(Fosfatos!T192,2,4)/2,Fosfatos!T192)</f>
        <v>0.03</v>
      </c>
      <c r="U192" s="150">
        <f>IF(MID(Fosfatos!U192,1,1)="&lt;",MID(Fosfatos!U192,2,4)/2,Fosfatos!U192)</f>
        <v>0.03</v>
      </c>
      <c r="V192" s="151">
        <f>IF(MID(Fosfatos!V192,1,1)="&lt;",MID(Fosfatos!V192,2,4)/2,Fosfatos!V192)</f>
        <v>0</v>
      </c>
      <c r="W192" s="152">
        <f>IF(MID(Fosfatos!W192,1,1)="&lt;",MID(Fosfatos!W192,2,4)/2,Fosfatos!W192)</f>
        <v>0</v>
      </c>
      <c r="X192" s="153">
        <f>IF(MID(Fosfatos!X192,1,1)="&lt;",MID(Fosfatos!X192,2,4)/2,Fosfatos!X192)</f>
        <v>0.59699999999999998</v>
      </c>
      <c r="Y192" s="154" t="str">
        <f>IF(MID(Fosfatos!Y192,1,1)="&lt;",MID(Fosfatos!Y192,2,4)/2,Fosfatos!Y192)</f>
        <v>Cauce seco</v>
      </c>
    </row>
    <row r="193" spans="2:27" x14ac:dyDescent="0.25">
      <c r="B193" s="30">
        <v>44882</v>
      </c>
      <c r="C193" s="105"/>
      <c r="D193" s="131">
        <f>IF(MID(Fosfatos!D193,1,1)="&lt;",MID(Fosfatos!D193,2,4)/2,Fosfatos!D193)</f>
        <v>0.70299999999999996</v>
      </c>
      <c r="E193" s="130"/>
      <c r="F193" s="130"/>
      <c r="G193" s="130"/>
      <c r="H193" s="130"/>
      <c r="I193" s="105"/>
      <c r="J193" s="131">
        <f>IF(MID(Fosfatos!J193,1,1)="&lt;",MID(Fosfatos!J193,2,4)/2,Fosfatos!J193)</f>
        <v>0.47099999999999997</v>
      </c>
      <c r="K193" s="105"/>
      <c r="L193" s="131">
        <f>IF(MID(Fosfatos!L193,1,1)="&lt;",MID(Fosfatos!L193,2,4)/2,Fosfatos!L193)</f>
        <v>0</v>
      </c>
      <c r="M193" s="105"/>
      <c r="N193" s="131">
        <f>IF(MID(Fosfatos!N193,1,1)="&lt;",MID(Fosfatos!N193,2,4)/2,Fosfatos!N193)</f>
        <v>0</v>
      </c>
      <c r="O193" s="4">
        <f>IF(MID(Fosfatos!O193,1,1)="&lt;",MID(Fosfatos!O193,2,4)/2,Fosfatos!O193)</f>
        <v>0</v>
      </c>
      <c r="P193" s="9">
        <f>IF(MID(Fosfatos!P193,1,1)="&lt;",MID(Fosfatos!P193,2,4)/2,Fosfatos!P193)</f>
        <v>0</v>
      </c>
      <c r="Q193" s="105"/>
      <c r="R193" s="17">
        <f>IF(MID(Fosfatos!R193,1,1)="&lt;",MID(Fosfatos!R193,2,4)/2,Fosfatos!R193)</f>
        <v>0</v>
      </c>
      <c r="S193" s="21">
        <f>IF(MID(Fosfatos!S193,1,1)="&lt;",MID(Fosfatos!S193,2,4)/2,Fosfatos!S193)</f>
        <v>0</v>
      </c>
      <c r="T193" s="21">
        <f>IF(MID(Fosfatos!T193,1,1)="&lt;",MID(Fosfatos!T193,2,4)/2,Fosfatos!T193)</f>
        <v>0.03</v>
      </c>
      <c r="U193" s="150">
        <f>IF(MID(Fosfatos!U193,1,1)="&lt;",MID(Fosfatos!U193,2,4)/2,Fosfatos!U193)</f>
        <v>0.03</v>
      </c>
      <c r="V193" s="151">
        <f>IF(MID(Fosfatos!V193,1,1)="&lt;",MID(Fosfatos!V193,2,4)/2,Fosfatos!V193)</f>
        <v>0</v>
      </c>
      <c r="W193" s="152">
        <f>IF(MID(Fosfatos!W193,1,1)="&lt;",MID(Fosfatos!W193,2,4)/2,Fosfatos!W193)</f>
        <v>0</v>
      </c>
      <c r="X193" s="153">
        <f>IF(MID(Fosfatos!X193,1,1)="&lt;",MID(Fosfatos!X193,2,4)/2,Fosfatos!X193)</f>
        <v>0.56799999999999995</v>
      </c>
      <c r="Y193" s="154" t="str">
        <f>IF(MID(Fosfatos!Y193,1,1)="&lt;",MID(Fosfatos!Y193,2,4)/2,Fosfatos!Y193)</f>
        <v>Cauce seco</v>
      </c>
    </row>
    <row r="194" spans="2:27" x14ac:dyDescent="0.25">
      <c r="B194" s="30">
        <v>44886</v>
      </c>
      <c r="C194" s="105"/>
      <c r="D194" s="131">
        <f>IF(MID(Fosfatos!D194,1,1)="&lt;",MID(Fosfatos!D194,2,4)/2,Fosfatos!D194)</f>
        <v>0.54</v>
      </c>
      <c r="E194" s="130"/>
      <c r="F194" s="130"/>
      <c r="G194" s="130"/>
      <c r="H194" s="130"/>
      <c r="I194" s="105"/>
      <c r="J194" s="131">
        <f>IF(MID(Fosfatos!J194,1,1)="&lt;",MID(Fosfatos!J194,2,4)/2,Fosfatos!J194)</f>
        <v>0.46899999999999997</v>
      </c>
      <c r="K194" s="105"/>
      <c r="L194" s="131">
        <f>IF(MID(Fosfatos!L194,1,1)="&lt;",MID(Fosfatos!L194,2,4)/2,Fosfatos!L194)</f>
        <v>0</v>
      </c>
      <c r="M194" s="105"/>
      <c r="N194" s="131">
        <f>IF(MID(Fosfatos!N194,1,1)="&lt;",MID(Fosfatos!N194,2,4)/2,Fosfatos!N194)</f>
        <v>0.154</v>
      </c>
      <c r="O194" s="4">
        <f>IF(MID(Fosfatos!O194,1,1)="&lt;",MID(Fosfatos!O194,2,4)/2,Fosfatos!O194)</f>
        <v>0.16800000000000001</v>
      </c>
      <c r="P194" s="9">
        <f>IF(MID(Fosfatos!P194,1,1)="&lt;",MID(Fosfatos!P194,2,4)/2,Fosfatos!P194)</f>
        <v>0</v>
      </c>
      <c r="Q194" s="105"/>
      <c r="R194" s="17">
        <f>IF(MID(Fosfatos!R194,1,1)="&lt;",MID(Fosfatos!R194,2,4)/2,Fosfatos!R194)</f>
        <v>0</v>
      </c>
      <c r="S194" s="21">
        <f>IF(MID(Fosfatos!S194,1,1)="&lt;",MID(Fosfatos!S194,2,4)/2,Fosfatos!S194)</f>
        <v>0</v>
      </c>
      <c r="T194" s="21">
        <f>IF(MID(Fosfatos!T194,1,1)="&lt;",MID(Fosfatos!T194,2,4)/2,Fosfatos!T194)</f>
        <v>0.03</v>
      </c>
      <c r="U194" s="150">
        <f>IF(MID(Fosfatos!U194,1,1)="&lt;",MID(Fosfatos!U194,2,4)/2,Fosfatos!U194)</f>
        <v>0.03</v>
      </c>
      <c r="V194" s="151">
        <f>IF(MID(Fosfatos!V194,1,1)="&lt;",MID(Fosfatos!V194,2,4)/2,Fosfatos!V194)</f>
        <v>0</v>
      </c>
      <c r="W194" s="152">
        <f>IF(MID(Fosfatos!W194,1,1)="&lt;",MID(Fosfatos!W194,2,4)/2,Fosfatos!W194)</f>
        <v>0</v>
      </c>
      <c r="X194" s="153">
        <f>IF(MID(Fosfatos!X194,1,1)="&lt;",MID(Fosfatos!X194,2,4)/2,Fosfatos!X194)</f>
        <v>0.46600000000000003</v>
      </c>
      <c r="Y194" s="154" t="str">
        <f>IF(MID(Fosfatos!Y194,1,1)="&lt;",MID(Fosfatos!Y194,2,4)/2,Fosfatos!Y194)</f>
        <v>Cauce seco</v>
      </c>
    </row>
    <row r="195" spans="2:27" x14ac:dyDescent="0.25">
      <c r="B195" s="30">
        <v>44889</v>
      </c>
      <c r="C195" s="105"/>
      <c r="D195" s="131">
        <f>IF(MID(Fosfatos!D195,1,1)="&lt;",MID(Fosfatos!D195,2,4)/2,Fosfatos!D195)</f>
        <v>0.54300000000000004</v>
      </c>
      <c r="E195" s="130"/>
      <c r="F195" s="130"/>
      <c r="G195" s="130"/>
      <c r="H195" s="130"/>
      <c r="I195" s="105"/>
      <c r="J195" s="131">
        <f>IF(MID(Fosfatos!J195,1,1)="&lt;",MID(Fosfatos!J195,2,4)/2,Fosfatos!J195)</f>
        <v>0.435</v>
      </c>
      <c r="K195" s="105"/>
      <c r="L195" s="131">
        <f>IF(MID(Fosfatos!L195,1,1)="&lt;",MID(Fosfatos!L195,2,4)/2,Fosfatos!L195)</f>
        <v>0</v>
      </c>
      <c r="M195" s="105"/>
      <c r="N195" s="131">
        <f>IF(MID(Fosfatos!N195,1,1)="&lt;",MID(Fosfatos!N195,2,4)/2,Fosfatos!N195)</f>
        <v>0</v>
      </c>
      <c r="O195" s="4">
        <f>IF(MID(Fosfatos!O195,1,1)="&lt;",MID(Fosfatos!O195,2,4)/2,Fosfatos!O195)</f>
        <v>0</v>
      </c>
      <c r="P195" s="9">
        <f>IF(MID(Fosfatos!P195,1,1)="&lt;",MID(Fosfatos!P195,2,4)/2,Fosfatos!P195)</f>
        <v>0</v>
      </c>
      <c r="Q195" s="105"/>
      <c r="R195" s="17">
        <f>IF(MID(Fosfatos!R195,1,1)="&lt;",MID(Fosfatos!R195,2,4)/2,Fosfatos!R195)</f>
        <v>0</v>
      </c>
      <c r="S195" s="21">
        <f>IF(MID(Fosfatos!S195,1,1)="&lt;",MID(Fosfatos!S195,2,4)/2,Fosfatos!S195)</f>
        <v>0</v>
      </c>
      <c r="T195" s="21">
        <f>IF(MID(Fosfatos!T195,1,1)="&lt;",MID(Fosfatos!T195,2,4)/2,Fosfatos!T195)</f>
        <v>0.03</v>
      </c>
      <c r="U195" s="150">
        <f>IF(MID(Fosfatos!U195,1,1)="&lt;",MID(Fosfatos!U195,2,4)/2,Fosfatos!U195)</f>
        <v>0.03</v>
      </c>
      <c r="V195" s="151">
        <f>IF(MID(Fosfatos!V195,1,1)="&lt;",MID(Fosfatos!V195,2,4)/2,Fosfatos!V195)</f>
        <v>0</v>
      </c>
      <c r="W195" s="152">
        <f>IF(MID(Fosfatos!W195,1,1)="&lt;",MID(Fosfatos!W195,2,4)/2,Fosfatos!W195)</f>
        <v>0</v>
      </c>
      <c r="X195" s="153">
        <f>IF(MID(Fosfatos!X195,1,1)="&lt;",MID(Fosfatos!X195,2,4)/2,Fosfatos!X195)</f>
        <v>0.47199999999999998</v>
      </c>
      <c r="Y195" s="154" t="str">
        <f>IF(MID(Fosfatos!Y195,1,1)="&lt;",MID(Fosfatos!Y195,2,4)/2,Fosfatos!Y195)</f>
        <v>Cauce seco</v>
      </c>
    </row>
    <row r="196" spans="2:27" x14ac:dyDescent="0.25">
      <c r="B196" s="30">
        <v>44893</v>
      </c>
      <c r="C196" s="105"/>
      <c r="D196" s="131">
        <f>IF(MID(Fosfatos!D196,1,1)="&lt;",MID(Fosfatos!D196,2,4)/2,Fosfatos!D196)</f>
        <v>0.504</v>
      </c>
      <c r="E196" s="130"/>
      <c r="F196" s="130"/>
      <c r="G196" s="130"/>
      <c r="H196" s="130"/>
      <c r="I196" s="105"/>
      <c r="J196" s="131">
        <f>IF(MID(Fosfatos!J196,1,1)="&lt;",MID(Fosfatos!J196,2,4)/2,Fosfatos!J196)</f>
        <v>0.38300000000000001</v>
      </c>
      <c r="K196" s="105"/>
      <c r="L196" s="131">
        <f>IF(MID(Fosfatos!L196,1,1)="&lt;",MID(Fosfatos!L196,2,4)/2,Fosfatos!L196)</f>
        <v>0</v>
      </c>
      <c r="M196" s="105"/>
      <c r="N196" s="131" t="str">
        <f>IF(MID(Fosfatos!N196,1,1)="&lt;",MID(Fosfatos!N196,2,4)/2,Fosfatos!N196)</f>
        <v>Cauce seco</v>
      </c>
      <c r="O196" s="4">
        <f>IF(MID(Fosfatos!O196,1,1)="&lt;",MID(Fosfatos!O196,2,4)/2,Fosfatos!O196)</f>
        <v>0.13600000000000001</v>
      </c>
      <c r="P196" s="9">
        <f>IF(MID(Fosfatos!P196,1,1)="&lt;",MID(Fosfatos!P196,2,4)/2,Fosfatos!P196)</f>
        <v>0</v>
      </c>
      <c r="Q196" s="105"/>
      <c r="R196" s="17">
        <f>IF(MID(Fosfatos!R196,1,1)="&lt;",MID(Fosfatos!R196,2,4)/2,Fosfatos!R196)</f>
        <v>0</v>
      </c>
      <c r="S196" s="21">
        <f>IF(MID(Fosfatos!S196,1,1)="&lt;",MID(Fosfatos!S196,2,4)/2,Fosfatos!S196)</f>
        <v>0</v>
      </c>
      <c r="T196" s="21">
        <f>IF(MID(Fosfatos!T196,1,1)="&lt;",MID(Fosfatos!T196,2,4)/2,Fosfatos!T196)</f>
        <v>0.03</v>
      </c>
      <c r="U196" s="150">
        <f>IF(MID(Fosfatos!U196,1,1)="&lt;",MID(Fosfatos!U196,2,4)/2,Fosfatos!U196)</f>
        <v>0.03</v>
      </c>
      <c r="V196" s="151">
        <f>IF(MID(Fosfatos!V196,1,1)="&lt;",MID(Fosfatos!V196,2,4)/2,Fosfatos!V196)</f>
        <v>0</v>
      </c>
      <c r="W196" s="152">
        <f>IF(MID(Fosfatos!W196,1,1)="&lt;",MID(Fosfatos!W196,2,4)/2,Fosfatos!W196)</f>
        <v>0</v>
      </c>
      <c r="X196" s="153">
        <f>IF(MID(Fosfatos!X196,1,1)="&lt;",MID(Fosfatos!X196,2,4)/2,Fosfatos!X196)</f>
        <v>0.42</v>
      </c>
      <c r="Y196" s="154" t="str">
        <f>IF(MID(Fosfatos!Y196,1,1)="&lt;",MID(Fosfatos!Y196,2,4)/2,Fosfatos!Y196)</f>
        <v>Cauce seco</v>
      </c>
    </row>
    <row r="197" spans="2:27" x14ac:dyDescent="0.25">
      <c r="B197" s="30">
        <v>44896</v>
      </c>
      <c r="C197" s="46"/>
      <c r="D197" s="131">
        <f>IF(MID(Fosfatos!D197,1,1)="&lt;",MID(Fosfatos!D197,2,4)/2,Fosfatos!D197)</f>
        <v>0.628</v>
      </c>
      <c r="E197" s="130"/>
      <c r="F197" s="130"/>
      <c r="G197" s="130"/>
      <c r="H197" s="130"/>
      <c r="I197" s="105"/>
      <c r="J197" s="131">
        <f>IF(MID(Fosfatos!J197,1,1)="&lt;",MID(Fosfatos!J197,2,4)/2,Fosfatos!J197)</f>
        <v>0.47399999999999998</v>
      </c>
      <c r="K197" s="105"/>
      <c r="L197" s="131">
        <f>IF(MID(Fosfatos!L197,1,1)="&lt;",MID(Fosfatos!L197,2,4)/2,Fosfatos!L197)</f>
        <v>0</v>
      </c>
      <c r="M197" s="105"/>
      <c r="N197" s="131">
        <f>IF(MID(Fosfatos!N197,1,1)="&lt;",MID(Fosfatos!N197,2,4)/2,Fosfatos!N197)</f>
        <v>0</v>
      </c>
      <c r="O197" s="4">
        <f>IF(MID(Fosfatos!O197,1,1)="&lt;",MID(Fosfatos!O197,2,4)/2,Fosfatos!O197)</f>
        <v>0</v>
      </c>
      <c r="P197" s="9">
        <f>IF(MID(Fosfatos!P197,1,1)="&lt;",MID(Fosfatos!P197,2,4)/2,Fosfatos!P197)</f>
        <v>0</v>
      </c>
      <c r="Q197" s="105"/>
      <c r="R197" s="17">
        <f>IF(MID(Fosfatos!R197,1,1)="&lt;",MID(Fosfatos!R197,2,4)/2,Fosfatos!R197)</f>
        <v>0</v>
      </c>
      <c r="S197" s="21">
        <f>IF(MID(Fosfatos!S197,1,1)="&lt;",MID(Fosfatos!S197,2,4)/2,Fosfatos!S197)</f>
        <v>0</v>
      </c>
      <c r="T197" s="21">
        <f>IF(MID(Fosfatos!T197,1,1)="&lt;",MID(Fosfatos!T197,2,4)/2,Fosfatos!T197)</f>
        <v>0.03</v>
      </c>
      <c r="U197" s="150">
        <f>IF(MID(Fosfatos!U197,1,1)="&lt;",MID(Fosfatos!U197,2,4)/2,Fosfatos!U197)</f>
        <v>0.03</v>
      </c>
      <c r="V197" s="151">
        <f>IF(MID(Fosfatos!V197,1,1)="&lt;",MID(Fosfatos!V197,2,4)/2,Fosfatos!V197)</f>
        <v>0</v>
      </c>
      <c r="W197" s="152">
        <f>IF(MID(Fosfatos!W197,1,1)="&lt;",MID(Fosfatos!W197,2,4)/2,Fosfatos!W197)</f>
        <v>0</v>
      </c>
      <c r="X197" s="153">
        <f>IF(MID(Fosfatos!X197,1,1)="&lt;",MID(Fosfatos!X197,2,4)/2,Fosfatos!X197)</f>
        <v>0.40600000000000003</v>
      </c>
      <c r="Y197" s="154" t="str">
        <f>IF(MID(Fosfatos!Y197,1,1)="&lt;",MID(Fosfatos!Y197,2,4)/2,Fosfatos!Y197)</f>
        <v>Cauce seco</v>
      </c>
    </row>
    <row r="198" spans="2:27" x14ac:dyDescent="0.25">
      <c r="B198" s="30">
        <v>44900</v>
      </c>
      <c r="C198" s="105"/>
      <c r="D198" s="131">
        <f>IF(MID(Fosfatos!D198,1,1)="&lt;",MID(Fosfatos!D198,2,4)/2,Fosfatos!D198)</f>
        <v>0.379</v>
      </c>
      <c r="E198" s="130"/>
      <c r="F198" s="130"/>
      <c r="G198" s="130"/>
      <c r="H198" s="130"/>
      <c r="I198" s="105"/>
      <c r="J198" s="131">
        <f>IF(MID(Fosfatos!J198,1,1)="&lt;",MID(Fosfatos!J198,2,4)/2,Fosfatos!J198)</f>
        <v>0.379</v>
      </c>
      <c r="K198" s="105"/>
      <c r="L198" s="131">
        <f>IF(MID(Fosfatos!L198,1,1)="&lt;",MID(Fosfatos!L198,2,4)/2,Fosfatos!L198)</f>
        <v>0</v>
      </c>
      <c r="M198" s="105"/>
      <c r="N198" s="131" t="str">
        <f>IF(MID(Fosfatos!N198,1,1)="&lt;",MID(Fosfatos!N198,2,4)/2,Fosfatos!N198)</f>
        <v>Cauce seco</v>
      </c>
      <c r="O198" s="4">
        <f>IF(MID(Fosfatos!O198,1,1)="&lt;",MID(Fosfatos!O198,2,4)/2,Fosfatos!O198)</f>
        <v>0.23</v>
      </c>
      <c r="P198" s="9">
        <f>IF(MID(Fosfatos!P198,1,1)="&lt;",MID(Fosfatos!P198,2,4)/2,Fosfatos!P198)</f>
        <v>0</v>
      </c>
      <c r="Q198" s="105"/>
      <c r="R198" s="17">
        <f>IF(MID(Fosfatos!R198,1,1)="&lt;",MID(Fosfatos!R198,2,4)/2,Fosfatos!R198)</f>
        <v>0</v>
      </c>
      <c r="S198" s="21">
        <f>IF(MID(Fosfatos!S198,1,1)="&lt;",MID(Fosfatos!S198,2,4)/2,Fosfatos!S198)</f>
        <v>0</v>
      </c>
      <c r="T198" s="21">
        <f>IF(MID(Fosfatos!T198,1,1)="&lt;",MID(Fosfatos!T198,2,4)/2,Fosfatos!T198)</f>
        <v>0.03</v>
      </c>
      <c r="U198" s="150">
        <f>IF(MID(Fosfatos!U198,1,1)="&lt;",MID(Fosfatos!U198,2,4)/2,Fosfatos!U198)</f>
        <v>0.03</v>
      </c>
      <c r="V198" s="151">
        <f>IF(MID(Fosfatos!V198,1,1)="&lt;",MID(Fosfatos!V198,2,4)/2,Fosfatos!V198)</f>
        <v>0</v>
      </c>
      <c r="W198" s="152">
        <f>IF(MID(Fosfatos!W198,1,1)="&lt;",MID(Fosfatos!W198,2,4)/2,Fosfatos!W198)</f>
        <v>0</v>
      </c>
      <c r="X198" s="153">
        <f>IF(MID(Fosfatos!X198,1,1)="&lt;",MID(Fosfatos!X198,2,4)/2,Fosfatos!X198)</f>
        <v>0.46100000000000002</v>
      </c>
      <c r="Y198" s="154" t="str">
        <f>IF(MID(Fosfatos!Y198,1,1)="&lt;",MID(Fosfatos!Y198,2,4)/2,Fosfatos!Y198)</f>
        <v>Cauce seco</v>
      </c>
      <c r="AA198" t="s">
        <v>177</v>
      </c>
    </row>
    <row r="199" spans="2:27" x14ac:dyDescent="0.25">
      <c r="B199" s="30">
        <v>44902</v>
      </c>
      <c r="C199" s="46"/>
      <c r="D199" s="131">
        <f>IF(MID(Fosfatos!D199,1,1)="&lt;",MID(Fosfatos!D199,2,4)/2,Fosfatos!D199)</f>
        <v>0.34899999999999998</v>
      </c>
      <c r="E199" s="130"/>
      <c r="F199" s="130"/>
      <c r="G199" s="130"/>
      <c r="H199" s="130"/>
      <c r="I199" s="105"/>
      <c r="J199" s="131">
        <f>IF(MID(Fosfatos!J199,1,1)="&lt;",MID(Fosfatos!J199,2,4)/2,Fosfatos!J199)</f>
        <v>0.14000000000000001</v>
      </c>
      <c r="K199" s="105"/>
      <c r="L199" s="131">
        <f>IF(MID(Fosfatos!L199,1,1)="&lt;",MID(Fosfatos!L199,2,4)/2,Fosfatos!L199)</f>
        <v>0</v>
      </c>
      <c r="M199" s="105"/>
      <c r="N199" s="131" t="str">
        <f>IF(MID(Fosfatos!N199,1,1)="&lt;",MID(Fosfatos!N199,2,4)/2,Fosfatos!N199)</f>
        <v>Cauce seco</v>
      </c>
      <c r="O199" s="4">
        <f>IF(MID(Fosfatos!O199,1,1)="&lt;",MID(Fosfatos!O199,2,4)/2,Fosfatos!O199)</f>
        <v>0</v>
      </c>
      <c r="P199" s="9">
        <f>IF(MID(Fosfatos!P199,1,1)="&lt;",MID(Fosfatos!P199,2,4)/2,Fosfatos!P199)</f>
        <v>0</v>
      </c>
      <c r="Q199" s="105"/>
      <c r="R199" s="17">
        <f>IF(MID(Fosfatos!R199,1,1)="&lt;",MID(Fosfatos!R199,2,4)/2,Fosfatos!R199)</f>
        <v>0</v>
      </c>
      <c r="S199" s="21">
        <f>IF(MID(Fosfatos!S199,1,1)="&lt;",MID(Fosfatos!S199,2,4)/2,Fosfatos!S199)</f>
        <v>0</v>
      </c>
      <c r="T199" s="21">
        <f>IF(MID(Fosfatos!T199,1,1)="&lt;",MID(Fosfatos!T199,2,4)/2,Fosfatos!T199)</f>
        <v>0.03</v>
      </c>
      <c r="U199" s="150">
        <f>IF(MID(Fosfatos!U199,1,1)="&lt;",MID(Fosfatos!U199,2,4)/2,Fosfatos!U199)</f>
        <v>0.03</v>
      </c>
      <c r="V199" s="151">
        <f>IF(MID(Fosfatos!V199,1,1)="&lt;",MID(Fosfatos!V199,2,4)/2,Fosfatos!V199)</f>
        <v>0</v>
      </c>
      <c r="W199" s="152">
        <f>IF(MID(Fosfatos!W199,1,1)="&lt;",MID(Fosfatos!W199,2,4)/2,Fosfatos!W199)</f>
        <v>0</v>
      </c>
      <c r="X199" s="153">
        <f>IF(MID(Fosfatos!X199,1,1)="&lt;",MID(Fosfatos!X199,2,4)/2,Fosfatos!X199)</f>
        <v>0.41299999999999998</v>
      </c>
      <c r="Y199" s="154" t="str">
        <f>IF(MID(Fosfatos!Y199,1,1)="&lt;",MID(Fosfatos!Y199,2,4)/2,Fosfatos!Y199)</f>
        <v>Cauce seco</v>
      </c>
    </row>
    <row r="200" spans="2:27" x14ac:dyDescent="0.25">
      <c r="B200" s="30">
        <v>44907</v>
      </c>
      <c r="C200" s="105"/>
      <c r="D200" s="131">
        <f>IF(MID(Fosfatos!D200,1,1)="&lt;",MID(Fosfatos!D200,2,4)/2,Fosfatos!D200)</f>
        <v>0.496</v>
      </c>
      <c r="E200" s="130"/>
      <c r="F200" s="130"/>
      <c r="G200" s="130"/>
      <c r="H200" s="130"/>
      <c r="I200" s="105"/>
      <c r="J200" s="131">
        <f>IF(MID(Fosfatos!J200,1,1)="&lt;",MID(Fosfatos!J200,2,4)/2,Fosfatos!J200)</f>
        <v>0.114</v>
      </c>
      <c r="K200" s="105"/>
      <c r="L200" s="131">
        <f>IF(MID(Fosfatos!L200,1,1)="&lt;",MID(Fosfatos!L200,2,4)/2,Fosfatos!L200)</f>
        <v>0</v>
      </c>
      <c r="M200" s="105"/>
      <c r="N200" s="131" t="str">
        <f>IF(MID(Fosfatos!N200,1,1)="&lt;",MID(Fosfatos!N200,2,4)/2,Fosfatos!N200)</f>
        <v>Cauce seco</v>
      </c>
      <c r="O200" s="4">
        <f>IF(MID(Fosfatos!O200,1,1)="&lt;",MID(Fosfatos!O200,2,4)/2,Fosfatos!O200)</f>
        <v>0.14799999999999999</v>
      </c>
      <c r="P200" s="9">
        <f>IF(MID(Fosfatos!P200,1,1)="&lt;",MID(Fosfatos!P200,2,4)/2,Fosfatos!P200)</f>
        <v>0</v>
      </c>
      <c r="Q200" s="105"/>
      <c r="R200" s="17">
        <f>IF(MID(Fosfatos!R200,1,1)="&lt;",MID(Fosfatos!R200,2,4)/2,Fosfatos!R200)</f>
        <v>0</v>
      </c>
      <c r="S200" s="21">
        <f>IF(MID(Fosfatos!S200,1,1)="&lt;",MID(Fosfatos!S200,2,4)/2,Fosfatos!S200)</f>
        <v>0</v>
      </c>
      <c r="T200" s="21">
        <f>IF(MID(Fosfatos!T200,1,1)="&lt;",MID(Fosfatos!T200,2,4)/2,Fosfatos!T200)</f>
        <v>0.03</v>
      </c>
      <c r="U200" s="150">
        <f>IF(MID(Fosfatos!U200,1,1)="&lt;",MID(Fosfatos!U200,2,4)/2,Fosfatos!U200)</f>
        <v>0.03</v>
      </c>
      <c r="V200" s="151">
        <f>IF(MID(Fosfatos!V200,1,1)="&lt;",MID(Fosfatos!V200,2,4)/2,Fosfatos!V200)</f>
        <v>0</v>
      </c>
      <c r="W200" s="152">
        <f>IF(MID(Fosfatos!W200,1,1)="&lt;",MID(Fosfatos!W200,2,4)/2,Fosfatos!W200)</f>
        <v>0</v>
      </c>
      <c r="X200" s="153">
        <f>IF(MID(Fosfatos!X200,1,1)="&lt;",MID(Fosfatos!X200,2,4)/2,Fosfatos!X200)</f>
        <v>0.40600000000000003</v>
      </c>
      <c r="Y200" s="154" t="str">
        <f>IF(MID(Fosfatos!Y200,1,1)="&lt;",MID(Fosfatos!Y200,2,4)/2,Fosfatos!Y200)</f>
        <v>Cauce seco</v>
      </c>
    </row>
    <row r="201" spans="2:27" x14ac:dyDescent="0.25">
      <c r="B201" s="30">
        <v>44910</v>
      </c>
      <c r="C201" s="46"/>
      <c r="D201" s="131">
        <f>IF(MID(Fosfatos!D201,1,1)="&lt;",MID(Fosfatos!D201,2,4)/2,Fosfatos!D201)</f>
        <v>0.624</v>
      </c>
      <c r="E201" s="130"/>
      <c r="F201" s="130"/>
      <c r="G201" s="130"/>
      <c r="H201" s="130"/>
      <c r="I201" s="105"/>
      <c r="J201" s="131">
        <f>IF(MID(Fosfatos!J201,1,1)="&lt;",MID(Fosfatos!J201,2,4)/2,Fosfatos!J201)</f>
        <v>0.222</v>
      </c>
      <c r="K201" s="105"/>
      <c r="L201" s="131">
        <f>IF(MID(Fosfatos!L201,1,1)="&lt;",MID(Fosfatos!L201,2,4)/2,Fosfatos!L201)</f>
        <v>0</v>
      </c>
      <c r="M201" s="105"/>
      <c r="N201" s="131" t="str">
        <f>IF(MID(Fosfatos!N201,1,1)="&lt;",MID(Fosfatos!N201,2,4)/2,Fosfatos!N201)</f>
        <v>Cauce seco</v>
      </c>
      <c r="O201" s="4">
        <f>IF(MID(Fosfatos!O201,1,1)="&lt;",MID(Fosfatos!O201,2,4)/2,Fosfatos!O201)</f>
        <v>0</v>
      </c>
      <c r="P201" s="9">
        <f>IF(MID(Fosfatos!P201,1,1)="&lt;",MID(Fosfatos!P201,2,4)/2,Fosfatos!P201)</f>
        <v>0</v>
      </c>
      <c r="Q201" s="105"/>
      <c r="R201" s="17">
        <f>IF(MID(Fosfatos!R201,1,1)="&lt;",MID(Fosfatos!R201,2,4)/2,Fosfatos!R201)</f>
        <v>0</v>
      </c>
      <c r="S201" s="21">
        <f>IF(MID(Fosfatos!S201,1,1)="&lt;",MID(Fosfatos!S201,2,4)/2,Fosfatos!S201)</f>
        <v>0</v>
      </c>
      <c r="T201" s="21">
        <f>IF(MID(Fosfatos!T201,1,1)="&lt;",MID(Fosfatos!T201,2,4)/2,Fosfatos!T201)</f>
        <v>0.03</v>
      </c>
      <c r="U201" s="150">
        <f>IF(MID(Fosfatos!U201,1,1)="&lt;",MID(Fosfatos!U201,2,4)/2,Fosfatos!U201)</f>
        <v>0.03</v>
      </c>
      <c r="V201" s="151">
        <f>IF(MID(Fosfatos!V201,1,1)="&lt;",MID(Fosfatos!V201,2,4)/2,Fosfatos!V201)</f>
        <v>0</v>
      </c>
      <c r="W201" s="152">
        <f>IF(MID(Fosfatos!W201,1,1)="&lt;",MID(Fosfatos!W201,2,4)/2,Fosfatos!W201)</f>
        <v>0</v>
      </c>
      <c r="X201" s="153">
        <f>IF(MID(Fosfatos!X201,1,1)="&lt;",MID(Fosfatos!X201,2,4)/2,Fosfatos!X201)</f>
        <v>0.41199999999999998</v>
      </c>
      <c r="Y201" s="154" t="str">
        <f>IF(MID(Fosfatos!Y201,1,1)="&lt;",MID(Fosfatos!Y201,2,4)/2,Fosfatos!Y201)</f>
        <v>Cauce seco</v>
      </c>
      <c r="AA201" t="s">
        <v>178</v>
      </c>
    </row>
    <row r="202" spans="2:27" x14ac:dyDescent="0.25">
      <c r="B202" s="30">
        <v>44914</v>
      </c>
      <c r="C202" s="46"/>
      <c r="D202" s="131">
        <f>IF(MID(Fosfatos!D202,1,1)="&lt;",MID(Fosfatos!D202,2,4)/2,Fosfatos!D202)</f>
        <v>0.46500000000000002</v>
      </c>
      <c r="E202" s="130"/>
      <c r="F202" s="130"/>
      <c r="G202" s="130"/>
      <c r="H202" s="130"/>
      <c r="I202" s="105"/>
      <c r="J202" s="131">
        <f>IF(MID(Fosfatos!J202,1,1)="&lt;",MID(Fosfatos!J202,2,4)/2,Fosfatos!J202)</f>
        <v>0.46500000000000002</v>
      </c>
      <c r="K202" s="105"/>
      <c r="L202" s="131">
        <f>IF(MID(Fosfatos!L202,1,1)="&lt;",MID(Fosfatos!L202,2,4)/2,Fosfatos!L202)</f>
        <v>0</v>
      </c>
      <c r="M202" s="105"/>
      <c r="N202" s="131" t="str">
        <f>IF(MID(Fosfatos!N202,1,1)="&lt;",MID(Fosfatos!N202,2,4)/2,Fosfatos!N202)</f>
        <v>Cauce seco</v>
      </c>
      <c r="O202" s="4">
        <f>IF(MID(Fosfatos!O202,1,1)="&lt;",MID(Fosfatos!O202,2,4)/2,Fosfatos!O202)</f>
        <v>0.111</v>
      </c>
      <c r="P202" s="9">
        <f>IF(MID(Fosfatos!P202,1,1)="&lt;",MID(Fosfatos!P202,2,4)/2,Fosfatos!P202)</f>
        <v>0</v>
      </c>
      <c r="Q202" s="105"/>
      <c r="R202" s="17">
        <f>IF(MID(Fosfatos!R202,1,1)="&lt;",MID(Fosfatos!R202,2,4)/2,Fosfatos!R202)</f>
        <v>0</v>
      </c>
      <c r="S202" s="21">
        <f>IF(MID(Fosfatos!S202,1,1)="&lt;",MID(Fosfatos!S202,2,4)/2,Fosfatos!S202)</f>
        <v>0</v>
      </c>
      <c r="T202" s="21">
        <f>IF(MID(Fosfatos!T202,1,1)="&lt;",MID(Fosfatos!T202,2,4)/2,Fosfatos!T202)</f>
        <v>0.03</v>
      </c>
      <c r="U202" s="150">
        <f>IF(MID(Fosfatos!U202,1,1)="&lt;",MID(Fosfatos!U202,2,4)/2,Fosfatos!U202)</f>
        <v>0.03</v>
      </c>
      <c r="V202" s="151">
        <f>IF(MID(Fosfatos!V202,1,1)="&lt;",MID(Fosfatos!V202,2,4)/2,Fosfatos!V202)</f>
        <v>0</v>
      </c>
      <c r="W202" s="152">
        <f>IF(MID(Fosfatos!W202,1,1)="&lt;",MID(Fosfatos!W202,2,4)/2,Fosfatos!W202)</f>
        <v>0</v>
      </c>
      <c r="X202" s="153">
        <f>IF(MID(Fosfatos!X202,1,1)="&lt;",MID(Fosfatos!X202,2,4)/2,Fosfatos!X202)</f>
        <v>0.43</v>
      </c>
      <c r="Y202" s="154" t="str">
        <f>IF(MID(Fosfatos!Y202,1,1)="&lt;",MID(Fosfatos!Y202,2,4)/2,Fosfatos!Y202)</f>
        <v>Cauce seco</v>
      </c>
    </row>
    <row r="203" spans="2:27" x14ac:dyDescent="0.25">
      <c r="B203" s="30">
        <v>44917</v>
      </c>
      <c r="C203" s="105"/>
      <c r="D203" s="131">
        <f>IF(MID(Fosfatos!D203,1,1)="&lt;",MID(Fosfatos!D203,2,4)/2,Fosfatos!D203)</f>
        <v>0.63500000000000001</v>
      </c>
      <c r="E203" s="130"/>
      <c r="F203" s="130"/>
      <c r="G203" s="130"/>
      <c r="H203" s="130"/>
      <c r="I203" s="105"/>
      <c r="J203" s="131">
        <f>IF(MID(Fosfatos!J203,1,1)="&lt;",MID(Fosfatos!J203,2,4)/2,Fosfatos!J203)</f>
        <v>0.112</v>
      </c>
      <c r="K203" s="105"/>
      <c r="L203" s="131">
        <f>IF(MID(Fosfatos!L203,1,1)="&lt;",MID(Fosfatos!L203,2,4)/2,Fosfatos!L203)</f>
        <v>0</v>
      </c>
      <c r="M203" s="105"/>
      <c r="N203" s="131">
        <f>IF(MID(Fosfatos!N203,1,1)="&lt;",MID(Fosfatos!N203,2,4)/2,Fosfatos!N203)</f>
        <v>0.19600000000000001</v>
      </c>
      <c r="O203" s="4">
        <f>IF(MID(Fosfatos!O203,1,1)="&lt;",MID(Fosfatos!O203,2,4)/2,Fosfatos!O203)</f>
        <v>0</v>
      </c>
      <c r="P203" s="9">
        <f>IF(MID(Fosfatos!P203,1,1)="&lt;",MID(Fosfatos!P203,2,4)/2,Fosfatos!P203)</f>
        <v>0</v>
      </c>
      <c r="Q203" s="105"/>
      <c r="R203" s="17">
        <f>IF(MID(Fosfatos!R203,1,1)="&lt;",MID(Fosfatos!R203,2,4)/2,Fosfatos!R203)</f>
        <v>0</v>
      </c>
      <c r="S203" s="21">
        <f>IF(MID(Fosfatos!S203,1,1)="&lt;",MID(Fosfatos!S203,2,4)/2,Fosfatos!S203)</f>
        <v>0</v>
      </c>
      <c r="T203" s="21">
        <f>IF(MID(Fosfatos!T203,1,1)="&lt;",MID(Fosfatos!T203,2,4)/2,Fosfatos!T203)</f>
        <v>0.03</v>
      </c>
      <c r="U203" s="150">
        <f>IF(MID(Fosfatos!U203,1,1)="&lt;",MID(Fosfatos!U203,2,4)/2,Fosfatos!U203)</f>
        <v>0.03</v>
      </c>
      <c r="V203" s="151">
        <f>IF(MID(Fosfatos!V203,1,1)="&lt;",MID(Fosfatos!V203,2,4)/2,Fosfatos!V203)</f>
        <v>0</v>
      </c>
      <c r="W203" s="152">
        <f>IF(MID(Fosfatos!W203,1,1)="&lt;",MID(Fosfatos!W203,2,4)/2,Fosfatos!W203)</f>
        <v>0</v>
      </c>
      <c r="X203" s="153">
        <f>IF(MID(Fosfatos!X203,1,1)="&lt;",MID(Fosfatos!X203,2,4)/2,Fosfatos!X203)</f>
        <v>0.33200000000000002</v>
      </c>
      <c r="Y203" s="154" t="str">
        <f>IF(MID(Fosfatos!Y203,1,1)="&lt;",MID(Fosfatos!Y203,2,4)/2,Fosfatos!Y203)</f>
        <v>Cauce seco</v>
      </c>
    </row>
    <row r="204" spans="2:27" x14ac:dyDescent="0.25">
      <c r="B204" s="30">
        <v>44922</v>
      </c>
      <c r="C204" s="105"/>
      <c r="D204" s="131">
        <f>IF(MID(Fosfatos!D204,1,1)="&lt;",MID(Fosfatos!D204,2,4)/2,Fosfatos!D204)</f>
        <v>0.40799999999999997</v>
      </c>
      <c r="E204" s="130"/>
      <c r="F204" s="130"/>
      <c r="G204" s="130"/>
      <c r="H204" s="130"/>
      <c r="I204" s="105"/>
      <c r="J204" s="131">
        <f>IF(MID(Fosfatos!J204,1,1)="&lt;",MID(Fosfatos!J204,2,4)/2,Fosfatos!J204)</f>
        <v>0.154</v>
      </c>
      <c r="K204" s="105"/>
      <c r="L204" s="131">
        <f>IF(MID(Fosfatos!L204,1,1)="&lt;",MID(Fosfatos!L204,2,4)/2,Fosfatos!L204)</f>
        <v>0</v>
      </c>
      <c r="M204" s="105"/>
      <c r="N204" s="131" t="str">
        <f>IF(MID(Fosfatos!N204,1,1)="&lt;",MID(Fosfatos!N204,2,4)/2,Fosfatos!N204)</f>
        <v>Cauce seco</v>
      </c>
      <c r="O204" s="4">
        <f>IF(MID(Fosfatos!O204,1,1)="&lt;",MID(Fosfatos!O204,2,4)/2,Fosfatos!O204)</f>
        <v>8.5999999999999993E-2</v>
      </c>
      <c r="P204" s="9">
        <f>IF(MID(Fosfatos!P204,1,1)="&lt;",MID(Fosfatos!P204,2,4)/2,Fosfatos!P204)</f>
        <v>0</v>
      </c>
      <c r="Q204" s="105"/>
      <c r="R204" s="17">
        <f>IF(MID(Fosfatos!R204,1,1)="&lt;",MID(Fosfatos!R204,2,4)/2,Fosfatos!R204)</f>
        <v>0</v>
      </c>
      <c r="S204" s="21">
        <f>IF(MID(Fosfatos!S204,1,1)="&lt;",MID(Fosfatos!S204,2,4)/2,Fosfatos!S204)</f>
        <v>0</v>
      </c>
      <c r="T204" s="21">
        <f>IF(MID(Fosfatos!T204,1,1)="&lt;",MID(Fosfatos!T204,2,4)/2,Fosfatos!T204)</f>
        <v>0.03</v>
      </c>
      <c r="U204" s="150">
        <f>IF(MID(Fosfatos!U204,1,1)="&lt;",MID(Fosfatos!U204,2,4)/2,Fosfatos!U204)</f>
        <v>0.03</v>
      </c>
      <c r="V204" s="151">
        <f>IF(MID(Fosfatos!V204,1,1)="&lt;",MID(Fosfatos!V204,2,4)/2,Fosfatos!V204)</f>
        <v>0</v>
      </c>
      <c r="W204" s="152">
        <f>IF(MID(Fosfatos!W204,1,1)="&lt;",MID(Fosfatos!W204,2,4)/2,Fosfatos!W204)</f>
        <v>0</v>
      </c>
      <c r="X204" s="153">
        <f>IF(MID(Fosfatos!X204,1,1)="&lt;",MID(Fosfatos!X204,2,4)/2,Fosfatos!X204)</f>
        <v>0.41099999999999998</v>
      </c>
      <c r="Y204" s="154" t="str">
        <f>IF(MID(Fosfatos!Y204,1,1)="&lt;",MID(Fosfatos!Y204,2,4)/2,Fosfatos!Y204)</f>
        <v>Cauce seco</v>
      </c>
    </row>
    <row r="205" spans="2:27" x14ac:dyDescent="0.25">
      <c r="B205" s="30">
        <v>44924</v>
      </c>
      <c r="C205" s="46"/>
      <c r="D205" s="131">
        <f>IF(MID(Fosfatos!D205,1,1)="&lt;",MID(Fosfatos!D205,2,4)/2,Fosfatos!D205)</f>
        <v>0.52800000000000002</v>
      </c>
      <c r="E205" s="130"/>
      <c r="F205" s="130"/>
      <c r="G205" s="130"/>
      <c r="H205" s="130"/>
      <c r="I205" s="105"/>
      <c r="J205" s="131">
        <f>IF(MID(Fosfatos!J205,1,1)="&lt;",MID(Fosfatos!J205,2,4)/2,Fosfatos!J205)</f>
        <v>0.13500000000000001</v>
      </c>
      <c r="K205" s="105"/>
      <c r="L205" s="131">
        <f>IF(MID(Fosfatos!L205,1,1)="&lt;",MID(Fosfatos!L205,2,4)/2,Fosfatos!L205)</f>
        <v>0</v>
      </c>
      <c r="M205" s="105"/>
      <c r="N205" s="131" t="str">
        <f>IF(MID(Fosfatos!N205,1,1)="&lt;",MID(Fosfatos!N205,2,4)/2,Fosfatos!N205)</f>
        <v>Cauce seco</v>
      </c>
      <c r="O205" s="4">
        <f>IF(MID(Fosfatos!O205,1,1)="&lt;",MID(Fosfatos!O205,2,4)/2,Fosfatos!O205)</f>
        <v>0</v>
      </c>
      <c r="P205" s="9">
        <f>IF(MID(Fosfatos!P205,1,1)="&lt;",MID(Fosfatos!P205,2,4)/2,Fosfatos!P205)</f>
        <v>0</v>
      </c>
      <c r="Q205" s="105"/>
      <c r="R205" s="17">
        <f>IF(MID(Fosfatos!R205,1,1)="&lt;",MID(Fosfatos!R205,2,4)/2,Fosfatos!R205)</f>
        <v>0</v>
      </c>
      <c r="S205" s="21">
        <f>IF(MID(Fosfatos!S205,1,1)="&lt;",MID(Fosfatos!S205,2,4)/2,Fosfatos!S205)</f>
        <v>0</v>
      </c>
      <c r="T205" s="21">
        <f>IF(MID(Fosfatos!T205,1,1)="&lt;",MID(Fosfatos!T205,2,4)/2,Fosfatos!T205)</f>
        <v>0.03</v>
      </c>
      <c r="U205" s="150">
        <f>IF(MID(Fosfatos!U205,1,1)="&lt;",MID(Fosfatos!U205,2,4)/2,Fosfatos!U205)</f>
        <v>0.03</v>
      </c>
      <c r="V205" s="151">
        <f>IF(MID(Fosfatos!V205,1,1)="&lt;",MID(Fosfatos!V205,2,4)/2,Fosfatos!V205)</f>
        <v>0</v>
      </c>
      <c r="W205" s="152">
        <f>IF(MID(Fosfatos!W205,1,1)="&lt;",MID(Fosfatos!W205,2,4)/2,Fosfatos!W205)</f>
        <v>0</v>
      </c>
      <c r="X205" s="153">
        <f>IF(MID(Fosfatos!X205,1,1)="&lt;",MID(Fosfatos!X205,2,4)/2,Fosfatos!X205)</f>
        <v>0.39300000000000002</v>
      </c>
      <c r="Y205" s="154" t="str">
        <f>IF(MID(Fosfatos!Y205,1,1)="&lt;",MID(Fosfatos!Y205,2,4)/2,Fosfatos!Y205)</f>
        <v>Cauce seco</v>
      </c>
    </row>
    <row r="206" spans="2:27" x14ac:dyDescent="0.25">
      <c r="B206" s="30">
        <v>44929</v>
      </c>
      <c r="C206" s="46"/>
      <c r="D206" s="131">
        <f>IF(MID(Fosfatos!D206,1,1)="&lt;",MID(Fosfatos!D206,2,4)/2,Fosfatos!D206)</f>
        <v>0.3</v>
      </c>
      <c r="E206" s="26"/>
      <c r="F206" s="26"/>
      <c r="G206" s="26"/>
      <c r="H206" s="26"/>
      <c r="I206" s="46"/>
      <c r="J206" s="131">
        <f>IF(MID(Fosfatos!J206,1,1)="&lt;",MID(Fosfatos!J206,2,4)/2,Fosfatos!J206)</f>
        <v>0.189</v>
      </c>
      <c r="K206" s="46"/>
      <c r="L206" s="131">
        <f>IF(MID(Fosfatos!L206,1,1)="&lt;",MID(Fosfatos!L206,2,4)/2,Fosfatos!L206)</f>
        <v>0</v>
      </c>
      <c r="M206" s="46"/>
      <c r="N206" s="131" t="str">
        <f>IF(MID(Fosfatos!N206,1,1)="&lt;",MID(Fosfatos!N206,2,4)/2,Fosfatos!N206)</f>
        <v>Cauce seco</v>
      </c>
      <c r="O206" s="4">
        <f>IF(MID(Fosfatos!O206,1,1)="&lt;",MID(Fosfatos!O206,2,4)/2,Fosfatos!O206)</f>
        <v>0.13300000000000001</v>
      </c>
      <c r="P206" s="9">
        <f>IF(MID(Fosfatos!P206,1,1)="&lt;",MID(Fosfatos!P206,2,4)/2,Fosfatos!P206)</f>
        <v>0</v>
      </c>
      <c r="Q206" s="46"/>
      <c r="R206" s="17">
        <f>IF(MID(Fosfatos!R206,1,1)="&lt;",MID(Fosfatos!R206,2,4)/2,Fosfatos!R206)</f>
        <v>0</v>
      </c>
      <c r="S206" s="21">
        <f>IF(MID(Fosfatos!S206,1,1)="&lt;",MID(Fosfatos!S206,2,4)/2,Fosfatos!S206)</f>
        <v>0</v>
      </c>
      <c r="T206" s="21">
        <f>IF(MID(Fosfatos!T206,1,1)="&lt;",MID(Fosfatos!T206,2,4)/2,Fosfatos!T206)</f>
        <v>0.03</v>
      </c>
      <c r="U206" s="150">
        <f>IF(MID(Fosfatos!U206,1,1)="&lt;",MID(Fosfatos!U206,2,4)/2,Fosfatos!U206)</f>
        <v>0.03</v>
      </c>
      <c r="V206" s="151">
        <f>IF(MID(Fosfatos!V206,1,1)="&lt;",MID(Fosfatos!V206,2,4)/2,Fosfatos!V206)</f>
        <v>0</v>
      </c>
      <c r="W206" s="152">
        <f>IF(MID(Fosfatos!W206,1,1)="&lt;",MID(Fosfatos!W206,2,4)/2,Fosfatos!W206)</f>
        <v>0</v>
      </c>
      <c r="X206" s="153">
        <f>IF(MID(Fosfatos!X206,1,1)="&lt;",MID(Fosfatos!X206,2,4)/2,Fosfatos!X206)</f>
        <v>0.23</v>
      </c>
      <c r="Y206" s="154" t="str">
        <f>IF(MID(Fosfatos!Y206,1,1)="&lt;",MID(Fosfatos!Y206,2,4)/2,Fosfatos!Y206)</f>
        <v>Cauce seco</v>
      </c>
    </row>
    <row r="207" spans="2:27" x14ac:dyDescent="0.25">
      <c r="B207" s="30">
        <v>44930</v>
      </c>
      <c r="C207" s="46"/>
      <c r="D207" s="131">
        <f>IF(MID(Fosfatos!D207,1,1)="&lt;",MID(Fosfatos!D207,2,4)/2,Fosfatos!D207)</f>
        <v>0.373</v>
      </c>
      <c r="E207" s="26"/>
      <c r="F207" s="26"/>
      <c r="G207" s="26"/>
      <c r="H207" s="26"/>
      <c r="I207" s="46"/>
      <c r="J207" s="131">
        <f>IF(MID(Fosfatos!J207,1,1)="&lt;",MID(Fosfatos!J207,2,4)/2,Fosfatos!J207)</f>
        <v>0.19900000000000001</v>
      </c>
      <c r="K207" s="46"/>
      <c r="L207" s="131">
        <f>IF(MID(Fosfatos!L207,1,1)="&lt;",MID(Fosfatos!L207,2,4)/2,Fosfatos!L207)</f>
        <v>0</v>
      </c>
      <c r="M207" s="46"/>
      <c r="N207" s="131" t="str">
        <f>IF(MID(Fosfatos!N207,1,1)="&lt;",MID(Fosfatos!N207,2,4)/2,Fosfatos!N207)</f>
        <v>Cauce seco</v>
      </c>
      <c r="O207" s="4">
        <f>IF(MID(Fosfatos!O207,1,1)="&lt;",MID(Fosfatos!O207,2,4)/2,Fosfatos!O207)</f>
        <v>0</v>
      </c>
      <c r="P207" s="9">
        <f>IF(MID(Fosfatos!P207,1,1)="&lt;",MID(Fosfatos!P207,2,4)/2,Fosfatos!P207)</f>
        <v>0</v>
      </c>
      <c r="Q207" s="46"/>
      <c r="R207" s="17">
        <f>IF(MID(Fosfatos!R207,1,1)="&lt;",MID(Fosfatos!R207,2,4)/2,Fosfatos!R207)</f>
        <v>0</v>
      </c>
      <c r="S207" s="21">
        <f>IF(MID(Fosfatos!S207,1,1)="&lt;",MID(Fosfatos!S207,2,4)/2,Fosfatos!S207)</f>
        <v>0</v>
      </c>
      <c r="T207" s="21">
        <f>IF(MID(Fosfatos!T207,1,1)="&lt;",MID(Fosfatos!T207,2,4)/2,Fosfatos!T207)</f>
        <v>0.03</v>
      </c>
      <c r="U207" s="150">
        <f>IF(MID(Fosfatos!U207,1,1)="&lt;",MID(Fosfatos!U207,2,4)/2,Fosfatos!U207)</f>
        <v>0.03</v>
      </c>
      <c r="V207" s="151">
        <f>IF(MID(Fosfatos!V207,1,1)="&lt;",MID(Fosfatos!V207,2,4)/2,Fosfatos!V207)</f>
        <v>0</v>
      </c>
      <c r="W207" s="152">
        <f>IF(MID(Fosfatos!W207,1,1)="&lt;",MID(Fosfatos!W207,2,4)/2,Fosfatos!W207)</f>
        <v>0</v>
      </c>
      <c r="X207" s="153">
        <f>IF(MID(Fosfatos!X207,1,1)="&lt;",MID(Fosfatos!X207,2,4)/2,Fosfatos!X207)</f>
        <v>0.311</v>
      </c>
      <c r="Y207" s="154" t="str">
        <f>IF(MID(Fosfatos!Y207,1,1)="&lt;",MID(Fosfatos!Y207,2,4)/2,Fosfatos!Y207)</f>
        <v>Cauce seco</v>
      </c>
    </row>
    <row r="208" spans="2:27" x14ac:dyDescent="0.25">
      <c r="B208" s="30">
        <v>44935</v>
      </c>
      <c r="C208" s="46"/>
      <c r="D208" s="131">
        <f>IF(MID(Fosfatos!D208,1,1)="&lt;",MID(Fosfatos!D208,2,4)/2,Fosfatos!D208)</f>
        <v>0.621</v>
      </c>
      <c r="E208" s="130"/>
      <c r="F208" s="130"/>
      <c r="G208" s="130"/>
      <c r="H208" s="130"/>
      <c r="I208" s="105"/>
      <c r="J208" s="131">
        <f>IF(MID(Fosfatos!J208,1,1)="&lt;",MID(Fosfatos!J208,2,4)/2,Fosfatos!J208)</f>
        <v>0.23300000000000001</v>
      </c>
      <c r="K208" s="105"/>
      <c r="L208" s="131">
        <f>IF(MID(Fosfatos!L208,1,1)="&lt;",MID(Fosfatos!L208,2,4)/2,Fosfatos!L208)</f>
        <v>0</v>
      </c>
      <c r="M208" s="105"/>
      <c r="N208" s="131" t="str">
        <f>IF(MID(Fosfatos!N208,1,1)="&lt;",MID(Fosfatos!N208,2,4)/2,Fosfatos!N208)</f>
        <v>Cauce seco</v>
      </c>
      <c r="O208" s="4">
        <f>IF(MID(Fosfatos!O208,1,1)="&lt;",MID(Fosfatos!O208,2,4)/2,Fosfatos!O208)</f>
        <v>0.109</v>
      </c>
      <c r="P208" s="9">
        <f>IF(MID(Fosfatos!P208,1,1)="&lt;",MID(Fosfatos!P208,2,4)/2,Fosfatos!P208)</f>
        <v>0</v>
      </c>
      <c r="Q208" s="105"/>
      <c r="R208" s="17">
        <f>IF(MID(Fosfatos!R208,1,1)="&lt;",MID(Fosfatos!R208,2,4)/2,Fosfatos!R208)</f>
        <v>0</v>
      </c>
      <c r="S208" s="21">
        <f>IF(MID(Fosfatos!S208,1,1)="&lt;",MID(Fosfatos!S208,2,4)/2,Fosfatos!S208)</f>
        <v>0</v>
      </c>
      <c r="T208" s="21">
        <f>IF(MID(Fosfatos!T208,1,1)="&lt;",MID(Fosfatos!T208,2,4)/2,Fosfatos!T208)</f>
        <v>0.03</v>
      </c>
      <c r="U208" s="150">
        <f>IF(MID(Fosfatos!U208,1,1)="&lt;",MID(Fosfatos!U208,2,4)/2,Fosfatos!U208)</f>
        <v>0.03</v>
      </c>
      <c r="V208" s="151">
        <f>IF(MID(Fosfatos!V208,1,1)="&lt;",MID(Fosfatos!V208,2,4)/2,Fosfatos!V208)</f>
        <v>0</v>
      </c>
      <c r="W208" s="152">
        <f>IF(MID(Fosfatos!W208,1,1)="&lt;",MID(Fosfatos!W208,2,4)/2,Fosfatos!W208)</f>
        <v>0</v>
      </c>
      <c r="X208" s="153">
        <f>IF(MID(Fosfatos!X208,1,1)="&lt;",MID(Fosfatos!X208,2,4)/2,Fosfatos!X208)</f>
        <v>0.41</v>
      </c>
      <c r="Y208" s="154" t="str">
        <f>IF(MID(Fosfatos!Y208,1,1)="&lt;",MID(Fosfatos!Y208,2,4)/2,Fosfatos!Y208)</f>
        <v>Cauce seco</v>
      </c>
    </row>
    <row r="209" spans="2:27" x14ac:dyDescent="0.25">
      <c r="B209" s="30">
        <v>44938</v>
      </c>
      <c r="C209" s="105"/>
      <c r="D209" s="131">
        <f>IF(MID(Fosfatos!D209,1,1)="&lt;",MID(Fosfatos!D209,2,4)/2,Fosfatos!D209)</f>
        <v>0.90100000000000002</v>
      </c>
      <c r="E209" s="130"/>
      <c r="F209" s="130"/>
      <c r="G209" s="130"/>
      <c r="H209" s="130"/>
      <c r="I209" s="105"/>
      <c r="J209" s="131">
        <f>IF(MID(Fosfatos!J209,1,1)="&lt;",MID(Fosfatos!J209,2,4)/2,Fosfatos!J209)</f>
        <v>0.34399999999999997</v>
      </c>
      <c r="K209" s="105"/>
      <c r="L209" s="131">
        <f>IF(MID(Fosfatos!L209,1,1)="&lt;",MID(Fosfatos!L209,2,4)/2,Fosfatos!L209)</f>
        <v>0</v>
      </c>
      <c r="M209" s="105"/>
      <c r="N209" s="131" t="str">
        <f>IF(MID(Fosfatos!N209,1,1)="&lt;",MID(Fosfatos!N209,2,4)/2,Fosfatos!N209)</f>
        <v>Cauce seco</v>
      </c>
      <c r="O209" s="4">
        <f>IF(MID(Fosfatos!O209,1,1)="&lt;",MID(Fosfatos!O209,2,4)/2,Fosfatos!O209)</f>
        <v>0</v>
      </c>
      <c r="P209" s="9">
        <f>IF(MID(Fosfatos!P209,1,1)="&lt;",MID(Fosfatos!P209,2,4)/2,Fosfatos!P209)</f>
        <v>0</v>
      </c>
      <c r="Q209" s="105"/>
      <c r="R209" s="17">
        <f>IF(MID(Fosfatos!R209,1,1)="&lt;",MID(Fosfatos!R209,2,4)/2,Fosfatos!R209)</f>
        <v>0</v>
      </c>
      <c r="S209" s="21">
        <f>IF(MID(Fosfatos!S209,1,1)="&lt;",MID(Fosfatos!S209,2,4)/2,Fosfatos!S209)</f>
        <v>0</v>
      </c>
      <c r="T209" s="21">
        <f>IF(MID(Fosfatos!T209,1,1)="&lt;",MID(Fosfatos!T209,2,4)/2,Fosfatos!T209)</f>
        <v>0.03</v>
      </c>
      <c r="U209" s="150">
        <f>IF(MID(Fosfatos!U209,1,1)="&lt;",MID(Fosfatos!U209,2,4)/2,Fosfatos!U209)</f>
        <v>0.03</v>
      </c>
      <c r="V209" s="151">
        <f>IF(MID(Fosfatos!V209,1,1)="&lt;",MID(Fosfatos!V209,2,4)/2,Fosfatos!V209)</f>
        <v>0</v>
      </c>
      <c r="W209" s="152">
        <f>IF(MID(Fosfatos!W209,1,1)="&lt;",MID(Fosfatos!W209,2,4)/2,Fosfatos!W209)</f>
        <v>0</v>
      </c>
      <c r="X209" s="153">
        <f>IF(MID(Fosfatos!X209,1,1)="&lt;",MID(Fosfatos!X209,2,4)/2,Fosfatos!X209)</f>
        <v>0.45600000000000002</v>
      </c>
      <c r="Y209" s="154" t="str">
        <f>IF(MID(Fosfatos!Y209,1,1)="&lt;",MID(Fosfatos!Y209,2,4)/2,Fosfatos!Y209)</f>
        <v>Cauce seco</v>
      </c>
    </row>
    <row r="210" spans="2:27" x14ac:dyDescent="0.25">
      <c r="B210" s="30">
        <v>44942</v>
      </c>
      <c r="C210" s="105"/>
      <c r="D210" s="131">
        <f>IF(MID(Fosfatos!D210,1,1)="&lt;",MID(Fosfatos!D210,2,4)/2,Fosfatos!D210)</f>
        <v>0.35</v>
      </c>
      <c r="E210" s="26"/>
      <c r="F210" s="26"/>
      <c r="G210" s="26"/>
      <c r="H210" s="26"/>
      <c r="I210" s="46"/>
      <c r="J210" s="131">
        <f>IF(MID(Fosfatos!J210,1,1)="&lt;",MID(Fosfatos!J210,2,4)/2,Fosfatos!J210)</f>
        <v>0.21</v>
      </c>
      <c r="K210" s="46"/>
      <c r="L210" s="131">
        <f>IF(MID(Fosfatos!L210,1,1)="&lt;",MID(Fosfatos!L210,2,4)/2,Fosfatos!L210)</f>
        <v>0</v>
      </c>
      <c r="M210" s="46"/>
      <c r="N210" s="131" t="str">
        <f>IF(MID(Fosfatos!N210,1,1)="&lt;",MID(Fosfatos!N210,2,4)/2,Fosfatos!N210)</f>
        <v>Cauce seco</v>
      </c>
      <c r="O210" s="4">
        <f>IF(MID(Fosfatos!O210,1,1)="&lt;",MID(Fosfatos!O210,2,4)/2,Fosfatos!O210)</f>
        <v>0.13</v>
      </c>
      <c r="P210" s="9">
        <f>IF(MID(Fosfatos!P210,1,1)="&lt;",MID(Fosfatos!P210,2,4)/2,Fosfatos!P210)</f>
        <v>0</v>
      </c>
      <c r="Q210" s="46"/>
      <c r="R210" s="17">
        <f>IF(MID(Fosfatos!R210,1,1)="&lt;",MID(Fosfatos!R210,2,4)/2,Fosfatos!R210)</f>
        <v>0</v>
      </c>
      <c r="S210" s="21">
        <f>IF(MID(Fosfatos!S210,1,1)="&lt;",MID(Fosfatos!S210,2,4)/2,Fosfatos!S210)</f>
        <v>0</v>
      </c>
      <c r="T210" s="21">
        <f>IF(MID(Fosfatos!T210,1,1)="&lt;",MID(Fosfatos!T210,2,4)/2,Fosfatos!T210)</f>
        <v>0.03</v>
      </c>
      <c r="U210" s="150">
        <f>IF(MID(Fosfatos!U210,1,1)="&lt;",MID(Fosfatos!U210,2,4)/2,Fosfatos!U210)</f>
        <v>0.03</v>
      </c>
      <c r="V210" s="151">
        <f>IF(MID(Fosfatos!V210,1,1)="&lt;",MID(Fosfatos!V210,2,4)/2,Fosfatos!V210)</f>
        <v>0</v>
      </c>
      <c r="W210" s="152">
        <f>IF(MID(Fosfatos!W210,1,1)="&lt;",MID(Fosfatos!W210,2,4)/2,Fosfatos!W210)</f>
        <v>0</v>
      </c>
      <c r="X210" s="153">
        <f>IF(MID(Fosfatos!X210,1,1)="&lt;",MID(Fosfatos!X210,2,4)/2,Fosfatos!X210)</f>
        <v>0.33900000000000002</v>
      </c>
      <c r="Y210" s="154" t="str">
        <f>IF(MID(Fosfatos!Y210,1,1)="&lt;",MID(Fosfatos!Y210,2,4)/2,Fosfatos!Y210)</f>
        <v>Cauce seco</v>
      </c>
    </row>
    <row r="211" spans="2:27" x14ac:dyDescent="0.25">
      <c r="B211" s="30">
        <v>44945</v>
      </c>
      <c r="C211" s="105"/>
      <c r="D211" s="131">
        <f>IF(MID(Fosfatos!D211,1,1)="&lt;",MID(Fosfatos!D211,2,4)/2,Fosfatos!D211)</f>
        <v>0.51800000000000002</v>
      </c>
      <c r="E211" s="130"/>
      <c r="F211" s="130"/>
      <c r="G211" s="130"/>
      <c r="H211" s="130"/>
      <c r="I211" s="105"/>
      <c r="J211" s="131">
        <f>IF(MID(Fosfatos!J211,1,1)="&lt;",MID(Fosfatos!J211,2,4)/2,Fosfatos!J211)</f>
        <v>0.2</v>
      </c>
      <c r="K211" s="105"/>
      <c r="L211" s="131">
        <f>IF(MID(Fosfatos!L211,1,1)="&lt;",MID(Fosfatos!L211,2,4)/2,Fosfatos!L211)</f>
        <v>0</v>
      </c>
      <c r="M211" s="105"/>
      <c r="N211" s="131" t="str">
        <f>IF(MID(Fosfatos!N211,1,1)="&lt;",MID(Fosfatos!N211,2,4)/2,Fosfatos!N211)</f>
        <v>Cauce seco</v>
      </c>
      <c r="O211" s="4">
        <f>IF(MID(Fosfatos!O211,1,1)="&lt;",MID(Fosfatos!O211,2,4)/2,Fosfatos!O211)</f>
        <v>0</v>
      </c>
      <c r="P211" s="9">
        <f>IF(MID(Fosfatos!P211,1,1)="&lt;",MID(Fosfatos!P211,2,4)/2,Fosfatos!P211)</f>
        <v>0</v>
      </c>
      <c r="Q211" s="105"/>
      <c r="R211" s="17">
        <f>IF(MID(Fosfatos!R211,1,1)="&lt;",MID(Fosfatos!R211,2,4)/2,Fosfatos!R211)</f>
        <v>0</v>
      </c>
      <c r="S211" s="21">
        <f>IF(MID(Fosfatos!S211,1,1)="&lt;",MID(Fosfatos!S211,2,4)/2,Fosfatos!S211)</f>
        <v>0</v>
      </c>
      <c r="T211" s="21">
        <f>IF(MID(Fosfatos!T211,1,1)="&lt;",MID(Fosfatos!T211,2,4)/2,Fosfatos!T211)</f>
        <v>0.03</v>
      </c>
      <c r="U211" s="150">
        <f>IF(MID(Fosfatos!U211,1,1)="&lt;",MID(Fosfatos!U211,2,4)/2,Fosfatos!U211)</f>
        <v>0.03</v>
      </c>
      <c r="V211" s="151">
        <f>IF(MID(Fosfatos!V211,1,1)="&lt;",MID(Fosfatos!V211,2,4)/2,Fosfatos!V211)</f>
        <v>0</v>
      </c>
      <c r="W211" s="152">
        <f>IF(MID(Fosfatos!W211,1,1)="&lt;",MID(Fosfatos!W211,2,4)/2,Fosfatos!W211)</f>
        <v>0</v>
      </c>
      <c r="X211" s="153">
        <f>IF(MID(Fosfatos!X211,1,1)="&lt;",MID(Fosfatos!X211,2,4)/2,Fosfatos!X211)</f>
        <v>0.47</v>
      </c>
      <c r="Y211" s="154" t="str">
        <f>IF(MID(Fosfatos!Y211,1,1)="&lt;",MID(Fosfatos!Y211,2,4)/2,Fosfatos!Y211)</f>
        <v>Cauce seco</v>
      </c>
    </row>
    <row r="212" spans="2:27" x14ac:dyDescent="0.25">
      <c r="B212" s="30">
        <v>44949</v>
      </c>
      <c r="C212" s="105"/>
      <c r="D212" s="131">
        <f>IF(MID(Fosfatos!D212,1,1)="&lt;",MID(Fosfatos!D212,2,4)/2,Fosfatos!D212)</f>
        <v>0.29099999999999998</v>
      </c>
      <c r="E212" s="26"/>
      <c r="F212" s="26"/>
      <c r="G212" s="26"/>
      <c r="H212" s="26"/>
      <c r="I212" s="46"/>
      <c r="J212" s="131">
        <f>IF(MID(Fosfatos!J212,1,1)="&lt;",MID(Fosfatos!J212,2,4)/2,Fosfatos!J212)</f>
        <v>0.20200000000000001</v>
      </c>
      <c r="K212" s="46"/>
      <c r="L212" s="131">
        <f>IF(MID(Fosfatos!L212,1,1)="&lt;",MID(Fosfatos!L212,2,4)/2,Fosfatos!L212)</f>
        <v>0</v>
      </c>
      <c r="M212" s="46"/>
      <c r="N212" s="131" t="str">
        <f>IF(MID(Fosfatos!N212,1,1)="&lt;",MID(Fosfatos!N212,2,4)/2,Fosfatos!N212)</f>
        <v>Cauce seco</v>
      </c>
      <c r="O212" s="4">
        <f>IF(MID(Fosfatos!O212,1,1)="&lt;",MID(Fosfatos!O212,2,4)/2,Fosfatos!O212)</f>
        <v>0.115</v>
      </c>
      <c r="P212" s="9">
        <f>IF(MID(Fosfatos!P212,1,1)="&lt;",MID(Fosfatos!P212,2,4)/2,Fosfatos!P212)</f>
        <v>0</v>
      </c>
      <c r="Q212" s="46"/>
      <c r="R212" s="17">
        <f>IF(MID(Fosfatos!R212,1,1)="&lt;",MID(Fosfatos!R212,2,4)/2,Fosfatos!R212)</f>
        <v>0</v>
      </c>
      <c r="S212" s="21">
        <f>IF(MID(Fosfatos!S212,1,1)="&lt;",MID(Fosfatos!S212,2,4)/2,Fosfatos!S212)</f>
        <v>0</v>
      </c>
      <c r="T212" s="21">
        <f>IF(MID(Fosfatos!T212,1,1)="&lt;",MID(Fosfatos!T212,2,4)/2,Fosfatos!T212)</f>
        <v>0.03</v>
      </c>
      <c r="U212" s="150">
        <f>IF(MID(Fosfatos!U212,1,1)="&lt;",MID(Fosfatos!U212,2,4)/2,Fosfatos!U212)</f>
        <v>0.03</v>
      </c>
      <c r="V212" s="151">
        <f>IF(MID(Fosfatos!V212,1,1)="&lt;",MID(Fosfatos!V212,2,4)/2,Fosfatos!V212)</f>
        <v>0</v>
      </c>
      <c r="W212" s="152">
        <f>IF(MID(Fosfatos!W212,1,1)="&lt;",MID(Fosfatos!W212,2,4)/2,Fosfatos!W212)</f>
        <v>0</v>
      </c>
      <c r="X212" s="153">
        <f>IF(MID(Fosfatos!X212,1,1)="&lt;",MID(Fosfatos!X212,2,4)/2,Fosfatos!X212)</f>
        <v>0.57999999999999996</v>
      </c>
      <c r="Y212" s="154" t="str">
        <f>IF(MID(Fosfatos!Y212,1,1)="&lt;",MID(Fosfatos!Y212,2,4)/2,Fosfatos!Y212)</f>
        <v>Cauce seco</v>
      </c>
    </row>
    <row r="213" spans="2:27" x14ac:dyDescent="0.25">
      <c r="B213" s="30">
        <v>44952</v>
      </c>
      <c r="C213" s="105"/>
      <c r="D213" s="131">
        <f>IF(MID(Fosfatos!D213,1,1)="&lt;",MID(Fosfatos!D213,2,4)/2,Fosfatos!D213)</f>
        <v>0.42099999999999999</v>
      </c>
      <c r="E213" s="26"/>
      <c r="F213" s="26"/>
      <c r="G213" s="26"/>
      <c r="H213" s="26"/>
      <c r="I213" s="46"/>
      <c r="J213" s="131">
        <f>IF(MID(Fosfatos!J213,1,1)="&lt;",MID(Fosfatos!J213,2,4)/2,Fosfatos!J213)</f>
        <v>0.192</v>
      </c>
      <c r="K213" s="46"/>
      <c r="L213" s="131">
        <f>IF(MID(Fosfatos!L213,1,1)="&lt;",MID(Fosfatos!L213,2,4)/2,Fosfatos!L213)</f>
        <v>0</v>
      </c>
      <c r="M213" s="46"/>
      <c r="N213" s="131" t="str">
        <f>IF(MID(Fosfatos!N213,1,1)="&lt;",MID(Fosfatos!N213,2,4)/2,Fosfatos!N213)</f>
        <v>Cauce seco</v>
      </c>
      <c r="O213" s="4">
        <f>IF(MID(Fosfatos!O213,1,1)="&lt;",MID(Fosfatos!O213,2,4)/2,Fosfatos!O213)</f>
        <v>0</v>
      </c>
      <c r="P213" s="9">
        <f>IF(MID(Fosfatos!P213,1,1)="&lt;",MID(Fosfatos!P213,2,4)/2,Fosfatos!P213)</f>
        <v>0</v>
      </c>
      <c r="Q213" s="46"/>
      <c r="R213" s="17">
        <f>IF(MID(Fosfatos!R213,1,1)="&lt;",MID(Fosfatos!R213,2,4)/2,Fosfatos!R213)</f>
        <v>0</v>
      </c>
      <c r="S213" s="21">
        <f>IF(MID(Fosfatos!S213,1,1)="&lt;",MID(Fosfatos!S213,2,4)/2,Fosfatos!S213)</f>
        <v>0</v>
      </c>
      <c r="T213" s="21">
        <f>IF(MID(Fosfatos!T213,1,1)="&lt;",MID(Fosfatos!T213,2,4)/2,Fosfatos!T213)</f>
        <v>0.03</v>
      </c>
      <c r="U213" s="150">
        <f>IF(MID(Fosfatos!U213,1,1)="&lt;",MID(Fosfatos!U213,2,4)/2,Fosfatos!U213)</f>
        <v>0.03</v>
      </c>
      <c r="V213" s="151">
        <f>IF(MID(Fosfatos!V213,1,1)="&lt;",MID(Fosfatos!V213,2,4)/2,Fosfatos!V213)</f>
        <v>0</v>
      </c>
      <c r="W213" s="152">
        <f>IF(MID(Fosfatos!W213,1,1)="&lt;",MID(Fosfatos!W213,2,4)/2,Fosfatos!W213)</f>
        <v>0</v>
      </c>
      <c r="X213" s="153">
        <f>IF(MID(Fosfatos!X213,1,1)="&lt;",MID(Fosfatos!X213,2,4)/2,Fosfatos!X213)</f>
        <v>0.35099999999999998</v>
      </c>
      <c r="Y213" s="154" t="str">
        <f>IF(MID(Fosfatos!Y213,1,1)="&lt;",MID(Fosfatos!Y213,2,4)/2,Fosfatos!Y213)</f>
        <v>Cauce seco</v>
      </c>
    </row>
    <row r="214" spans="2:27" x14ac:dyDescent="0.25">
      <c r="B214" s="30">
        <v>44956</v>
      </c>
      <c r="C214" s="105"/>
      <c r="D214" s="131">
        <f>IF(MID(Fosfatos!D214,1,1)="&lt;",MID(Fosfatos!D214,2,4)/2,Fosfatos!D214)</f>
        <v>0.376</v>
      </c>
      <c r="E214" s="130"/>
      <c r="F214" s="130"/>
      <c r="G214" s="130"/>
      <c r="H214" s="130"/>
      <c r="I214" s="105"/>
      <c r="J214" s="131">
        <f>IF(MID(Fosfatos!J214,1,1)="&lt;",MID(Fosfatos!J214,2,4)/2,Fosfatos!J214)</f>
        <v>0.251</v>
      </c>
      <c r="K214" s="105"/>
      <c r="L214" s="131">
        <f>IF(MID(Fosfatos!L214,1,1)="&lt;",MID(Fosfatos!L214,2,4)/2,Fosfatos!L214)</f>
        <v>0</v>
      </c>
      <c r="M214" s="105"/>
      <c r="N214" s="131">
        <f>IF(MID(Fosfatos!N214,1,1)="&lt;",MID(Fosfatos!N214,2,4)/2,Fosfatos!N214)</f>
        <v>0.03</v>
      </c>
      <c r="O214" s="4">
        <f>IF(MID(Fosfatos!O214,1,1)="&lt;",MID(Fosfatos!O214,2,4)/2,Fosfatos!O214)</f>
        <v>0.03</v>
      </c>
      <c r="P214" s="9">
        <f>IF(MID(Fosfatos!P214,1,1)="&lt;",MID(Fosfatos!P214,2,4)/2,Fosfatos!P214)</f>
        <v>0</v>
      </c>
      <c r="Q214" s="105"/>
      <c r="R214" s="17">
        <f>IF(MID(Fosfatos!R214,1,1)="&lt;",MID(Fosfatos!R214,2,4)/2,Fosfatos!R214)</f>
        <v>0</v>
      </c>
      <c r="S214" s="21">
        <f>IF(MID(Fosfatos!S214,1,1)="&lt;",MID(Fosfatos!S214,2,4)/2,Fosfatos!S214)</f>
        <v>0</v>
      </c>
      <c r="T214" s="21">
        <f>IF(MID(Fosfatos!T214,1,1)="&lt;",MID(Fosfatos!T214,2,4)/2,Fosfatos!T214)</f>
        <v>0.03</v>
      </c>
      <c r="U214" s="150">
        <f>IF(MID(Fosfatos!U214,1,1)="&lt;",MID(Fosfatos!U214,2,4)/2,Fosfatos!U214)</f>
        <v>0.03</v>
      </c>
      <c r="V214" s="151">
        <f>IF(MID(Fosfatos!V214,1,1)="&lt;",MID(Fosfatos!V214,2,4)/2,Fosfatos!V214)</f>
        <v>0</v>
      </c>
      <c r="W214" s="152">
        <f>IF(MID(Fosfatos!W214,1,1)="&lt;",MID(Fosfatos!W214,2,4)/2,Fosfatos!W214)</f>
        <v>0</v>
      </c>
      <c r="X214" s="153">
        <f>IF(MID(Fosfatos!X214,1,1)="&lt;",MID(Fosfatos!X214,2,4)/2,Fosfatos!X214)</f>
        <v>0.123</v>
      </c>
      <c r="Y214" s="154" t="str">
        <f>IF(MID(Fosfatos!Y214,1,1)="&lt;",MID(Fosfatos!Y214,2,4)/2,Fosfatos!Y214)</f>
        <v>Cauce seco</v>
      </c>
    </row>
    <row r="215" spans="2:27" x14ac:dyDescent="0.25">
      <c r="B215" s="30">
        <v>44959</v>
      </c>
      <c r="C215" s="105"/>
      <c r="D215" s="131">
        <f>IF(MID(Fosfatos!D215,1,1)="&lt;",MID(Fosfatos!D215,2,4)/2,Fosfatos!D215)</f>
        <v>0.26300000000000001</v>
      </c>
      <c r="E215" s="26"/>
      <c r="F215" s="26"/>
      <c r="G215" s="26"/>
      <c r="H215" s="26"/>
      <c r="I215" s="46"/>
      <c r="J215" s="131">
        <f>IF(MID(Fosfatos!J215,1,1)="&lt;",MID(Fosfatos!J215,2,4)/2,Fosfatos!J215)</f>
        <v>0.127</v>
      </c>
      <c r="K215" s="46"/>
      <c r="L215" s="131">
        <f>IF(MID(Fosfatos!L215,1,1)="&lt;",MID(Fosfatos!L215,2,4)/2,Fosfatos!L215)</f>
        <v>0</v>
      </c>
      <c r="M215" s="46"/>
      <c r="N215" s="131">
        <f>IF(MID(Fosfatos!N215,1,1)="&lt;",MID(Fosfatos!N215,2,4)/2,Fosfatos!N215)</f>
        <v>0</v>
      </c>
      <c r="O215" s="4">
        <f>IF(MID(Fosfatos!O215,1,1)="&lt;",MID(Fosfatos!O215,2,4)/2,Fosfatos!O215)</f>
        <v>0</v>
      </c>
      <c r="P215" s="9">
        <f>IF(MID(Fosfatos!P215,1,1)="&lt;",MID(Fosfatos!P215,2,4)/2,Fosfatos!P215)</f>
        <v>0</v>
      </c>
      <c r="Q215" s="46"/>
      <c r="R215" s="17">
        <f>IF(MID(Fosfatos!R215,1,1)="&lt;",MID(Fosfatos!R215,2,4)/2,Fosfatos!R215)</f>
        <v>0</v>
      </c>
      <c r="S215" s="21">
        <f>IF(MID(Fosfatos!S215,1,1)="&lt;",MID(Fosfatos!S215,2,4)/2,Fosfatos!S215)</f>
        <v>0</v>
      </c>
      <c r="T215" s="21">
        <f>IF(MID(Fosfatos!T215,1,1)="&lt;",MID(Fosfatos!T215,2,4)/2,Fosfatos!T215)</f>
        <v>0.03</v>
      </c>
      <c r="U215" s="150">
        <f>IF(MID(Fosfatos!U215,1,1)="&lt;",MID(Fosfatos!U215,2,4)/2,Fosfatos!U215)</f>
        <v>0.03</v>
      </c>
      <c r="V215" s="151">
        <f>IF(MID(Fosfatos!V215,1,1)="&lt;",MID(Fosfatos!V215,2,4)/2,Fosfatos!V215)</f>
        <v>0</v>
      </c>
      <c r="W215" s="152">
        <f>IF(MID(Fosfatos!W215,1,1)="&lt;",MID(Fosfatos!W215,2,4)/2,Fosfatos!W215)</f>
        <v>0</v>
      </c>
      <c r="X215" s="153">
        <f>IF(MID(Fosfatos!X215,1,1)="&lt;",MID(Fosfatos!X215,2,4)/2,Fosfatos!X215)</f>
        <v>0.52900000000000003</v>
      </c>
      <c r="Y215" s="154" t="str">
        <f>IF(MID(Fosfatos!Y215,1,1)="&lt;",MID(Fosfatos!Y215,2,4)/2,Fosfatos!Y215)</f>
        <v>Cauce seco</v>
      </c>
    </row>
    <row r="216" spans="2:27" x14ac:dyDescent="0.25">
      <c r="B216" s="30">
        <v>44963</v>
      </c>
      <c r="C216" s="105"/>
      <c r="D216" s="131">
        <f>IF(MID(Fosfatos!D216,1,1)="&lt;",MID(Fosfatos!D216,2,4)/2,Fosfatos!D216)</f>
        <v>0.20200000000000001</v>
      </c>
      <c r="E216" s="26"/>
      <c r="F216" s="26"/>
      <c r="G216" s="26"/>
      <c r="H216" s="26"/>
      <c r="I216" s="46"/>
      <c r="J216" s="131">
        <f>IF(MID(Fosfatos!J216,1,1)="&lt;",MID(Fosfatos!J216,2,4)/2,Fosfatos!J216)</f>
        <v>7.2999999999999995E-2</v>
      </c>
      <c r="K216" s="46"/>
      <c r="L216" s="131">
        <f>IF(MID(Fosfatos!L216,1,1)="&lt;",MID(Fosfatos!L216,2,4)/2,Fosfatos!L216)</f>
        <v>0</v>
      </c>
      <c r="M216" s="46"/>
      <c r="N216" s="131" t="str">
        <f>IF(MID(Fosfatos!N216,1,1)="&lt;",MID(Fosfatos!N216,2,4)/2,Fosfatos!N216)</f>
        <v>Cauce seco</v>
      </c>
      <c r="O216" s="4">
        <f>IF(MID(Fosfatos!O216,1,1)="&lt;",MID(Fosfatos!O216,2,4)/2,Fosfatos!O216)</f>
        <v>8.6999999999999994E-2</v>
      </c>
      <c r="P216" s="9">
        <f>IF(MID(Fosfatos!P216,1,1)="&lt;",MID(Fosfatos!P216,2,4)/2,Fosfatos!P216)</f>
        <v>0</v>
      </c>
      <c r="Q216" s="46"/>
      <c r="R216" s="17">
        <f>IF(MID(Fosfatos!R216,1,1)="&lt;",MID(Fosfatos!R216,2,4)/2,Fosfatos!R216)</f>
        <v>0</v>
      </c>
      <c r="S216" s="21">
        <f>IF(MID(Fosfatos!S216,1,1)="&lt;",MID(Fosfatos!S216,2,4)/2,Fosfatos!S216)</f>
        <v>0</v>
      </c>
      <c r="T216" s="21">
        <f>IF(MID(Fosfatos!T216,1,1)="&lt;",MID(Fosfatos!T216,2,4)/2,Fosfatos!T216)</f>
        <v>0.03</v>
      </c>
      <c r="U216" s="150">
        <f>IF(MID(Fosfatos!U216,1,1)="&lt;",MID(Fosfatos!U216,2,4)/2,Fosfatos!U216)</f>
        <v>0.03</v>
      </c>
      <c r="V216" s="151">
        <f>IF(MID(Fosfatos!V216,1,1)="&lt;",MID(Fosfatos!V216,2,4)/2,Fosfatos!V216)</f>
        <v>0</v>
      </c>
      <c r="W216" s="152">
        <f>IF(MID(Fosfatos!W216,1,1)="&lt;",MID(Fosfatos!W216,2,4)/2,Fosfatos!W216)</f>
        <v>0</v>
      </c>
      <c r="X216" s="153">
        <f>IF(MID(Fosfatos!X216,1,1)="&lt;",MID(Fosfatos!X216,2,4)/2,Fosfatos!X216)</f>
        <v>0.58299999999999996</v>
      </c>
      <c r="Y216" s="154" t="str">
        <f>IF(MID(Fosfatos!Y216,1,1)="&lt;",MID(Fosfatos!Y216,2,4)/2,Fosfatos!Y216)</f>
        <v>Cauce seco</v>
      </c>
    </row>
    <row r="217" spans="2:27" x14ac:dyDescent="0.25">
      <c r="B217" s="30">
        <v>44966</v>
      </c>
      <c r="C217" s="105"/>
      <c r="D217" s="131">
        <f>IF(MID(Fosfatos!D217,1,1)="&lt;",MID(Fosfatos!D217,2,4)/2,Fosfatos!D217)</f>
        <v>0.64500000000000002</v>
      </c>
      <c r="E217" s="130"/>
      <c r="F217" s="130"/>
      <c r="G217" s="130"/>
      <c r="H217" s="130"/>
      <c r="I217" s="105"/>
      <c r="J217" s="131">
        <f>IF(MID(Fosfatos!J217,1,1)="&lt;",MID(Fosfatos!J217,2,4)/2,Fosfatos!J217)</f>
        <v>0.24099999999999999</v>
      </c>
      <c r="K217" s="105"/>
      <c r="L217" s="131">
        <f>IF(MID(Fosfatos!L217,1,1)="&lt;",MID(Fosfatos!L217,2,4)/2,Fosfatos!L217)</f>
        <v>0</v>
      </c>
      <c r="M217" s="105"/>
      <c r="N217" s="131" t="str">
        <f>IF(MID(Fosfatos!N217,1,1)="&lt;",MID(Fosfatos!N217,2,4)/2,Fosfatos!N217)</f>
        <v>Cauce seco</v>
      </c>
      <c r="O217" s="4">
        <f>IF(MID(Fosfatos!O217,1,1)="&lt;",MID(Fosfatos!O217,2,4)/2,Fosfatos!O217)</f>
        <v>0</v>
      </c>
      <c r="P217" s="9">
        <f>IF(MID(Fosfatos!P217,1,1)="&lt;",MID(Fosfatos!P217,2,4)/2,Fosfatos!P217)</f>
        <v>0</v>
      </c>
      <c r="Q217" s="105"/>
      <c r="R217" s="17">
        <f>IF(MID(Fosfatos!R217,1,1)="&lt;",MID(Fosfatos!R217,2,4)/2,Fosfatos!R217)</f>
        <v>0</v>
      </c>
      <c r="S217" s="21">
        <f>IF(MID(Fosfatos!S217,1,1)="&lt;",MID(Fosfatos!S217,2,4)/2,Fosfatos!S217)</f>
        <v>0</v>
      </c>
      <c r="T217" s="21">
        <f>IF(MID(Fosfatos!T217,1,1)="&lt;",MID(Fosfatos!T217,2,4)/2,Fosfatos!T217)</f>
        <v>0.03</v>
      </c>
      <c r="U217" s="150">
        <f>IF(MID(Fosfatos!U217,1,1)="&lt;",MID(Fosfatos!U217,2,4)/2,Fosfatos!U217)</f>
        <v>0.03</v>
      </c>
      <c r="V217" s="151">
        <f>IF(MID(Fosfatos!V217,1,1)="&lt;",MID(Fosfatos!V217,2,4)/2,Fosfatos!V217)</f>
        <v>0</v>
      </c>
      <c r="W217" s="152">
        <f>IF(MID(Fosfatos!W217,1,1)="&lt;",MID(Fosfatos!W217,2,4)/2,Fosfatos!W217)</f>
        <v>0</v>
      </c>
      <c r="X217" s="153">
        <f>IF(MID(Fosfatos!X217,1,1)="&lt;",MID(Fosfatos!X217,2,4)/2,Fosfatos!X217)</f>
        <v>0.68799999999999994</v>
      </c>
      <c r="Y217" s="154" t="str">
        <f>IF(MID(Fosfatos!Y217,1,1)="&lt;",MID(Fosfatos!Y217,2,4)/2,Fosfatos!Y217)</f>
        <v>Cauce seco</v>
      </c>
      <c r="AA217" t="s">
        <v>180</v>
      </c>
    </row>
    <row r="218" spans="2:27" x14ac:dyDescent="0.25">
      <c r="B218" s="30">
        <v>44970</v>
      </c>
      <c r="C218" s="105"/>
      <c r="D218" s="131">
        <f>IF(MID(Fosfatos!D218,1,1)="&lt;",MID(Fosfatos!D218,2,4)/2,Fosfatos!D218)</f>
        <v>0.46100000000000002</v>
      </c>
      <c r="E218" s="26"/>
      <c r="F218" s="26"/>
      <c r="G218" s="26"/>
      <c r="H218" s="26"/>
      <c r="I218" s="46"/>
      <c r="J218" s="131">
        <f>IF(MID(Fosfatos!J218,1,1)="&lt;",MID(Fosfatos!J218,2,4)/2,Fosfatos!J218)</f>
        <v>0.13600000000000001</v>
      </c>
      <c r="K218" s="46"/>
      <c r="L218" s="131">
        <f>IF(MID(Fosfatos!L218,1,1)="&lt;",MID(Fosfatos!L218,2,4)/2,Fosfatos!L218)</f>
        <v>0</v>
      </c>
      <c r="M218" s="46"/>
      <c r="N218" s="131" t="str">
        <f>IF(MID(Fosfatos!N218,1,1)="&lt;",MID(Fosfatos!N218,2,4)/2,Fosfatos!N218)</f>
        <v>Cauce seco</v>
      </c>
      <c r="O218" s="4">
        <f>IF(MID(Fosfatos!O218,1,1)="&lt;",MID(Fosfatos!O218,2,4)/2,Fosfatos!O218)</f>
        <v>0.125</v>
      </c>
      <c r="P218" s="9">
        <f>IF(MID(Fosfatos!P218,1,1)="&lt;",MID(Fosfatos!P218,2,4)/2,Fosfatos!P218)</f>
        <v>0</v>
      </c>
      <c r="Q218" s="46"/>
      <c r="R218" s="17">
        <f>IF(MID(Fosfatos!R218,1,1)="&lt;",MID(Fosfatos!R218,2,4)/2,Fosfatos!R218)</f>
        <v>0</v>
      </c>
      <c r="S218" s="21">
        <f>IF(MID(Fosfatos!S218,1,1)="&lt;",MID(Fosfatos!S218,2,4)/2,Fosfatos!S218)</f>
        <v>0</v>
      </c>
      <c r="T218" s="21">
        <f>IF(MID(Fosfatos!T218,1,1)="&lt;",MID(Fosfatos!T218,2,4)/2,Fosfatos!T218)</f>
        <v>6.9000000000000006E-2</v>
      </c>
      <c r="U218" s="150">
        <f>IF(MID(Fosfatos!U218,1,1)="&lt;",MID(Fosfatos!U218,2,4)/2,Fosfatos!U218)</f>
        <v>0.03</v>
      </c>
      <c r="V218" s="151">
        <f>IF(MID(Fosfatos!V218,1,1)="&lt;",MID(Fosfatos!V218,2,4)/2,Fosfatos!V218)</f>
        <v>0</v>
      </c>
      <c r="W218" s="152">
        <f>IF(MID(Fosfatos!W218,1,1)="&lt;",MID(Fosfatos!W218,2,4)/2,Fosfatos!W218)</f>
        <v>0</v>
      </c>
      <c r="X218" s="153">
        <f>IF(MID(Fosfatos!X218,1,1)="&lt;",MID(Fosfatos!X218,2,4)/2,Fosfatos!X218)</f>
        <v>0.35399999999999998</v>
      </c>
      <c r="Y218" s="154" t="str">
        <f>IF(MID(Fosfatos!Y218,1,1)="&lt;",MID(Fosfatos!Y218,2,4)/2,Fosfatos!Y218)</f>
        <v>Cauce seco</v>
      </c>
    </row>
    <row r="219" spans="2:27" x14ac:dyDescent="0.25">
      <c r="B219" s="30">
        <v>44972</v>
      </c>
      <c r="C219" s="105"/>
      <c r="D219" s="131">
        <f>IF(MID(Fosfatos!D219,1,1)="&lt;",MID(Fosfatos!D219,2,4)/2,Fosfatos!D219)</f>
        <v>0.308</v>
      </c>
      <c r="E219" s="26"/>
      <c r="F219" s="26"/>
      <c r="G219" s="26"/>
      <c r="H219" s="26"/>
      <c r="I219" s="46"/>
      <c r="J219" s="131">
        <f>IF(MID(Fosfatos!J219,1,1)="&lt;",MID(Fosfatos!J219,2,4)/2,Fosfatos!J219)</f>
        <v>8.1000000000000003E-2</v>
      </c>
      <c r="K219" s="46"/>
      <c r="L219" s="131">
        <f>IF(MID(Fosfatos!L219,1,1)="&lt;",MID(Fosfatos!L219,2,4)/2,Fosfatos!L219)</f>
        <v>0</v>
      </c>
      <c r="M219" s="46"/>
      <c r="N219" s="131" t="str">
        <f>IF(MID(Fosfatos!N219,1,1)="&lt;",MID(Fosfatos!N219,2,4)/2,Fosfatos!N219)</f>
        <v>Cauce seco</v>
      </c>
      <c r="O219" s="4">
        <f>IF(MID(Fosfatos!O219,1,1)="&lt;",MID(Fosfatos!O219,2,4)/2,Fosfatos!O219)</f>
        <v>9.0999999999999998E-2</v>
      </c>
      <c r="P219" s="9">
        <f>IF(MID(Fosfatos!P219,1,1)="&lt;",MID(Fosfatos!P219,2,4)/2,Fosfatos!P219)</f>
        <v>0.109</v>
      </c>
      <c r="Q219" s="46"/>
      <c r="R219" s="17" t="str">
        <f>IF(MID(Fosfatos!R219,1,1)="&lt;",MID(Fosfatos!R219,2,4)/2,Fosfatos!R219)</f>
        <v>Cauce seco</v>
      </c>
      <c r="S219" s="21" t="str">
        <f>IF(MID(Fosfatos!S219,1,1)="&lt;",MID(Fosfatos!S219,2,4)/2,Fosfatos!S219)</f>
        <v>Cauce seco</v>
      </c>
      <c r="T219" s="21">
        <f>IF(MID(Fosfatos!T219,1,1)="&lt;",MID(Fosfatos!T219,2,4)/2,Fosfatos!T219)</f>
        <v>0.03</v>
      </c>
      <c r="U219" s="150">
        <f>IF(MID(Fosfatos!U219,1,1)="&lt;",MID(Fosfatos!U219,2,4)/2,Fosfatos!U219)</f>
        <v>0.03</v>
      </c>
      <c r="V219" s="151" t="str">
        <f>IF(MID(Fosfatos!V219,1,1)="&lt;",MID(Fosfatos!V219,2,4)/2,Fosfatos!V219)</f>
        <v>Cauce estancado</v>
      </c>
      <c r="W219" s="152" t="str">
        <f>IF(MID(Fosfatos!W219,1,1)="&lt;",MID(Fosfatos!W219,2,4)/2,Fosfatos!W219)</f>
        <v>Cauce seco</v>
      </c>
      <c r="X219" s="153">
        <f>IF(MID(Fosfatos!X219,1,1)="&lt;",MID(Fosfatos!X219,2,4)/2,Fosfatos!X219)</f>
        <v>0.38900000000000001</v>
      </c>
      <c r="Y219" s="154" t="str">
        <f>IF(MID(Fosfatos!Y219,1,1)="&lt;",MID(Fosfatos!Y219,2,4)/2,Fosfatos!Y219)</f>
        <v>Cauce seco</v>
      </c>
    </row>
    <row r="220" spans="2:27" x14ac:dyDescent="0.25">
      <c r="B220" s="30">
        <v>44974</v>
      </c>
      <c r="C220" s="105"/>
      <c r="D220" s="131">
        <f>IF(MID(Fosfatos!D220,1,1)="&lt;",MID(Fosfatos!D220,2,4)/2,Fosfatos!D220)</f>
        <v>0.184</v>
      </c>
      <c r="E220" s="130"/>
      <c r="F220" s="130"/>
      <c r="G220" s="130"/>
      <c r="H220" s="130"/>
      <c r="I220" s="105"/>
      <c r="J220" s="131">
        <f>IF(MID(Fosfatos!J220,1,1)="&lt;",MID(Fosfatos!J220,2,4)/2,Fosfatos!J220)</f>
        <v>0.10299999999999999</v>
      </c>
      <c r="K220" s="105"/>
      <c r="L220" s="131">
        <f>IF(MID(Fosfatos!L220,1,1)="&lt;",MID(Fosfatos!L220,2,4)/2,Fosfatos!L220)</f>
        <v>0</v>
      </c>
      <c r="M220" s="105"/>
      <c r="N220" s="131" t="str">
        <f>IF(MID(Fosfatos!N220,1,1)="&lt;",MID(Fosfatos!N220,2,4)/2,Fosfatos!N220)</f>
        <v>Cauce seco</v>
      </c>
      <c r="O220" s="4">
        <f>IF(MID(Fosfatos!O220,1,1)="&lt;",MID(Fosfatos!O220,2,4)/2,Fosfatos!O220)</f>
        <v>9.8000000000000004E-2</v>
      </c>
      <c r="P220" s="9">
        <f>IF(MID(Fosfatos!P220,1,1)="&lt;",MID(Fosfatos!P220,2,4)/2,Fosfatos!P220)</f>
        <v>0.127</v>
      </c>
      <c r="Q220" s="105"/>
      <c r="R220" s="17">
        <f>IF(MID(Fosfatos!R220,1,1)="&lt;",MID(Fosfatos!R220,2,4)/2,Fosfatos!R220)</f>
        <v>0</v>
      </c>
      <c r="S220" s="21">
        <f>IF(MID(Fosfatos!S220,1,1)="&lt;",MID(Fosfatos!S220,2,4)/2,Fosfatos!S220)</f>
        <v>0</v>
      </c>
      <c r="T220" s="21">
        <f>IF(MID(Fosfatos!T220,1,1)="&lt;",MID(Fosfatos!T220,2,4)/2,Fosfatos!T220)</f>
        <v>0.03</v>
      </c>
      <c r="U220" s="150">
        <f>IF(MID(Fosfatos!U220,1,1)="&lt;",MID(Fosfatos!U220,2,4)/2,Fosfatos!U220)</f>
        <v>0.03</v>
      </c>
      <c r="V220" s="151" t="str">
        <f>IF(MID(Fosfatos!V220,1,1)="&lt;",MID(Fosfatos!V220,2,4)/2,Fosfatos!V220)</f>
        <v>Cauce estancado</v>
      </c>
      <c r="W220" s="152">
        <f>IF(MID(Fosfatos!W220,1,1)="&lt;",MID(Fosfatos!W220,2,4)/2,Fosfatos!W220)</f>
        <v>0</v>
      </c>
      <c r="X220" s="153">
        <f>IF(MID(Fosfatos!X220,1,1)="&lt;",MID(Fosfatos!X220,2,4)/2,Fosfatos!X220)</f>
        <v>0.435</v>
      </c>
      <c r="Y220" s="154">
        <f>IF(MID(Fosfatos!Y220,1,1)="&lt;",MID(Fosfatos!Y220,2,4)/2,Fosfatos!Y220)</f>
        <v>0</v>
      </c>
    </row>
    <row r="221" spans="2:27" x14ac:dyDescent="0.25">
      <c r="B221" s="30">
        <v>44977</v>
      </c>
      <c r="C221" s="105"/>
      <c r="D221" s="131">
        <f>IF(MID(Fosfatos!D221,1,1)="&lt;",MID(Fosfatos!D221,2,4)/2,Fosfatos!D221)</f>
        <v>0.38800000000000001</v>
      </c>
      <c r="E221" s="26"/>
      <c r="F221" s="26"/>
      <c r="G221" s="26"/>
      <c r="H221" s="26"/>
      <c r="I221" s="46"/>
      <c r="J221" s="131">
        <f>IF(MID(Fosfatos!J221,1,1)="&lt;",MID(Fosfatos!J221,2,4)/2,Fosfatos!J221)</f>
        <v>0.45900000000000002</v>
      </c>
      <c r="K221" s="46"/>
      <c r="L221" s="131">
        <f>IF(MID(Fosfatos!L221,1,1)="&lt;",MID(Fosfatos!L221,2,4)/2,Fosfatos!L221)</f>
        <v>0</v>
      </c>
      <c r="M221" s="46"/>
      <c r="N221" s="131" t="str">
        <f>IF(MID(Fosfatos!N221,1,1)="&lt;",MID(Fosfatos!N221,2,4)/2,Fosfatos!N221)</f>
        <v>Cauce seco</v>
      </c>
      <c r="O221" s="4">
        <f>IF(MID(Fosfatos!O221,1,1)="&lt;",MID(Fosfatos!O221,2,4)/2,Fosfatos!O221)</f>
        <v>8.1000000000000003E-2</v>
      </c>
      <c r="P221" s="9">
        <f>IF(MID(Fosfatos!P221,1,1)="&lt;",MID(Fosfatos!P221,2,4)/2,Fosfatos!P221)</f>
        <v>9.1999999999999998E-2</v>
      </c>
      <c r="Q221" s="46"/>
      <c r="R221" s="17">
        <f>IF(MID(Fosfatos!R221,1,1)="&lt;",MID(Fosfatos!R221,2,4)/2,Fosfatos!R221)</f>
        <v>0</v>
      </c>
      <c r="S221" s="21">
        <f>IF(MID(Fosfatos!S221,1,1)="&lt;",MID(Fosfatos!S221,2,4)/2,Fosfatos!S221)</f>
        <v>0</v>
      </c>
      <c r="T221" s="21">
        <f>IF(MID(Fosfatos!T221,1,1)="&lt;",MID(Fosfatos!T221,2,4)/2,Fosfatos!T221)</f>
        <v>0.03</v>
      </c>
      <c r="U221" s="150">
        <f>IF(MID(Fosfatos!U221,1,1)="&lt;",MID(Fosfatos!U221,2,4)/2,Fosfatos!U221)</f>
        <v>0.03</v>
      </c>
      <c r="V221" s="151" t="str">
        <f>IF(MID(Fosfatos!V221,1,1)="&lt;",MID(Fosfatos!V221,2,4)/2,Fosfatos!V221)</f>
        <v>Cauce estancado</v>
      </c>
      <c r="W221" s="152">
        <f>IF(MID(Fosfatos!W221,1,1)="&lt;",MID(Fosfatos!W221,2,4)/2,Fosfatos!W221)</f>
        <v>0</v>
      </c>
      <c r="X221" s="153">
        <f>IF(MID(Fosfatos!X221,1,1)="&lt;",MID(Fosfatos!X221,2,4)/2,Fosfatos!X221)</f>
        <v>0.03</v>
      </c>
      <c r="Y221" s="154">
        <f>IF(MID(Fosfatos!Y221,1,1)="&lt;",MID(Fosfatos!Y221,2,4)/2,Fosfatos!Y221)</f>
        <v>0</v>
      </c>
    </row>
    <row r="222" spans="2:27" x14ac:dyDescent="0.25">
      <c r="B222" s="30">
        <v>44979</v>
      </c>
      <c r="C222" s="105"/>
      <c r="D222" s="131">
        <f>IF(MID(Fosfatos!D222,1,1)="&lt;",MID(Fosfatos!D222,2,4)/2,Fosfatos!D222)</f>
        <v>0.27800000000000002</v>
      </c>
      <c r="E222" s="26"/>
      <c r="F222" s="26"/>
      <c r="G222" s="26"/>
      <c r="H222" s="26"/>
      <c r="I222" s="46"/>
      <c r="J222" s="131">
        <f>IF(MID(Fosfatos!J222,1,1)="&lt;",MID(Fosfatos!J222,2,4)/2,Fosfatos!J222)</f>
        <v>0.13100000000000001</v>
      </c>
      <c r="K222" s="46"/>
      <c r="L222" s="131">
        <f>IF(MID(Fosfatos!L222,1,1)="&lt;",MID(Fosfatos!L222,2,4)/2,Fosfatos!L222)</f>
        <v>0</v>
      </c>
      <c r="M222" s="46"/>
      <c r="N222" s="131" t="str">
        <f>IF(MID(Fosfatos!N222,1,1)="&lt;",MID(Fosfatos!N222,2,4)/2,Fosfatos!N222)</f>
        <v>Cauce seco</v>
      </c>
      <c r="O222" s="4">
        <f>IF(MID(Fosfatos!O222,1,1)="&lt;",MID(Fosfatos!O222,2,4)/2,Fosfatos!O222)</f>
        <v>6.4000000000000001E-2</v>
      </c>
      <c r="P222" s="9">
        <f>IF(MID(Fosfatos!P222,1,1)="&lt;",MID(Fosfatos!P222,2,4)/2,Fosfatos!P222)</f>
        <v>9.1999999999999998E-2</v>
      </c>
      <c r="Q222" s="46"/>
      <c r="R222" s="17" t="str">
        <f>IF(MID(Fosfatos!R222,1,1)="&lt;",MID(Fosfatos!R222,2,4)/2,Fosfatos!R222)</f>
        <v>Cauce seco</v>
      </c>
      <c r="S222" s="21" t="str">
        <f>IF(MID(Fosfatos!S222,1,1)="&lt;",MID(Fosfatos!S222,2,4)/2,Fosfatos!S222)</f>
        <v>Cauce seco</v>
      </c>
      <c r="T222" s="21">
        <f>IF(MID(Fosfatos!T222,1,1)="&lt;",MID(Fosfatos!T222,2,4)/2,Fosfatos!T222)</f>
        <v>0.03</v>
      </c>
      <c r="U222" s="150">
        <f>IF(MID(Fosfatos!U222,1,1)="&lt;",MID(Fosfatos!U222,2,4)/2,Fosfatos!U222)</f>
        <v>0.03</v>
      </c>
      <c r="V222" s="151" t="str">
        <f>IF(MID(Fosfatos!V222,1,1)="&lt;",MID(Fosfatos!V222,2,4)/2,Fosfatos!V222)</f>
        <v>Cauce estancado</v>
      </c>
      <c r="W222" s="152" t="str">
        <f>IF(MID(Fosfatos!W222,1,1)="&lt;",MID(Fosfatos!W222,2,4)/2,Fosfatos!W222)</f>
        <v>Cauce seco</v>
      </c>
      <c r="X222" s="153">
        <f>IF(MID(Fosfatos!X222,1,1)="&lt;",MID(Fosfatos!X222,2,4)/2,Fosfatos!X222)</f>
        <v>0.03</v>
      </c>
      <c r="Y222" s="154" t="str">
        <f>IF(MID(Fosfatos!Y222,1,1)="&lt;",MID(Fosfatos!Y222,2,4)/2,Fosfatos!Y222)</f>
        <v>Cauce seco</v>
      </c>
    </row>
    <row r="223" spans="2:27" x14ac:dyDescent="0.25">
      <c r="B223" s="30">
        <v>44981</v>
      </c>
      <c r="C223" s="105"/>
      <c r="D223" s="131">
        <f>IF(MID(Fosfatos!D223,1,1)="&lt;",MID(Fosfatos!D223,2,4)/2,Fosfatos!D223)</f>
        <v>0.26700000000000002</v>
      </c>
      <c r="E223" s="130"/>
      <c r="F223" s="130"/>
      <c r="G223" s="130"/>
      <c r="H223" s="130"/>
      <c r="I223" s="105"/>
      <c r="J223" s="131">
        <f>IF(MID(Fosfatos!J223,1,1)="&lt;",MID(Fosfatos!J223,2,4)/2,Fosfatos!J223)</f>
        <v>0.188</v>
      </c>
      <c r="K223" s="105"/>
      <c r="L223" s="131">
        <f>IF(MID(Fosfatos!L223,1,1)="&lt;",MID(Fosfatos!L223,2,4)/2,Fosfatos!L223)</f>
        <v>0</v>
      </c>
      <c r="M223" s="105"/>
      <c r="N223" s="131" t="str">
        <f>IF(MID(Fosfatos!N223,1,1)="&lt;",MID(Fosfatos!N223,2,4)/2,Fosfatos!N223)</f>
        <v>Cauce seco</v>
      </c>
      <c r="O223" s="4">
        <f>IF(MID(Fosfatos!O223,1,1)="&lt;",MID(Fosfatos!O223,2,4)/2,Fosfatos!O223)</f>
        <v>0.111</v>
      </c>
      <c r="P223" s="9">
        <f>IF(MID(Fosfatos!P223,1,1)="&lt;",MID(Fosfatos!P223,2,4)/2,Fosfatos!P223)</f>
        <v>0.128</v>
      </c>
      <c r="Q223" s="105"/>
      <c r="R223" s="17">
        <f>IF(MID(Fosfatos!R223,1,1)="&lt;",MID(Fosfatos!R223,2,4)/2,Fosfatos!R223)</f>
        <v>0</v>
      </c>
      <c r="S223" s="21">
        <f>IF(MID(Fosfatos!S223,1,1)="&lt;",MID(Fosfatos!S223,2,4)/2,Fosfatos!S223)</f>
        <v>0</v>
      </c>
      <c r="T223" s="21">
        <f>IF(MID(Fosfatos!T223,1,1)="&lt;",MID(Fosfatos!T223,2,4)/2,Fosfatos!T223)</f>
        <v>0.32</v>
      </c>
      <c r="U223" s="150">
        <f>IF(MID(Fosfatos!U223,1,1)="&lt;",MID(Fosfatos!U223,2,4)/2,Fosfatos!U223)</f>
        <v>0.32300000000000001</v>
      </c>
      <c r="V223" s="151" t="str">
        <f>IF(MID(Fosfatos!V223,1,1)="&lt;",MID(Fosfatos!V223,2,4)/2,Fosfatos!V223)</f>
        <v>Cauce estancado</v>
      </c>
      <c r="W223" s="152">
        <f>IF(MID(Fosfatos!W223,1,1)="&lt;",MID(Fosfatos!W223,2,4)/2,Fosfatos!W223)</f>
        <v>0</v>
      </c>
      <c r="X223" s="153">
        <f>IF(MID(Fosfatos!X223,1,1)="&lt;",MID(Fosfatos!X223,2,4)/2,Fosfatos!X223)</f>
        <v>0.435</v>
      </c>
      <c r="Y223" s="154">
        <f>IF(MID(Fosfatos!Y223,1,1)="&lt;",MID(Fosfatos!Y223,2,4)/2,Fosfatos!Y223)</f>
        <v>0</v>
      </c>
    </row>
    <row r="224" spans="2:27" ht="14.25" customHeight="1" x14ac:dyDescent="0.25">
      <c r="B224" s="30">
        <v>44984</v>
      </c>
      <c r="C224" s="105"/>
      <c r="D224" s="131">
        <f>IF(MID(Fosfatos!D224,1,1)="&lt;",MID(Fosfatos!D224,2,4)/2,Fosfatos!D224)</f>
        <v>0.21299999999999999</v>
      </c>
      <c r="E224" s="26"/>
      <c r="F224" s="26"/>
      <c r="G224" s="26"/>
      <c r="H224" s="26"/>
      <c r="I224" s="46"/>
      <c r="J224" s="131">
        <f>IF(MID(Fosfatos!J224,1,1)="&lt;",MID(Fosfatos!J224,2,4)/2,Fosfatos!J224)</f>
        <v>0.123</v>
      </c>
      <c r="K224" s="46"/>
      <c r="L224" s="131">
        <f>IF(MID(Fosfatos!L224,1,1)="&lt;",MID(Fosfatos!L224,2,4)/2,Fosfatos!L224)</f>
        <v>0</v>
      </c>
      <c r="M224" s="46"/>
      <c r="N224" s="131" t="str">
        <f>IF(MID(Fosfatos!N224,1,1)="&lt;",MID(Fosfatos!N224,2,4)/2,Fosfatos!N224)</f>
        <v>Cauce seco</v>
      </c>
      <c r="O224" s="4">
        <f>IF(MID(Fosfatos!O224,1,1)="&lt;",MID(Fosfatos!O224,2,4)/2,Fosfatos!O224)</f>
        <v>0.03</v>
      </c>
      <c r="P224" s="9">
        <f>IF(MID(Fosfatos!P224,1,1)="&lt;",MID(Fosfatos!P224,2,4)/2,Fosfatos!P224)</f>
        <v>0.03</v>
      </c>
      <c r="Q224" s="46"/>
      <c r="R224" s="17" t="str">
        <f>IF(MID(Fosfatos!R224,1,1)="&lt;",MID(Fosfatos!R224,2,4)/2,Fosfatos!R224)</f>
        <v>Cauce seco</v>
      </c>
      <c r="S224" s="21" t="str">
        <f>IF(MID(Fosfatos!S224,1,1)="&lt;",MID(Fosfatos!S224,2,4)/2,Fosfatos!S224)</f>
        <v>cauce seco</v>
      </c>
      <c r="T224" s="21">
        <f>IF(MID(Fosfatos!T224,1,1)="&lt;",MID(Fosfatos!T224,2,4)/2,Fosfatos!T224)</f>
        <v>0.03</v>
      </c>
      <c r="U224" s="150">
        <f>IF(MID(Fosfatos!U224,1,1)="&lt;",MID(Fosfatos!U224,2,4)/2,Fosfatos!U224)</f>
        <v>0.03</v>
      </c>
      <c r="V224" s="151" t="str">
        <f>IF(MID(Fosfatos!V224,1,1)="&lt;",MID(Fosfatos!V224,2,4)/2,Fosfatos!V224)</f>
        <v>Cauce estancado</v>
      </c>
      <c r="W224" s="152" t="str">
        <f>IF(MID(Fosfatos!W224,1,1)="&lt;",MID(Fosfatos!W224,2,4)/2,Fosfatos!W224)</f>
        <v>Cauce seco</v>
      </c>
      <c r="X224" s="153">
        <f>IF(MID(Fosfatos!X224,1,1)="&lt;",MID(Fosfatos!X224,2,4)/2,Fosfatos!X224)</f>
        <v>0.03</v>
      </c>
      <c r="Y224" s="154" t="str">
        <f>IF(MID(Fosfatos!Y224,1,1)="&lt;",MID(Fosfatos!Y224,2,4)/2,Fosfatos!Y224)</f>
        <v>Cauce seco</v>
      </c>
    </row>
    <row r="225" spans="2:27" x14ac:dyDescent="0.25">
      <c r="B225" s="30">
        <v>44986</v>
      </c>
      <c r="C225" s="105"/>
      <c r="D225" s="131">
        <f>IF(MID(Fosfatos!D225,1,1)="&lt;",MID(Fosfatos!D225,2,4)/2,Fosfatos!D225)</f>
        <v>0.307</v>
      </c>
      <c r="E225" s="26"/>
      <c r="F225" s="26"/>
      <c r="G225" s="26"/>
      <c r="H225" s="26"/>
      <c r="I225" s="46"/>
      <c r="J225" s="131">
        <f>IF(MID(Fosfatos!J225,1,1)="&lt;",MID(Fosfatos!J225,2,4)/2,Fosfatos!J225)</f>
        <v>6.6000000000000003E-2</v>
      </c>
      <c r="K225" s="46"/>
      <c r="L225" s="131">
        <f>IF(MID(Fosfatos!L225,1,1)="&lt;",MID(Fosfatos!L225,2,4)/2,Fosfatos!L225)</f>
        <v>0</v>
      </c>
      <c r="M225" s="46"/>
      <c r="N225" s="131" t="str">
        <f>IF(MID(Fosfatos!N225,1,1)="&lt;",MID(Fosfatos!N225,2,4)/2,Fosfatos!N225)</f>
        <v>Cauce seco</v>
      </c>
      <c r="O225" s="4">
        <f>IF(MID(Fosfatos!O225,1,1)="&lt;",MID(Fosfatos!O225,2,4)/2,Fosfatos!O225)</f>
        <v>0.03</v>
      </c>
      <c r="P225" s="9">
        <f>IF(MID(Fosfatos!P225,1,1)="&lt;",MID(Fosfatos!P225,2,4)/2,Fosfatos!P225)</f>
        <v>0.03</v>
      </c>
      <c r="Q225" s="46"/>
      <c r="R225" s="17">
        <f>IF(MID(Fosfatos!R225,1,1)="&lt;",MID(Fosfatos!R225,2,4)/2,Fosfatos!R225)</f>
        <v>0</v>
      </c>
      <c r="S225" s="21">
        <f>IF(MID(Fosfatos!S225,1,1)="&lt;",MID(Fosfatos!S225,2,4)/2,Fosfatos!S225)</f>
        <v>0</v>
      </c>
      <c r="T225" s="21">
        <f>IF(MID(Fosfatos!T225,1,1)="&lt;",MID(Fosfatos!T225,2,4)/2,Fosfatos!T225)</f>
        <v>0.03</v>
      </c>
      <c r="U225" s="150">
        <f>IF(MID(Fosfatos!U225,1,1)="&lt;",MID(Fosfatos!U225,2,4)/2,Fosfatos!U225)</f>
        <v>0.03</v>
      </c>
      <c r="V225" s="151" t="str">
        <f>IF(MID(Fosfatos!V225,1,1)="&lt;",MID(Fosfatos!V225,2,4)/2,Fosfatos!V225)</f>
        <v>Cauce estancado</v>
      </c>
      <c r="W225" s="152">
        <f>IF(MID(Fosfatos!W225,1,1)="&lt;",MID(Fosfatos!W225,2,4)/2,Fosfatos!W225)</f>
        <v>0</v>
      </c>
      <c r="X225" s="153">
        <f>IF(MID(Fosfatos!X225,1,1)="&lt;",MID(Fosfatos!X225,2,4)/2,Fosfatos!X225)</f>
        <v>0.123</v>
      </c>
      <c r="Y225" s="154">
        <f>IF(MID(Fosfatos!Y225,1,1)="&lt;",MID(Fosfatos!Y225,2,4)/2,Fosfatos!Y225)</f>
        <v>0</v>
      </c>
    </row>
    <row r="226" spans="2:27" ht="15" customHeight="1" x14ac:dyDescent="0.25">
      <c r="B226" s="30">
        <v>44988</v>
      </c>
      <c r="C226" s="105"/>
      <c r="D226" s="131">
        <f>IF(MID(Fosfatos!D226,1,1)="&lt;",MID(Fosfatos!D226,2,4)/2,Fosfatos!D226)</f>
        <v>0.38200000000000001</v>
      </c>
      <c r="E226" s="130"/>
      <c r="F226" s="130"/>
      <c r="G226" s="130"/>
      <c r="H226" s="130"/>
      <c r="I226" s="105"/>
      <c r="J226" s="131">
        <f>IF(MID(Fosfatos!J226,1,1)="&lt;",MID(Fosfatos!J226,2,4)/2,Fosfatos!J226)</f>
        <v>0.14000000000000001</v>
      </c>
      <c r="K226" s="105"/>
      <c r="L226" s="131">
        <f>IF(MID(Fosfatos!L226,1,1)="&lt;",MID(Fosfatos!L226,2,4)/2,Fosfatos!L226)</f>
        <v>0</v>
      </c>
      <c r="M226" s="105"/>
      <c r="N226" s="131" t="str">
        <f>IF(MID(Fosfatos!N226,1,1)="&lt;",MID(Fosfatos!N226,2,4)/2,Fosfatos!N226)</f>
        <v>Cauce seco</v>
      </c>
      <c r="O226" s="4">
        <f>IF(MID(Fosfatos!O226,1,1)="&lt;",MID(Fosfatos!O226,2,4)/2,Fosfatos!O226)</f>
        <v>0.10199999999999999</v>
      </c>
      <c r="P226" s="9">
        <f>IF(MID(Fosfatos!P226,1,1)="&lt;",MID(Fosfatos!P226,2,4)/2,Fosfatos!P226)</f>
        <v>0.11899999999999999</v>
      </c>
      <c r="Q226" s="105"/>
      <c r="R226" s="17">
        <f>IF(MID(Fosfatos!R226,1,1)="&lt;",MID(Fosfatos!R226,2,4)/2,Fosfatos!R226)</f>
        <v>0</v>
      </c>
      <c r="S226" s="21">
        <f>IF(MID(Fosfatos!S226,1,1)="&lt;",MID(Fosfatos!S226,2,4)/2,Fosfatos!S226)</f>
        <v>0</v>
      </c>
      <c r="T226" s="21">
        <f>IF(MID(Fosfatos!T226,1,1)="&lt;",MID(Fosfatos!T226,2,4)/2,Fosfatos!T226)</f>
        <v>0.03</v>
      </c>
      <c r="U226" s="150">
        <f>IF(MID(Fosfatos!U226,1,1)="&lt;",MID(Fosfatos!U226,2,4)/2,Fosfatos!U226)</f>
        <v>0.03</v>
      </c>
      <c r="V226" s="151" t="str">
        <f>IF(MID(Fosfatos!V226,1,1)="&lt;",MID(Fosfatos!V226,2,4)/2,Fosfatos!V226)</f>
        <v>Cauce estancado</v>
      </c>
      <c r="W226" s="152">
        <f>IF(MID(Fosfatos!W226,1,1)="&lt;",MID(Fosfatos!W226,2,4)/2,Fosfatos!W226)</f>
        <v>0</v>
      </c>
      <c r="X226" s="153">
        <f>IF(MID(Fosfatos!X226,1,1)="&lt;",MID(Fosfatos!X226,2,4)/2,Fosfatos!X226)</f>
        <v>0.17299999999999999</v>
      </c>
      <c r="Y226" s="154">
        <f>IF(MID(Fosfatos!Y226,1,1)="&lt;",MID(Fosfatos!Y226,2,4)/2,Fosfatos!Y226)</f>
        <v>0</v>
      </c>
    </row>
    <row r="227" spans="2:27" x14ac:dyDescent="0.25">
      <c r="B227" s="30">
        <v>44991</v>
      </c>
      <c r="C227" s="105"/>
      <c r="D227" s="131">
        <f>IF(MID(Fosfatos!D227,1,1)="&lt;",MID(Fosfatos!D227,2,4)/2,Fosfatos!D227)</f>
        <v>0.24</v>
      </c>
      <c r="E227" s="130"/>
      <c r="F227" s="130"/>
      <c r="G227" s="130"/>
      <c r="H227" s="130"/>
      <c r="I227" s="105"/>
      <c r="J227" s="131">
        <f>IF(MID(Fosfatos!J227,1,1)="&lt;",MID(Fosfatos!J227,2,4)/2,Fosfatos!J227)</f>
        <v>7.4999999999999997E-2</v>
      </c>
      <c r="K227" s="105"/>
      <c r="L227" s="131">
        <f>IF(MID(Fosfatos!L227,1,1)="&lt;",MID(Fosfatos!L227,2,4)/2,Fosfatos!L227)</f>
        <v>0</v>
      </c>
      <c r="M227" s="105"/>
      <c r="N227" s="131" t="str">
        <f>IF(MID(Fosfatos!N227,1,1)="&lt;",MID(Fosfatos!N227,2,4)/2,Fosfatos!N227)</f>
        <v>Cauce seco</v>
      </c>
      <c r="O227" s="4">
        <f>IF(MID(Fosfatos!O227,1,1)="&lt;",MID(Fosfatos!O227,2,4)/2,Fosfatos!O227)</f>
        <v>0.03</v>
      </c>
      <c r="P227" s="9">
        <f>IF(MID(Fosfatos!P227,1,1)="&lt;",MID(Fosfatos!P227,2,4)/2,Fosfatos!P227)</f>
        <v>0.03</v>
      </c>
      <c r="Q227" s="105"/>
      <c r="R227" s="17" t="str">
        <f>IF(MID(Fosfatos!R227,1,1)="&lt;",MID(Fosfatos!R227,2,4)/2,Fosfatos!R227)</f>
        <v>Cauce seco</v>
      </c>
      <c r="S227" s="21" t="str">
        <f>IF(MID(Fosfatos!S227,1,1)="&lt;",MID(Fosfatos!S227,2,4)/2,Fosfatos!S227)</f>
        <v>Cauce seco</v>
      </c>
      <c r="T227" s="21">
        <f>IF(MID(Fosfatos!T227,1,1)="&lt;",MID(Fosfatos!T227,2,4)/2,Fosfatos!T227)</f>
        <v>0.03</v>
      </c>
      <c r="U227" s="150">
        <f>IF(MID(Fosfatos!U227,1,1)="&lt;",MID(Fosfatos!U227,2,4)/2,Fosfatos!U227)</f>
        <v>0.03</v>
      </c>
      <c r="V227" s="151" t="str">
        <f>IF(MID(Fosfatos!V227,1,1)="&lt;",MID(Fosfatos!V227,2,4)/2,Fosfatos!V227)</f>
        <v>Cauce estancado</v>
      </c>
      <c r="W227" s="152" t="str">
        <f>IF(MID(Fosfatos!W227,1,1)="&lt;",MID(Fosfatos!W227,2,4)/2,Fosfatos!W227)</f>
        <v>Cauce seco</v>
      </c>
      <c r="X227" s="153">
        <f>IF(MID(Fosfatos!X227,1,1)="&lt;",MID(Fosfatos!X227,2,4)/2,Fosfatos!X227)</f>
        <v>0.41899999999999998</v>
      </c>
      <c r="Y227" s="154" t="str">
        <f>IF(MID(Fosfatos!Y227,1,1)="&lt;",MID(Fosfatos!Y227,2,4)/2,Fosfatos!Y227)</f>
        <v>Cauce seco</v>
      </c>
      <c r="AA227" t="s">
        <v>184</v>
      </c>
    </row>
    <row r="228" spans="2:27" x14ac:dyDescent="0.25">
      <c r="B228" s="30">
        <v>44993</v>
      </c>
      <c r="C228" s="105"/>
      <c r="D228" s="131">
        <f>IF(MID(Fosfatos!D228,1,1)="&lt;",MID(Fosfatos!D228,2,4)/2,Fosfatos!D228)</f>
        <v>0.193</v>
      </c>
      <c r="E228" s="26"/>
      <c r="F228" s="26"/>
      <c r="G228" s="26"/>
      <c r="H228" s="26"/>
      <c r="I228" s="46"/>
      <c r="J228" s="131">
        <f>IF(MID(Fosfatos!J228,1,1)="&lt;",MID(Fosfatos!J228,2,4)/2,Fosfatos!J228)</f>
        <v>7.2999999999999995E-2</v>
      </c>
      <c r="K228" s="46"/>
      <c r="L228" s="131">
        <f>IF(MID(Fosfatos!L228,1,1)="&lt;",MID(Fosfatos!L228,2,4)/2,Fosfatos!L228)</f>
        <v>0</v>
      </c>
      <c r="M228" s="46"/>
      <c r="N228" s="131" t="str">
        <f>IF(MID(Fosfatos!N228,1,1)="&lt;",MID(Fosfatos!N228,2,4)/2,Fosfatos!N228)</f>
        <v>Cauce seco</v>
      </c>
      <c r="O228" s="4">
        <f>IF(MID(Fosfatos!O228,1,1)="&lt;",MID(Fosfatos!O228,2,4)/2,Fosfatos!O228)</f>
        <v>0.03</v>
      </c>
      <c r="P228" s="9">
        <f>IF(MID(Fosfatos!P228,1,1)="&lt;",MID(Fosfatos!P228,2,4)/2,Fosfatos!P228)</f>
        <v>0.03</v>
      </c>
      <c r="Q228" s="46"/>
      <c r="R228" s="17">
        <f>IF(MID(Fosfatos!R228,1,1)="&lt;",MID(Fosfatos!R228,2,4)/2,Fosfatos!R228)</f>
        <v>0</v>
      </c>
      <c r="S228" s="21">
        <f>IF(MID(Fosfatos!S228,1,1)="&lt;",MID(Fosfatos!S228,2,4)/2,Fosfatos!S228)</f>
        <v>0</v>
      </c>
      <c r="T228" s="21">
        <f>IF(MID(Fosfatos!T228,1,1)="&lt;",MID(Fosfatos!T228,2,4)/2,Fosfatos!T228)</f>
        <v>0.03</v>
      </c>
      <c r="U228" s="150">
        <f>IF(MID(Fosfatos!U228,1,1)="&lt;",MID(Fosfatos!U228,2,4)/2,Fosfatos!U228)</f>
        <v>0.03</v>
      </c>
      <c r="V228" s="151" t="str">
        <f>IF(MID(Fosfatos!V228,1,1)="&lt;",MID(Fosfatos!V228,2,4)/2,Fosfatos!V228)</f>
        <v>Cauce estancado</v>
      </c>
      <c r="W228" s="152">
        <f>IF(MID(Fosfatos!W228,1,1)="&lt;",MID(Fosfatos!W228,2,4)/2,Fosfatos!W228)</f>
        <v>0</v>
      </c>
      <c r="X228" s="153">
        <f>IF(MID(Fosfatos!X228,1,1)="&lt;",MID(Fosfatos!X228,2,4)/2,Fosfatos!X228)</f>
        <v>0.71099999999999997</v>
      </c>
      <c r="Y228" s="154">
        <f>IF(MID(Fosfatos!Y228,1,1)="&lt;",MID(Fosfatos!Y228,2,4)/2,Fosfatos!Y228)</f>
        <v>0</v>
      </c>
    </row>
    <row r="229" spans="2:27" x14ac:dyDescent="0.25">
      <c r="B229" s="30">
        <v>44995</v>
      </c>
      <c r="C229" s="105"/>
      <c r="D229" s="131">
        <f>IF(MID(Fosfatos!D229,1,1)="&lt;",MID(Fosfatos!D229,2,4)/2,Fosfatos!D229)</f>
        <v>0.26400000000000001</v>
      </c>
      <c r="E229" s="130"/>
      <c r="F229" s="130"/>
      <c r="G229" s="130"/>
      <c r="H229" s="130"/>
      <c r="I229" s="105"/>
      <c r="J229" s="131">
        <f>IF(MID(Fosfatos!J229,1,1)="&lt;",MID(Fosfatos!J229,2,4)/2,Fosfatos!J229)</f>
        <v>9.6000000000000002E-2</v>
      </c>
      <c r="K229" s="105"/>
      <c r="L229" s="131">
        <f>IF(MID(Fosfatos!L229,1,1)="&lt;",MID(Fosfatos!L229,2,4)/2,Fosfatos!L229)</f>
        <v>0</v>
      </c>
      <c r="M229" s="105"/>
      <c r="N229" s="131" t="str">
        <f>IF(MID(Fosfatos!N229,1,1)="&lt;",MID(Fosfatos!N229,2,4)/2,Fosfatos!N229)</f>
        <v>Cauce seco</v>
      </c>
      <c r="O229" s="4">
        <f>IF(MID(Fosfatos!O229,1,1)="&lt;",MID(Fosfatos!O229,2,4)/2,Fosfatos!O229)</f>
        <v>7.5999999999999998E-2</v>
      </c>
      <c r="P229" s="9">
        <f>IF(MID(Fosfatos!P229,1,1)="&lt;",MID(Fosfatos!P229,2,4)/2,Fosfatos!P229)</f>
        <v>0.03</v>
      </c>
      <c r="Q229" s="105"/>
      <c r="R229" s="17">
        <f>IF(MID(Fosfatos!R229,1,1)="&lt;",MID(Fosfatos!R229,2,4)/2,Fosfatos!R229)</f>
        <v>0</v>
      </c>
      <c r="S229" s="21">
        <f>IF(MID(Fosfatos!S229,1,1)="&lt;",MID(Fosfatos!S229,2,4)/2,Fosfatos!S229)</f>
        <v>0</v>
      </c>
      <c r="T229" s="21">
        <f>IF(MID(Fosfatos!T229,1,1)="&lt;",MID(Fosfatos!T229,2,4)/2,Fosfatos!T229)</f>
        <v>0.03</v>
      </c>
      <c r="U229" s="150">
        <f>IF(MID(Fosfatos!U229,1,1)="&lt;",MID(Fosfatos!U229,2,4)/2,Fosfatos!U229)</f>
        <v>0.03</v>
      </c>
      <c r="V229" s="151" t="str">
        <f>IF(MID(Fosfatos!V229,1,1)="&lt;",MID(Fosfatos!V229,2,4)/2,Fosfatos!V229)</f>
        <v>Cauce estancado</v>
      </c>
      <c r="W229" s="152">
        <f>IF(MID(Fosfatos!W229,1,1)="&lt;",MID(Fosfatos!W229,2,4)/2,Fosfatos!W229)</f>
        <v>0</v>
      </c>
      <c r="X229" s="153">
        <f>IF(MID(Fosfatos!X229,1,1)="&lt;",MID(Fosfatos!X229,2,4)/2,Fosfatos!X229)</f>
        <v>0.78500000000000003</v>
      </c>
      <c r="Y229" s="154">
        <f>IF(MID(Fosfatos!Y229,1,1)="&lt;",MID(Fosfatos!Y229,2,4)/2,Fosfatos!Y229)</f>
        <v>0</v>
      </c>
    </row>
    <row r="230" spans="2:27" x14ac:dyDescent="0.25">
      <c r="B230" s="30">
        <v>44998</v>
      </c>
      <c r="C230" s="105"/>
      <c r="D230" s="131">
        <f>IF(MID(Fosfatos!D230,1,1)="&lt;",MID(Fosfatos!D230,2,4)/2,Fosfatos!D230)</f>
        <v>0.189</v>
      </c>
      <c r="E230" s="130"/>
      <c r="F230" s="130"/>
      <c r="G230" s="130"/>
      <c r="H230" s="130"/>
      <c r="I230" s="105"/>
      <c r="J230" s="131">
        <f>IF(MID(Fosfatos!J230,1,1)="&lt;",MID(Fosfatos!J230,2,4)/2,Fosfatos!J230)</f>
        <v>0.16500000000000001</v>
      </c>
      <c r="K230" s="105"/>
      <c r="L230" s="131">
        <f>IF(MID(Fosfatos!L230,1,1)="&lt;",MID(Fosfatos!L230,2,4)/2,Fosfatos!L230)</f>
        <v>0</v>
      </c>
      <c r="M230" s="105"/>
      <c r="N230" s="131" t="str">
        <f>IF(MID(Fosfatos!N230,1,1)="&lt;",MID(Fosfatos!N230,2,4)/2,Fosfatos!N230)</f>
        <v>Cauce seco</v>
      </c>
      <c r="O230" s="4">
        <f>IF(MID(Fosfatos!O230,1,1)="&lt;",MID(Fosfatos!O230,2,4)/2,Fosfatos!O230)</f>
        <v>0.109</v>
      </c>
      <c r="P230" s="9">
        <f>IF(MID(Fosfatos!P230,1,1)="&lt;",MID(Fosfatos!P230,2,4)/2,Fosfatos!P230)</f>
        <v>0.03</v>
      </c>
      <c r="Q230" s="105"/>
      <c r="R230" s="17" t="str">
        <f>IF(MID(Fosfatos!R230,1,1)="&lt;",MID(Fosfatos!R230,2,4)/2,Fosfatos!R230)</f>
        <v>Cauce seco</v>
      </c>
      <c r="S230" s="21" t="str">
        <f>IF(MID(Fosfatos!S230,1,1)="&lt;",MID(Fosfatos!S230,2,4)/2,Fosfatos!S230)</f>
        <v>Cauce seco</v>
      </c>
      <c r="T230" s="21">
        <f>IF(MID(Fosfatos!T230,1,1)="&lt;",MID(Fosfatos!T230,2,4)/2,Fosfatos!T230)</f>
        <v>0.03</v>
      </c>
      <c r="U230" s="150">
        <f>IF(MID(Fosfatos!U230,1,1)="&lt;",MID(Fosfatos!U230,2,4)/2,Fosfatos!U230)</f>
        <v>0.03</v>
      </c>
      <c r="V230" s="151" t="str">
        <f>IF(MID(Fosfatos!V230,1,1)="&lt;",MID(Fosfatos!V230,2,4)/2,Fosfatos!V230)</f>
        <v>Cauce estancado</v>
      </c>
      <c r="W230" s="152" t="str">
        <f>IF(MID(Fosfatos!W230,1,1)="&lt;",MID(Fosfatos!W230,2,4)/2,Fosfatos!W230)</f>
        <v>Cauce seco</v>
      </c>
      <c r="X230" s="153">
        <f>IF(MID(Fosfatos!X230,1,1)="&lt;",MID(Fosfatos!X230,2,4)/2,Fosfatos!X230)</f>
        <v>0.56899999999999995</v>
      </c>
      <c r="Y230" s="154" t="str">
        <f>IF(MID(Fosfatos!Y230,1,1)="&lt;",MID(Fosfatos!Y230,2,4)/2,Fosfatos!Y230)</f>
        <v>Cauce seco</v>
      </c>
    </row>
    <row r="231" spans="2:27" x14ac:dyDescent="0.25">
      <c r="B231" s="30">
        <v>45000</v>
      </c>
      <c r="C231" s="105"/>
      <c r="D231" s="131">
        <f>IF(MID(Fosfatos!D231,1,1)="&lt;",MID(Fosfatos!D231,2,4)/2,Fosfatos!D231)</f>
        <v>0.28100000000000003</v>
      </c>
      <c r="E231" s="130"/>
      <c r="F231" s="130"/>
      <c r="G231" s="130"/>
      <c r="H231" s="130"/>
      <c r="I231" s="105"/>
      <c r="J231" s="131">
        <f>IF(MID(Fosfatos!J231,1,1)="&lt;",MID(Fosfatos!J231,2,4)/2,Fosfatos!J231)</f>
        <v>0.13700000000000001</v>
      </c>
      <c r="K231" s="105"/>
      <c r="L231" s="131">
        <f>IF(MID(Fosfatos!L231,1,1)="&lt;",MID(Fosfatos!L231,2,4)/2,Fosfatos!L231)</f>
        <v>0</v>
      </c>
      <c r="M231" s="105"/>
      <c r="N231" s="131" t="str">
        <f>IF(MID(Fosfatos!N231,1,1)="&lt;",MID(Fosfatos!N231,2,4)/2,Fosfatos!N231)</f>
        <v>Cauce seco</v>
      </c>
      <c r="O231" s="4">
        <f>IF(MID(Fosfatos!O231,1,1)="&lt;",MID(Fosfatos!O231,2,4)/2,Fosfatos!O231)</f>
        <v>0.10100000000000001</v>
      </c>
      <c r="P231" s="9">
        <f>IF(MID(Fosfatos!P231,1,1)="&lt;",MID(Fosfatos!P231,2,4)/2,Fosfatos!P231)</f>
        <v>6.5000000000000002E-2</v>
      </c>
      <c r="Q231" s="105"/>
      <c r="R231" s="17">
        <f>IF(MID(Fosfatos!R231,1,1)="&lt;",MID(Fosfatos!R231,2,4)/2,Fosfatos!R231)</f>
        <v>0</v>
      </c>
      <c r="S231" s="21">
        <f>IF(MID(Fosfatos!S231,1,1)="&lt;",MID(Fosfatos!S231,2,4)/2,Fosfatos!S231)</f>
        <v>0</v>
      </c>
      <c r="T231" s="21">
        <f>IF(MID(Fosfatos!T231,1,1)="&lt;",MID(Fosfatos!T231,2,4)/2,Fosfatos!T231)</f>
        <v>0.03</v>
      </c>
      <c r="U231" s="150">
        <f>IF(MID(Fosfatos!U231,1,1)="&lt;",MID(Fosfatos!U231,2,4)/2,Fosfatos!U231)</f>
        <v>0.03</v>
      </c>
      <c r="V231" s="151" t="str">
        <f>IF(MID(Fosfatos!V231,1,1)="&lt;",MID(Fosfatos!V231,2,4)/2,Fosfatos!V231)</f>
        <v>Cauce estancado</v>
      </c>
      <c r="W231" s="152">
        <f>IF(MID(Fosfatos!W231,1,1)="&lt;",MID(Fosfatos!W231,2,4)/2,Fosfatos!W231)</f>
        <v>0</v>
      </c>
      <c r="X231" s="153">
        <f>IF(MID(Fosfatos!X231,1,1)="&lt;",MID(Fosfatos!X231,2,4)/2,Fosfatos!X231)</f>
        <v>0.747</v>
      </c>
      <c r="Y231" s="154">
        <f>IF(MID(Fosfatos!Y231,1,1)="&lt;",MID(Fosfatos!Y231,2,4)/2,Fosfatos!Y231)</f>
        <v>0</v>
      </c>
    </row>
    <row r="232" spans="2:27" x14ac:dyDescent="0.25">
      <c r="B232" s="30">
        <v>45002</v>
      </c>
      <c r="C232" s="105"/>
      <c r="D232" s="131">
        <f>IF(MID(Fosfatos!D232,1,1)="&lt;",MID(Fosfatos!D232,2,4)/2,Fosfatos!D232)</f>
        <v>0.33600000000000002</v>
      </c>
      <c r="E232" s="130"/>
      <c r="F232" s="130"/>
      <c r="G232" s="130"/>
      <c r="H232" s="130"/>
      <c r="I232" s="105"/>
      <c r="J232" s="131">
        <f>IF(MID(Fosfatos!J232,1,1)="&lt;",MID(Fosfatos!J232,2,4)/2,Fosfatos!J232)</f>
        <v>0.17799999999999999</v>
      </c>
      <c r="K232" s="105"/>
      <c r="L232" s="131">
        <f>IF(MID(Fosfatos!L232,1,1)="&lt;",MID(Fosfatos!L232,2,4)/2,Fosfatos!L232)</f>
        <v>0</v>
      </c>
      <c r="M232" s="105"/>
      <c r="N232" s="131" t="str">
        <f>IF(MID(Fosfatos!N232,1,1)="&lt;",MID(Fosfatos!N232,2,4)/2,Fosfatos!N232)</f>
        <v>Cauce seco</v>
      </c>
      <c r="O232" s="4">
        <f>IF(MID(Fosfatos!O232,1,1)="&lt;",MID(Fosfatos!O232,2,4)/2,Fosfatos!O232)</f>
        <v>0.111</v>
      </c>
      <c r="P232" s="9">
        <f>IF(MID(Fosfatos!P232,1,1)="&lt;",MID(Fosfatos!P232,2,4)/2,Fosfatos!P232)</f>
        <v>7.2999999999999995E-2</v>
      </c>
      <c r="Q232" s="105"/>
      <c r="R232" s="17">
        <f>IF(MID(Fosfatos!R232,1,1)="&lt;",MID(Fosfatos!R232,2,4)/2,Fosfatos!R232)</f>
        <v>0</v>
      </c>
      <c r="S232" s="21">
        <f>IF(MID(Fosfatos!S232,1,1)="&lt;",MID(Fosfatos!S232,2,4)/2,Fosfatos!S232)</f>
        <v>0</v>
      </c>
      <c r="T232" s="21">
        <f>IF(MID(Fosfatos!T232,1,1)="&lt;",MID(Fosfatos!T232,2,4)/2,Fosfatos!T232)</f>
        <v>0.03</v>
      </c>
      <c r="U232" s="150">
        <f>IF(MID(Fosfatos!U232,1,1)="&lt;",MID(Fosfatos!U232,2,4)/2,Fosfatos!U232)</f>
        <v>0.03</v>
      </c>
      <c r="V232" s="151" t="str">
        <f>IF(MID(Fosfatos!V232,1,1)="&lt;",MID(Fosfatos!V232,2,4)/2,Fosfatos!V232)</f>
        <v>Cauce estancado</v>
      </c>
      <c r="W232" s="152">
        <f>IF(MID(Fosfatos!W232,1,1)="&lt;",MID(Fosfatos!W232,2,4)/2,Fosfatos!W232)</f>
        <v>0</v>
      </c>
      <c r="X232" s="153">
        <f>IF(MID(Fosfatos!X232,1,1)="&lt;",MID(Fosfatos!X232,2,4)/2,Fosfatos!X232)</f>
        <v>0.71399999999999997</v>
      </c>
      <c r="Y232" s="154">
        <f>IF(MID(Fosfatos!Y232,1,1)="&lt;",MID(Fosfatos!Y232,2,4)/2,Fosfatos!Y232)</f>
        <v>0</v>
      </c>
    </row>
    <row r="233" spans="2:27" x14ac:dyDescent="0.25">
      <c r="B233" s="30">
        <v>45005</v>
      </c>
      <c r="C233" s="105"/>
      <c r="D233" s="131">
        <f>IF(MID(Fosfatos!D233,1,1)="&lt;",MID(Fosfatos!D233,2,4)/2,Fosfatos!D233)</f>
        <v>0.44400000000000001</v>
      </c>
      <c r="E233" s="130"/>
      <c r="F233" s="130"/>
      <c r="G233" s="130"/>
      <c r="H233" s="130"/>
      <c r="I233" s="105"/>
      <c r="J233" s="131">
        <f>IF(MID(Fosfatos!J233,1,1)="&lt;",MID(Fosfatos!J233,2,4)/2,Fosfatos!J233)</f>
        <v>0.23</v>
      </c>
      <c r="K233" s="105"/>
      <c r="L233" s="131">
        <f>IF(MID(Fosfatos!L233,1,1)="&lt;",MID(Fosfatos!L233,2,4)/2,Fosfatos!L233)</f>
        <v>0</v>
      </c>
      <c r="M233" s="105"/>
      <c r="N233" s="131">
        <f>IF(MID(Fosfatos!N233,1,1)="&lt;",MID(Fosfatos!N233,2,4)/2,Fosfatos!N233)</f>
        <v>0.14000000000000001</v>
      </c>
      <c r="O233" s="4">
        <f>IF(MID(Fosfatos!O233,1,1)="&lt;",MID(Fosfatos!O233,2,4)/2,Fosfatos!O233)</f>
        <v>0.104</v>
      </c>
      <c r="P233" s="9">
        <f>IF(MID(Fosfatos!P233,1,1)="&lt;",MID(Fosfatos!P233,2,4)/2,Fosfatos!P233)</f>
        <v>7.4999999999999997E-2</v>
      </c>
      <c r="Q233" s="105"/>
      <c r="R233" s="17" t="str">
        <f>IF(MID(Fosfatos!R233,1,1)="&lt;",MID(Fosfatos!R233,2,4)/2,Fosfatos!R233)</f>
        <v>Cauce seco</v>
      </c>
      <c r="S233" s="21" t="str">
        <f>IF(MID(Fosfatos!S233,1,1)="&lt;",MID(Fosfatos!S233,2,4)/2,Fosfatos!S233)</f>
        <v>Cauce seco</v>
      </c>
      <c r="T233" s="21">
        <f>IF(MID(Fosfatos!T233,1,1)="&lt;",MID(Fosfatos!T233,2,4)/2,Fosfatos!T233)</f>
        <v>0.03</v>
      </c>
      <c r="U233" s="150">
        <f>IF(MID(Fosfatos!U233,1,1)="&lt;",MID(Fosfatos!U233,2,4)/2,Fosfatos!U233)</f>
        <v>0.03</v>
      </c>
      <c r="V233" s="151" t="str">
        <f>IF(MID(Fosfatos!V233,1,1)="&lt;",MID(Fosfatos!V233,2,4)/2,Fosfatos!V233)</f>
        <v>Cauce estancado</v>
      </c>
      <c r="W233" s="152" t="str">
        <f>IF(MID(Fosfatos!W233,1,1)="&lt;",MID(Fosfatos!W233,2,4)/2,Fosfatos!W233)</f>
        <v>Cauce seco</v>
      </c>
      <c r="X233" s="153">
        <f>IF(MID(Fosfatos!X233,1,1)="&lt;",MID(Fosfatos!X233,2,4)/2,Fosfatos!X233)</f>
        <v>0.17799999999999999</v>
      </c>
      <c r="Y233" s="154" t="str">
        <f>IF(MID(Fosfatos!Y233,1,1)="&lt;",MID(Fosfatos!Y233,2,4)/2,Fosfatos!Y233)</f>
        <v>Cauce seco</v>
      </c>
    </row>
    <row r="234" spans="2:27" x14ac:dyDescent="0.25">
      <c r="B234" s="30">
        <v>45007</v>
      </c>
      <c r="C234" s="105"/>
      <c r="D234" s="131">
        <f>IF(MID(Fosfatos!D234,1,1)="&lt;",MID(Fosfatos!D234,2,4)/2,Fosfatos!D234)</f>
        <v>0.38</v>
      </c>
      <c r="E234" s="130"/>
      <c r="F234" s="130"/>
      <c r="G234" s="130"/>
      <c r="H234" s="130"/>
      <c r="I234" s="105"/>
      <c r="J234" s="131">
        <f>IF(MID(Fosfatos!J234,1,1)="&lt;",MID(Fosfatos!J234,2,4)/2,Fosfatos!J234)</f>
        <v>0.17599999999999999</v>
      </c>
      <c r="K234" s="105"/>
      <c r="L234" s="131">
        <f>IF(MID(Fosfatos!L234,1,1)="&lt;",MID(Fosfatos!L234,2,4)/2,Fosfatos!L234)</f>
        <v>0</v>
      </c>
      <c r="M234" s="105"/>
      <c r="N234" s="131" t="str">
        <f>IF(MID(Fosfatos!N234,1,1)="&lt;",MID(Fosfatos!N234,2,4)/2,Fosfatos!N234)</f>
        <v>Cauce seco</v>
      </c>
      <c r="O234" s="4">
        <f>IF(MID(Fosfatos!O234,1,1)="&lt;",MID(Fosfatos!O234,2,4)/2,Fosfatos!O234)</f>
        <v>0.112</v>
      </c>
      <c r="P234" s="9">
        <f>IF(MID(Fosfatos!P234,1,1)="&lt;",MID(Fosfatos!P234,2,4)/2,Fosfatos!P234)</f>
        <v>6.5000000000000002E-2</v>
      </c>
      <c r="Q234" s="105"/>
      <c r="R234" s="17">
        <f>IF(MID(Fosfatos!R234,1,1)="&lt;",MID(Fosfatos!R234,2,4)/2,Fosfatos!R234)</f>
        <v>0</v>
      </c>
      <c r="S234" s="21">
        <f>IF(MID(Fosfatos!S234,1,1)="&lt;",MID(Fosfatos!S234,2,4)/2,Fosfatos!S234)</f>
        <v>0</v>
      </c>
      <c r="T234" s="21">
        <f>IF(MID(Fosfatos!T234,1,1)="&lt;",MID(Fosfatos!T234,2,4)/2,Fosfatos!T234)</f>
        <v>0.03</v>
      </c>
      <c r="U234" s="150">
        <f>IF(MID(Fosfatos!U234,1,1)="&lt;",MID(Fosfatos!U234,2,4)/2,Fosfatos!U234)</f>
        <v>0.03</v>
      </c>
      <c r="V234" s="151" t="str">
        <f>IF(MID(Fosfatos!V234,1,1)="&lt;",MID(Fosfatos!V234,2,4)/2,Fosfatos!V234)</f>
        <v>Cauce estancado</v>
      </c>
      <c r="W234" s="152">
        <f>IF(MID(Fosfatos!W234,1,1)="&lt;",MID(Fosfatos!W234,2,4)/2,Fosfatos!W234)</f>
        <v>0</v>
      </c>
      <c r="X234" s="153">
        <f>IF(MID(Fosfatos!X234,1,1)="&lt;",MID(Fosfatos!X234,2,4)/2,Fosfatos!X234)</f>
        <v>0.52400000000000002</v>
      </c>
      <c r="Y234" s="154">
        <f>IF(MID(Fosfatos!Y234,1,1)="&lt;",MID(Fosfatos!Y234,2,4)/2,Fosfatos!Y234)</f>
        <v>0</v>
      </c>
    </row>
    <row r="235" spans="2:27" x14ac:dyDescent="0.25">
      <c r="B235" s="30">
        <v>45009</v>
      </c>
      <c r="C235" s="105"/>
      <c r="D235" s="131">
        <f>IF(MID(Fosfatos!D235,1,1)="&lt;",MID(Fosfatos!D235,2,4)/2,Fosfatos!D235)</f>
        <v>0.255</v>
      </c>
      <c r="E235" s="130"/>
      <c r="F235" s="130"/>
      <c r="G235" s="130"/>
      <c r="H235" s="130"/>
      <c r="I235" s="105"/>
      <c r="J235" s="131">
        <f>IF(MID(Fosfatos!J235,1,1)="&lt;",MID(Fosfatos!J235,2,4)/2,Fosfatos!J235)</f>
        <v>0.19500000000000001</v>
      </c>
      <c r="K235" s="105"/>
      <c r="L235" s="131">
        <f>IF(MID(Fosfatos!L235,1,1)="&lt;",MID(Fosfatos!L235,2,4)/2,Fosfatos!L235)</f>
        <v>0</v>
      </c>
      <c r="M235" s="105"/>
      <c r="N235" s="131" t="str">
        <f>IF(MID(Fosfatos!N235,1,1)="&lt;",MID(Fosfatos!N235,2,4)/2,Fosfatos!N235)</f>
        <v>Cauce seco</v>
      </c>
      <c r="O235" s="4">
        <f>IF(MID(Fosfatos!O235,1,1)="&lt;",MID(Fosfatos!O235,2,4)/2,Fosfatos!O235)</f>
        <v>0.10299999999999999</v>
      </c>
      <c r="P235" s="9">
        <f>IF(MID(Fosfatos!P235,1,1)="&lt;",MID(Fosfatos!P235,2,4)/2,Fosfatos!P235)</f>
        <v>7.2999999999999995E-2</v>
      </c>
      <c r="Q235" s="105"/>
      <c r="R235" s="17">
        <f>IF(MID(Fosfatos!R235,1,1)="&lt;",MID(Fosfatos!R235,2,4)/2,Fosfatos!R235)</f>
        <v>0</v>
      </c>
      <c r="S235" s="21">
        <f>IF(MID(Fosfatos!S235,1,1)="&lt;",MID(Fosfatos!S235,2,4)/2,Fosfatos!S235)</f>
        <v>0</v>
      </c>
      <c r="T235" s="21">
        <f>IF(MID(Fosfatos!T235,1,1)="&lt;",MID(Fosfatos!T235,2,4)/2,Fosfatos!T235)</f>
        <v>0.03</v>
      </c>
      <c r="U235" s="150">
        <f>IF(MID(Fosfatos!U235,1,1)="&lt;",MID(Fosfatos!U235,2,4)/2,Fosfatos!U235)</f>
        <v>0.03</v>
      </c>
      <c r="V235" s="151" t="str">
        <f>IF(MID(Fosfatos!V235,1,1)="&lt;",MID(Fosfatos!V235,2,4)/2,Fosfatos!V235)</f>
        <v>Cauce estancado</v>
      </c>
      <c r="W235" s="152">
        <f>IF(MID(Fosfatos!W235,1,1)="&lt;",MID(Fosfatos!W235,2,4)/2,Fosfatos!W235)</f>
        <v>0</v>
      </c>
      <c r="X235" s="153">
        <f>IF(MID(Fosfatos!X235,1,1)="&lt;",MID(Fosfatos!X235,2,4)/2,Fosfatos!X235)</f>
        <v>0.19400000000000001</v>
      </c>
      <c r="Y235" s="154">
        <f>IF(MID(Fosfatos!Y235,1,1)="&lt;",MID(Fosfatos!Y235,2,4)/2,Fosfatos!Y235)</f>
        <v>0</v>
      </c>
    </row>
    <row r="236" spans="2:27" x14ac:dyDescent="0.25">
      <c r="B236" s="30">
        <v>45012</v>
      </c>
      <c r="C236" s="105"/>
      <c r="D236" s="131">
        <f>IF(MID(Fosfatos!D236,1,1)="&lt;",MID(Fosfatos!D236,2,4)/2,Fosfatos!D236)</f>
        <v>0.192</v>
      </c>
      <c r="E236" s="130"/>
      <c r="F236" s="130"/>
      <c r="G236" s="130"/>
      <c r="H236" s="130"/>
      <c r="I236" s="105"/>
      <c r="J236" s="131">
        <f>IF(MID(Fosfatos!J236,1,1)="&lt;",MID(Fosfatos!J236,2,4)/2,Fosfatos!J236)</f>
        <v>0.251</v>
      </c>
      <c r="K236" s="105"/>
      <c r="L236" s="131">
        <f>IF(MID(Fosfatos!L236,1,1)="&lt;",MID(Fosfatos!L236,2,4)/2,Fosfatos!L236)</f>
        <v>0</v>
      </c>
      <c r="M236" s="105"/>
      <c r="N236" s="131" t="str">
        <f>IF(MID(Fosfatos!N236,1,1)="&lt;",MID(Fosfatos!N236,2,4)/2,Fosfatos!N236)</f>
        <v>Cauce seco</v>
      </c>
      <c r="O236" s="4">
        <f>IF(MID(Fosfatos!O236,1,1)="&lt;",MID(Fosfatos!O236,2,4)/2,Fosfatos!O236)</f>
        <v>9.9000000000000005E-2</v>
      </c>
      <c r="P236" s="9">
        <f>IF(MID(Fosfatos!P236,1,1)="&lt;",MID(Fosfatos!P236,2,4)/2,Fosfatos!P236)</f>
        <v>6.4000000000000001E-2</v>
      </c>
      <c r="Q236" s="105"/>
      <c r="R236" s="17" t="str">
        <f>IF(MID(Fosfatos!R236,1,1)="&lt;",MID(Fosfatos!R236,2,4)/2,Fosfatos!R236)</f>
        <v>Cauce seco</v>
      </c>
      <c r="S236" s="21" t="str">
        <f>IF(MID(Fosfatos!S236,1,1)="&lt;",MID(Fosfatos!S236,2,4)/2,Fosfatos!S236)</f>
        <v>Cauce seco</v>
      </c>
      <c r="T236" s="21">
        <f>IF(MID(Fosfatos!T236,1,1)="&lt;",MID(Fosfatos!T236,2,4)/2,Fosfatos!T236)</f>
        <v>0.03</v>
      </c>
      <c r="U236" s="150">
        <f>IF(MID(Fosfatos!U236,1,1)="&lt;",MID(Fosfatos!U236,2,4)/2,Fosfatos!U236)</f>
        <v>0.03</v>
      </c>
      <c r="V236" s="151" t="str">
        <f>IF(MID(Fosfatos!V236,1,1)="&lt;",MID(Fosfatos!V236,2,4)/2,Fosfatos!V236)</f>
        <v>Cauce estancado</v>
      </c>
      <c r="W236" s="152" t="str">
        <f>IF(MID(Fosfatos!W236,1,1)="&lt;",MID(Fosfatos!W236,2,4)/2,Fosfatos!W236)</f>
        <v>Cauce seco</v>
      </c>
      <c r="X236" s="153" t="str">
        <f>IF(MID(Fosfatos!X236,1,1)="&lt;",MID(Fosfatos!X236,2,4)/2,Fosfatos!X236)</f>
        <v>Cauce seco</v>
      </c>
      <c r="Y236" s="154" t="str">
        <f>IF(MID(Fosfatos!Y236,1,1)="&lt;",MID(Fosfatos!Y236,2,4)/2,Fosfatos!Y236)</f>
        <v>Cauce seco</v>
      </c>
    </row>
    <row r="237" spans="2:27" x14ac:dyDescent="0.25">
      <c r="B237" s="30">
        <v>45014</v>
      </c>
      <c r="C237" s="105"/>
      <c r="D237" s="131">
        <f>IF(MID(Fosfatos!D237,1,1)="&lt;",MID(Fosfatos!D237,2,4)/2,Fosfatos!D237)</f>
        <v>0.27100000000000002</v>
      </c>
      <c r="E237" s="130"/>
      <c r="F237" s="130"/>
      <c r="G237" s="130"/>
      <c r="H237" s="130"/>
      <c r="I237" s="105"/>
      <c r="J237" s="131">
        <f>IF(MID(Fosfatos!J237,1,1)="&lt;",MID(Fosfatos!J237,2,4)/2,Fosfatos!J237)</f>
        <v>0.20100000000000001</v>
      </c>
      <c r="K237" s="105"/>
      <c r="L237" s="131">
        <f>IF(MID(Fosfatos!L237,1,1)="&lt;",MID(Fosfatos!L237,2,4)/2,Fosfatos!L237)</f>
        <v>0</v>
      </c>
      <c r="M237" s="105"/>
      <c r="N237" s="131" t="str">
        <f>IF(MID(Fosfatos!N237,1,1)="&lt;",MID(Fosfatos!N237,2,4)/2,Fosfatos!N237)</f>
        <v>Cauce seco</v>
      </c>
      <c r="O237" s="4">
        <f>IF(MID(Fosfatos!O237,1,1)="&lt;",MID(Fosfatos!O237,2,4)/2,Fosfatos!O237)</f>
        <v>0.10100000000000001</v>
      </c>
      <c r="P237" s="9">
        <f>IF(MID(Fosfatos!P237,1,1)="&lt;",MID(Fosfatos!P237,2,4)/2,Fosfatos!P237)</f>
        <v>7.8E-2</v>
      </c>
      <c r="Q237" s="105"/>
      <c r="R237" s="17">
        <f>IF(MID(Fosfatos!R237,1,1)="&lt;",MID(Fosfatos!R237,2,4)/2,Fosfatos!R237)</f>
        <v>0</v>
      </c>
      <c r="S237" s="21">
        <f>IF(MID(Fosfatos!S237,1,1)="&lt;",MID(Fosfatos!S237,2,4)/2,Fosfatos!S237)</f>
        <v>0</v>
      </c>
      <c r="T237" s="21">
        <f>IF(MID(Fosfatos!T237,1,1)="&lt;",MID(Fosfatos!T237,2,4)/2,Fosfatos!T237)</f>
        <v>0.03</v>
      </c>
      <c r="U237" s="150">
        <f>IF(MID(Fosfatos!U237,1,1)="&lt;",MID(Fosfatos!U237,2,4)/2,Fosfatos!U237)</f>
        <v>0.03</v>
      </c>
      <c r="V237" s="151" t="str">
        <f>IF(MID(Fosfatos!V237,1,1)="&lt;",MID(Fosfatos!V237,2,4)/2,Fosfatos!V237)</f>
        <v>Cauce estancado</v>
      </c>
      <c r="W237" s="152">
        <f>IF(MID(Fosfatos!W237,1,1)="&lt;",MID(Fosfatos!W237,2,4)/2,Fosfatos!W237)</f>
        <v>0</v>
      </c>
      <c r="X237" s="153" t="str">
        <f>IF(MID(Fosfatos!X237,1,1)="&lt;",MID(Fosfatos!X237,2,4)/2,Fosfatos!X237)</f>
        <v>Cauce seco</v>
      </c>
      <c r="Y237" s="154">
        <f>IF(MID(Fosfatos!Y237,1,1)="&lt;",MID(Fosfatos!Y237,2,4)/2,Fosfatos!Y237)</f>
        <v>0</v>
      </c>
    </row>
    <row r="238" spans="2:27" x14ac:dyDescent="0.25">
      <c r="B238" s="30">
        <v>45016</v>
      </c>
      <c r="C238" s="105"/>
      <c r="D238" s="131">
        <f>IF(MID(Fosfatos!D238,1,1)="&lt;",MID(Fosfatos!D238,2,4)/2,Fosfatos!D238)</f>
        <v>0.27600000000000002</v>
      </c>
      <c r="E238" s="130"/>
      <c r="F238" s="130"/>
      <c r="G238" s="130"/>
      <c r="H238" s="130"/>
      <c r="I238" s="105"/>
      <c r="J238" s="131">
        <f>IF(MID(Fosfatos!J238,1,1)="&lt;",MID(Fosfatos!J238,2,4)/2,Fosfatos!J238)</f>
        <v>0.16500000000000001</v>
      </c>
      <c r="K238" s="105"/>
      <c r="L238" s="131">
        <f>IF(MID(Fosfatos!L238,1,1)="&lt;",MID(Fosfatos!L238,2,4)/2,Fosfatos!L238)</f>
        <v>0</v>
      </c>
      <c r="M238" s="105"/>
      <c r="N238" s="131" t="str">
        <f>IF(MID(Fosfatos!N238,1,1)="&lt;",MID(Fosfatos!N238,2,4)/2,Fosfatos!N238)</f>
        <v>Cauce seco</v>
      </c>
      <c r="O238" s="4">
        <f>IF(MID(Fosfatos!O238,1,1)="&lt;",MID(Fosfatos!O238,2,4)/2,Fosfatos!O238)</f>
        <v>0.1</v>
      </c>
      <c r="P238" s="9">
        <f>IF(MID(Fosfatos!P238,1,1)="&lt;",MID(Fosfatos!P238,2,4)/2,Fosfatos!P238)</f>
        <v>9.2999999999999999E-2</v>
      </c>
      <c r="Q238" s="105"/>
      <c r="R238" s="17">
        <f>IF(MID(Fosfatos!R238,1,1)="&lt;",MID(Fosfatos!R238,2,4)/2,Fosfatos!R238)</f>
        <v>0</v>
      </c>
      <c r="S238" s="21">
        <f>IF(MID(Fosfatos!S238,1,1)="&lt;",MID(Fosfatos!S238,2,4)/2,Fosfatos!S238)</f>
        <v>0</v>
      </c>
      <c r="T238" s="21">
        <f>IF(MID(Fosfatos!T238,1,1)="&lt;",MID(Fosfatos!T238,2,4)/2,Fosfatos!T238)</f>
        <v>0.03</v>
      </c>
      <c r="U238" s="150">
        <f>IF(MID(Fosfatos!U238,1,1)="&lt;",MID(Fosfatos!U238,2,4)/2,Fosfatos!U238)</f>
        <v>0.03</v>
      </c>
      <c r="V238" s="151" t="str">
        <f>IF(MID(Fosfatos!V238,1,1)="&lt;",MID(Fosfatos!V238,2,4)/2,Fosfatos!V238)</f>
        <v>Cauce estancado</v>
      </c>
      <c r="W238" s="152">
        <f>IF(MID(Fosfatos!W238,1,1)="&lt;",MID(Fosfatos!W238,2,4)/2,Fosfatos!W238)</f>
        <v>0</v>
      </c>
      <c r="X238" s="153" t="str">
        <f>IF(MID(Fosfatos!X238,1,1)="&lt;",MID(Fosfatos!X238,2,4)/2,Fosfatos!X238)</f>
        <v>Cauce seco</v>
      </c>
      <c r="Y238" s="154">
        <f>IF(MID(Fosfatos!Y238,1,1)="&lt;",MID(Fosfatos!Y238,2,4)/2,Fosfatos!Y238)</f>
        <v>0</v>
      </c>
    </row>
    <row r="239" spans="2:27" x14ac:dyDescent="0.25">
      <c r="B239" s="30">
        <v>45019</v>
      </c>
      <c r="C239" s="105"/>
      <c r="D239" s="131">
        <f>IF(MID(Fosfatos!D239,1,1)="&lt;",MID(Fosfatos!D239,2,4)/2,Fosfatos!D239)</f>
        <v>0.36499999999999999</v>
      </c>
      <c r="E239" s="130"/>
      <c r="F239" s="130"/>
      <c r="G239" s="130"/>
      <c r="H239" s="130"/>
      <c r="I239" s="105"/>
      <c r="J239" s="131">
        <f>IF(MID(Fosfatos!J239,1,1)="&lt;",MID(Fosfatos!J239,2,4)/2,Fosfatos!J239)</f>
        <v>0.21199999999999999</v>
      </c>
      <c r="K239" s="105"/>
      <c r="L239" s="131">
        <f>IF(MID(Fosfatos!L239,1,1)="&lt;",MID(Fosfatos!L239,2,4)/2,Fosfatos!L239)</f>
        <v>0</v>
      </c>
      <c r="M239" s="105"/>
      <c r="N239" s="131" t="str">
        <f>IF(MID(Fosfatos!N239,1,1)="&lt;",MID(Fosfatos!N239,2,4)/2,Fosfatos!N239)</f>
        <v>Cauce seco</v>
      </c>
      <c r="O239" s="4">
        <f>IF(MID(Fosfatos!O239,1,1)="&lt;",MID(Fosfatos!O239,2,4)/2,Fosfatos!O239)</f>
        <v>0.109</v>
      </c>
      <c r="P239" s="9">
        <f>IF(MID(Fosfatos!P239,1,1)="&lt;",MID(Fosfatos!P239,2,4)/2,Fosfatos!P239)</f>
        <v>7.2999999999999995E-2</v>
      </c>
      <c r="Q239" s="105"/>
      <c r="R239" s="17" t="str">
        <f>IF(MID(Fosfatos!R239,1,1)="&lt;",MID(Fosfatos!R239,2,4)/2,Fosfatos!R239)</f>
        <v>Cauce seco</v>
      </c>
      <c r="S239" s="21" t="str">
        <f>IF(MID(Fosfatos!S239,1,1)="&lt;",MID(Fosfatos!S239,2,4)/2,Fosfatos!S239)</f>
        <v>Cauce seco</v>
      </c>
      <c r="T239" s="21">
        <f>IF(MID(Fosfatos!T239,1,1)="&lt;",MID(Fosfatos!T239,2,4)/2,Fosfatos!T239)</f>
        <v>0.03</v>
      </c>
      <c r="U239" s="150">
        <f>IF(MID(Fosfatos!U239,1,1)="&lt;",MID(Fosfatos!U239,2,4)/2,Fosfatos!U239)</f>
        <v>0.03</v>
      </c>
      <c r="V239" s="151">
        <f>IF(MID(Fosfatos!V239,1,1)="&lt;",MID(Fosfatos!V239,2,4)/2,Fosfatos!V239)</f>
        <v>0.03</v>
      </c>
      <c r="W239" s="152" t="str">
        <f>IF(MID(Fosfatos!W239,1,1)="&lt;",MID(Fosfatos!W239,2,4)/2,Fosfatos!W239)</f>
        <v>Cauce seco</v>
      </c>
      <c r="X239" s="153" t="str">
        <f>IF(MID(Fosfatos!X239,1,1)="&lt;",MID(Fosfatos!X239,2,4)/2,Fosfatos!X239)</f>
        <v>Cauce seco</v>
      </c>
      <c r="Y239" s="154" t="str">
        <f>IF(MID(Fosfatos!Y239,1,1)="&lt;",MID(Fosfatos!Y239,2,4)/2,Fosfatos!Y239)</f>
        <v>Cauce seco</v>
      </c>
    </row>
    <row r="240" spans="2:27" ht="14.25" customHeight="1" x14ac:dyDescent="0.25">
      <c r="B240" s="30">
        <v>45020</v>
      </c>
      <c r="C240" s="105"/>
      <c r="D240" s="131">
        <f>IF(MID(Fosfatos!D240,1,1)="&lt;",MID(Fosfatos!D240,2,4)/2,Fosfatos!D240)</f>
        <v>0.32300000000000001</v>
      </c>
      <c r="E240" s="130"/>
      <c r="F240" s="130"/>
      <c r="G240" s="130"/>
      <c r="H240" s="130"/>
      <c r="I240" s="105"/>
      <c r="J240" s="131">
        <f>IF(MID(Fosfatos!J240,1,1)="&lt;",MID(Fosfatos!J240,2,4)/2,Fosfatos!J240)</f>
        <v>0.192</v>
      </c>
      <c r="K240" s="105"/>
      <c r="L240" s="131">
        <f>IF(MID(Fosfatos!L240,1,1)="&lt;",MID(Fosfatos!L240,2,4)/2,Fosfatos!L240)</f>
        <v>0</v>
      </c>
      <c r="M240" s="105"/>
      <c r="N240" s="131" t="str">
        <f>IF(MID(Fosfatos!N240,1,1)="&lt;",MID(Fosfatos!N240,2,4)/2,Fosfatos!N240)</f>
        <v>Cauce seco</v>
      </c>
      <c r="O240" s="4">
        <f>IF(MID(Fosfatos!O240,1,1)="&lt;",MID(Fosfatos!O240,2,4)/2,Fosfatos!O240)</f>
        <v>0.14099999999999999</v>
      </c>
      <c r="P240" s="9">
        <f>IF(MID(Fosfatos!P240,1,1)="&lt;",MID(Fosfatos!P240,2,4)/2,Fosfatos!P240)</f>
        <v>9.8000000000000004E-2</v>
      </c>
      <c r="Q240" s="105"/>
      <c r="R240" s="17">
        <f>IF(MID(Fosfatos!R240,1,1)="&lt;",MID(Fosfatos!R240,2,4)/2,Fosfatos!R240)</f>
        <v>0</v>
      </c>
      <c r="S240" s="21">
        <f>IF(MID(Fosfatos!S240,1,1)="&lt;",MID(Fosfatos!S240,2,4)/2,Fosfatos!S240)</f>
        <v>0</v>
      </c>
      <c r="T240" s="21">
        <f>IF(MID(Fosfatos!T240,1,1)="&lt;",MID(Fosfatos!T240,2,4)/2,Fosfatos!T240)</f>
        <v>0.03</v>
      </c>
      <c r="U240" s="150">
        <f>IF(MID(Fosfatos!U240,1,1)="&lt;",MID(Fosfatos!U240,2,4)/2,Fosfatos!U240)</f>
        <v>0.03</v>
      </c>
      <c r="V240" s="151">
        <f>IF(MID(Fosfatos!V240,1,1)="&lt;",MID(Fosfatos!V240,2,4)/2,Fosfatos!V240)</f>
        <v>0.03</v>
      </c>
      <c r="W240" s="152">
        <f>IF(MID(Fosfatos!W240,1,1)="&lt;",MID(Fosfatos!W240,2,4)/2,Fosfatos!W240)</f>
        <v>0</v>
      </c>
      <c r="X240" s="153" t="str">
        <f>IF(MID(Fosfatos!X240,1,1)="&lt;",MID(Fosfatos!X240,2,4)/2,Fosfatos!X240)</f>
        <v>Cauce seco</v>
      </c>
      <c r="Y240" s="154">
        <f>IF(MID(Fosfatos!Y240,1,1)="&lt;",MID(Fosfatos!Y240,2,4)/2,Fosfatos!Y240)</f>
        <v>0</v>
      </c>
    </row>
    <row r="241" spans="2:25" x14ac:dyDescent="0.25">
      <c r="B241" s="30">
        <v>45028</v>
      </c>
      <c r="C241" s="105"/>
      <c r="D241" s="131">
        <f>IF(MID(Fosfatos!D241,1,1)="&lt;",MID(Fosfatos!D241,2,4)/2,Fosfatos!D241)</f>
        <v>0.24399999999999999</v>
      </c>
      <c r="E241" s="130"/>
      <c r="F241" s="130"/>
      <c r="G241" s="130"/>
      <c r="H241" s="130"/>
      <c r="I241" s="105"/>
      <c r="J241" s="131">
        <f>IF(MID(Fosfatos!J241,1,1)="&lt;",MID(Fosfatos!J241,2,4)/2,Fosfatos!J241)</f>
        <v>0.20599999999999999</v>
      </c>
      <c r="K241" s="105"/>
      <c r="L241" s="131">
        <f>IF(MID(Fosfatos!L241,1,1)="&lt;",MID(Fosfatos!L241,2,4)/2,Fosfatos!L241)</f>
        <v>0</v>
      </c>
      <c r="M241" s="105"/>
      <c r="N241" s="131" t="str">
        <f>IF(MID(Fosfatos!N241,1,1)="&lt;",MID(Fosfatos!N241,2,4)/2,Fosfatos!N241)</f>
        <v>Cauce seco</v>
      </c>
      <c r="O241" s="4">
        <f>IF(MID(Fosfatos!O241,1,1)="&lt;",MID(Fosfatos!O241,2,4)/2,Fosfatos!O241)</f>
        <v>0.10299999999999999</v>
      </c>
      <c r="P241" s="9">
        <f>IF(MID(Fosfatos!P241,1,1)="&lt;",MID(Fosfatos!P241,2,4)/2,Fosfatos!P241)</f>
        <v>7.3999999999999996E-2</v>
      </c>
      <c r="Q241" s="105"/>
      <c r="R241" s="17" t="str">
        <f>IF(MID(Fosfatos!R241,1,1)="&lt;",MID(Fosfatos!R241,2,4)/2,Fosfatos!R241)</f>
        <v>Cauce seco</v>
      </c>
      <c r="S241" s="21" t="str">
        <f>IF(MID(Fosfatos!S241,1,1)="&lt;",MID(Fosfatos!S241,2,4)/2,Fosfatos!S241)</f>
        <v>Cauce seco</v>
      </c>
      <c r="T241" s="21">
        <f>IF(MID(Fosfatos!T241,1,1)="&lt;",MID(Fosfatos!T241,2,4)/2,Fosfatos!T241)</f>
        <v>0.03</v>
      </c>
      <c r="U241" s="150">
        <f>IF(MID(Fosfatos!U241,1,1)="&lt;",MID(Fosfatos!U241,2,4)/2,Fosfatos!U241)</f>
        <v>0.03</v>
      </c>
      <c r="V241" s="151">
        <f>IF(MID(Fosfatos!V241,1,1)="&lt;",MID(Fosfatos!V241,2,4)/2,Fosfatos!V241)</f>
        <v>0.03</v>
      </c>
      <c r="W241" s="152" t="str">
        <f>IF(MID(Fosfatos!W241,1,1)="&lt;",MID(Fosfatos!W241,2,4)/2,Fosfatos!W241)</f>
        <v>Cauce seco</v>
      </c>
      <c r="X241" s="153" t="str">
        <f>IF(MID(Fosfatos!X241,1,1)="&lt;",MID(Fosfatos!X241,2,4)/2,Fosfatos!X241)</f>
        <v>Cauce seco</v>
      </c>
      <c r="Y241" s="154" t="str">
        <f>IF(MID(Fosfatos!Y241,1,1)="&lt;",MID(Fosfatos!Y241,2,4)/2,Fosfatos!Y241)</f>
        <v>Cauce seco</v>
      </c>
    </row>
    <row r="242" spans="2:25" x14ac:dyDescent="0.25">
      <c r="B242" s="30">
        <v>45030</v>
      </c>
      <c r="C242" s="105"/>
      <c r="D242" s="131">
        <f>IF(MID(Fosfatos!D242,1,1)="&lt;",MID(Fosfatos!D242,2,4)/2,Fosfatos!D242)</f>
        <v>0.22900000000000001</v>
      </c>
      <c r="E242" s="26"/>
      <c r="F242" s="26"/>
      <c r="G242" s="26"/>
      <c r="H242" s="26"/>
      <c r="I242" s="46"/>
      <c r="J242" s="131">
        <f>IF(MID(Fosfatos!J242,1,1)="&lt;",MID(Fosfatos!J242,2,4)/2,Fosfatos!J242)</f>
        <v>0.23100000000000001</v>
      </c>
      <c r="K242" s="46"/>
      <c r="L242" s="131">
        <f>IF(MID(Fosfatos!L242,1,1)="&lt;",MID(Fosfatos!L242,2,4)/2,Fosfatos!L242)</f>
        <v>0</v>
      </c>
      <c r="M242" s="46"/>
      <c r="N242" s="131" t="str">
        <f>IF(MID(Fosfatos!N242,1,1)="&lt;",MID(Fosfatos!N242,2,4)/2,Fosfatos!N242)</f>
        <v>Cauce seco</v>
      </c>
      <c r="O242" s="4">
        <f>IF(MID(Fosfatos!O242,1,1)="&lt;",MID(Fosfatos!O242,2,4)/2,Fosfatos!O242)</f>
        <v>0.128</v>
      </c>
      <c r="P242" s="9">
        <f>IF(MID(Fosfatos!P242,1,1)="&lt;",MID(Fosfatos!P242,2,4)/2,Fosfatos!P242)</f>
        <v>8.5000000000000006E-2</v>
      </c>
      <c r="Q242" s="46"/>
      <c r="R242" s="17">
        <f>IF(MID(Fosfatos!R242,1,1)="&lt;",MID(Fosfatos!R242,2,4)/2,Fosfatos!R242)</f>
        <v>0</v>
      </c>
      <c r="S242" s="21">
        <f>IF(MID(Fosfatos!S242,1,1)="&lt;",MID(Fosfatos!S242,2,4)/2,Fosfatos!S242)</f>
        <v>0</v>
      </c>
      <c r="T242" s="21">
        <f>IF(MID(Fosfatos!T242,1,1)="&lt;",MID(Fosfatos!T242,2,4)/2,Fosfatos!T242)</f>
        <v>0.03</v>
      </c>
      <c r="U242" s="150">
        <f>IF(MID(Fosfatos!U242,1,1)="&lt;",MID(Fosfatos!U242,2,4)/2,Fosfatos!U242)</f>
        <v>0.03</v>
      </c>
      <c r="V242" s="151">
        <f>IF(MID(Fosfatos!V242,1,1)="&lt;",MID(Fosfatos!V242,2,4)/2,Fosfatos!V242)</f>
        <v>0.03</v>
      </c>
      <c r="W242" s="152">
        <f>IF(MID(Fosfatos!W242,1,1)="&lt;",MID(Fosfatos!W242,2,4)/2,Fosfatos!W242)</f>
        <v>0</v>
      </c>
      <c r="X242" s="153" t="str">
        <f>IF(MID(Fosfatos!X242,1,1)="&lt;",MID(Fosfatos!X242,2,4)/2,Fosfatos!X242)</f>
        <v>Cauce seco</v>
      </c>
      <c r="Y242" s="154">
        <f>IF(MID(Fosfatos!Y242,1,1)="&lt;",MID(Fosfatos!Y242,2,4)/2,Fosfatos!Y242)</f>
        <v>0</v>
      </c>
    </row>
    <row r="243" spans="2:25" x14ac:dyDescent="0.25">
      <c r="B243" s="30">
        <v>45033</v>
      </c>
      <c r="C243" s="46"/>
      <c r="D243" s="131">
        <f>IF(MID(Fosfatos!D243,1,1)="&lt;",MID(Fosfatos!D243,2,4)/2,Fosfatos!D243)</f>
        <v>0.13</v>
      </c>
      <c r="E243" s="26"/>
      <c r="F243" s="26"/>
      <c r="G243" s="26"/>
      <c r="H243" s="26"/>
      <c r="I243" s="46"/>
      <c r="J243" s="131">
        <f>IF(MID(Fosfatos!J243,1,1)="&lt;",MID(Fosfatos!J243,2,4)/2,Fosfatos!J243)</f>
        <v>0.23200000000000001</v>
      </c>
      <c r="K243" s="46"/>
      <c r="L243" s="131">
        <f>IF(MID(Fosfatos!L243,1,1)="&lt;",MID(Fosfatos!L243,2,4)/2,Fosfatos!L243)</f>
        <v>0</v>
      </c>
      <c r="M243" s="46"/>
      <c r="N243" s="131" t="str">
        <f>IF(MID(Fosfatos!N243,1,1)="&lt;",MID(Fosfatos!N243,2,4)/2,Fosfatos!N243)</f>
        <v>Cauce seco</v>
      </c>
      <c r="O243" s="4">
        <f>IF(MID(Fosfatos!O243,1,1)="&lt;",MID(Fosfatos!O243,2,4)/2,Fosfatos!O243)</f>
        <v>9.4E-2</v>
      </c>
      <c r="P243" s="9">
        <f>IF(MID(Fosfatos!P243,1,1)="&lt;",MID(Fosfatos!P243,2,4)/2,Fosfatos!P243)</f>
        <v>7.2999999999999995E-2</v>
      </c>
      <c r="Q243" s="46"/>
      <c r="R243" s="17" t="str">
        <f>IF(MID(Fosfatos!R243,1,1)="&lt;",MID(Fosfatos!R243,2,4)/2,Fosfatos!R243)</f>
        <v xml:space="preserve">Cauce seco </v>
      </c>
      <c r="S243" s="21" t="str">
        <f>IF(MID(Fosfatos!S243,1,1)="&lt;",MID(Fosfatos!S243,2,4)/2,Fosfatos!S243)</f>
        <v>Cauce seco</v>
      </c>
      <c r="T243" s="21">
        <f>IF(MID(Fosfatos!T243,1,1)="&lt;",MID(Fosfatos!T243,2,4)/2,Fosfatos!T243)</f>
        <v>0.03</v>
      </c>
      <c r="U243" s="150">
        <f>IF(MID(Fosfatos!U243,1,1)="&lt;",MID(Fosfatos!U243,2,4)/2,Fosfatos!U243)</f>
        <v>0.03</v>
      </c>
      <c r="V243" s="151">
        <f>IF(MID(Fosfatos!V243,1,1)="&lt;",MID(Fosfatos!V243,2,4)/2,Fosfatos!V243)</f>
        <v>0.03</v>
      </c>
      <c r="W243" s="152" t="str">
        <f>IF(MID(Fosfatos!W243,1,1)="&lt;",MID(Fosfatos!W243,2,4)/2,Fosfatos!W243)</f>
        <v>Cauce seco</v>
      </c>
      <c r="X243" s="153" t="str">
        <f>IF(MID(Fosfatos!X243,1,1)="&lt;",MID(Fosfatos!X243,2,4)/2,Fosfatos!X243)</f>
        <v>Cauce seco</v>
      </c>
      <c r="Y243" s="154" t="str">
        <f>IF(MID(Fosfatos!Y243,1,1)="&lt;",MID(Fosfatos!Y243,2,4)/2,Fosfatos!Y243)</f>
        <v>Cauce seco</v>
      </c>
    </row>
    <row r="244" spans="2:25" x14ac:dyDescent="0.25">
      <c r="B244" s="30">
        <v>45035</v>
      </c>
      <c r="C244" s="105"/>
      <c r="D244" s="131">
        <f>IF(MID(Fosfatos!D244,1,1)="&lt;",MID(Fosfatos!D244,2,4)/2,Fosfatos!D244)</f>
        <v>0.121</v>
      </c>
      <c r="E244" s="130"/>
      <c r="F244" s="130"/>
      <c r="G244" s="130"/>
      <c r="H244" s="130"/>
      <c r="I244" s="105"/>
      <c r="J244" s="131">
        <f>IF(MID(Fosfatos!J244,1,1)="&lt;",MID(Fosfatos!J244,2,4)/2,Fosfatos!J244)</f>
        <v>0.19400000000000001</v>
      </c>
      <c r="K244" s="105"/>
      <c r="L244" s="131">
        <f>IF(MID(Fosfatos!L244,1,1)="&lt;",MID(Fosfatos!L244,2,4)/2,Fosfatos!L244)</f>
        <v>0</v>
      </c>
      <c r="M244" s="105"/>
      <c r="N244" s="131" t="str">
        <f>IF(MID(Fosfatos!N244,1,1)="&lt;",MID(Fosfatos!N244,2,4)/2,Fosfatos!N244)</f>
        <v>Cauce seco</v>
      </c>
      <c r="O244" s="4">
        <f>IF(MID(Fosfatos!O244,1,1)="&lt;",MID(Fosfatos!O244,2,4)/2,Fosfatos!O244)</f>
        <v>0.104</v>
      </c>
      <c r="P244" s="9">
        <f>IF(MID(Fosfatos!P244,1,1)="&lt;",MID(Fosfatos!P244,2,4)/2,Fosfatos!P244)</f>
        <v>7.0999999999999994E-2</v>
      </c>
      <c r="Q244" s="105"/>
      <c r="R244" s="17">
        <f>IF(MID(Fosfatos!R244,1,1)="&lt;",MID(Fosfatos!R244,2,4)/2,Fosfatos!R244)</f>
        <v>0</v>
      </c>
      <c r="S244" s="21">
        <f>IF(MID(Fosfatos!S244,1,1)="&lt;",MID(Fosfatos!S244,2,4)/2,Fosfatos!S244)</f>
        <v>0</v>
      </c>
      <c r="T244" s="21">
        <f>IF(MID(Fosfatos!T244,1,1)="&lt;",MID(Fosfatos!T244,2,4)/2,Fosfatos!T244)</f>
        <v>0.03</v>
      </c>
      <c r="U244" s="150">
        <f>IF(MID(Fosfatos!U244,1,1)="&lt;",MID(Fosfatos!U244,2,4)/2,Fosfatos!U244)</f>
        <v>0.03</v>
      </c>
      <c r="V244" s="151" t="str">
        <f>IF(MID(Fosfatos!V244,1,1)="&lt;",MID(Fosfatos!V244,2,4)/2,Fosfatos!V244)</f>
        <v>Cauce estancado</v>
      </c>
      <c r="W244" s="152">
        <f>IF(MID(Fosfatos!W244,1,1)="&lt;",MID(Fosfatos!W244,2,4)/2,Fosfatos!W244)</f>
        <v>0</v>
      </c>
      <c r="X244" s="153" t="str">
        <f>IF(MID(Fosfatos!X244,1,1)="&lt;",MID(Fosfatos!X244,2,4)/2,Fosfatos!X244)</f>
        <v>Cauce seco</v>
      </c>
      <c r="Y244" s="154">
        <f>IF(MID(Fosfatos!Y244,1,1)="&lt;",MID(Fosfatos!Y244,2,4)/2,Fosfatos!Y244)</f>
        <v>0</v>
      </c>
    </row>
    <row r="245" spans="2:25" x14ac:dyDescent="0.25">
      <c r="B245" s="30">
        <v>45037</v>
      </c>
      <c r="C245" s="105"/>
      <c r="D245" s="131">
        <f>IF(MID(Fosfatos!D245,1,1)="&lt;",MID(Fosfatos!D245,2,4)/2,Fosfatos!D245)</f>
        <v>0.13</v>
      </c>
      <c r="E245" s="130"/>
      <c r="F245" s="130"/>
      <c r="G245" s="130"/>
      <c r="H245" s="130"/>
      <c r="I245" s="105"/>
      <c r="J245" s="131">
        <f>IF(MID(Fosfatos!J245,1,1)="&lt;",MID(Fosfatos!J245,2,4)/2,Fosfatos!J245)</f>
        <v>0.16700000000000001</v>
      </c>
      <c r="K245" s="105"/>
      <c r="L245" s="131">
        <f>IF(MID(Fosfatos!L245,1,1)="&lt;",MID(Fosfatos!L245,2,4)/2,Fosfatos!L245)</f>
        <v>0</v>
      </c>
      <c r="M245" s="105"/>
      <c r="N245" s="131" t="str">
        <f>IF(MID(Fosfatos!N245,1,1)="&lt;",MID(Fosfatos!N245,2,4)/2,Fosfatos!N245)</f>
        <v>Cauce seco</v>
      </c>
      <c r="O245" s="4">
        <f>IF(MID(Fosfatos!O245,1,1)="&lt;",MID(Fosfatos!O245,2,4)/2,Fosfatos!O245)</f>
        <v>0.122</v>
      </c>
      <c r="P245" s="9">
        <f>IF(MID(Fosfatos!P245,1,1)="&lt;",MID(Fosfatos!P245,2,4)/2,Fosfatos!P245)</f>
        <v>8.4000000000000005E-2</v>
      </c>
      <c r="Q245" s="105"/>
      <c r="R245" s="17">
        <f>IF(MID(Fosfatos!R245,1,1)="&lt;",MID(Fosfatos!R245,2,4)/2,Fosfatos!R245)</f>
        <v>0</v>
      </c>
      <c r="S245" s="21">
        <f>IF(MID(Fosfatos!S245,1,1)="&lt;",MID(Fosfatos!S245,2,4)/2,Fosfatos!S245)</f>
        <v>0</v>
      </c>
      <c r="T245" s="21">
        <f>IF(MID(Fosfatos!T245,1,1)="&lt;",MID(Fosfatos!T245,2,4)/2,Fosfatos!T245)</f>
        <v>0.03</v>
      </c>
      <c r="U245" s="150">
        <f>IF(MID(Fosfatos!U245,1,1)="&lt;",MID(Fosfatos!U245,2,4)/2,Fosfatos!U245)</f>
        <v>0.03</v>
      </c>
      <c r="V245" s="151" t="str">
        <f>IF(MID(Fosfatos!V245,1,1)="&lt;",MID(Fosfatos!V245,2,4)/2,Fosfatos!V245)</f>
        <v>Cauce estancado</v>
      </c>
      <c r="W245" s="152">
        <f>IF(MID(Fosfatos!W245,1,1)="&lt;",MID(Fosfatos!W245,2,4)/2,Fosfatos!W245)</f>
        <v>0</v>
      </c>
      <c r="X245" s="153">
        <f>IF(MID(Fosfatos!X245,1,1)="&lt;",MID(Fosfatos!X245,2,4)/2,Fosfatos!X245)</f>
        <v>0.03</v>
      </c>
      <c r="Y245" s="154">
        <f>IF(MID(Fosfatos!Y245,1,1)="&lt;",MID(Fosfatos!Y245,2,4)/2,Fosfatos!Y245)</f>
        <v>0</v>
      </c>
    </row>
    <row r="246" spans="2:25" x14ac:dyDescent="0.25">
      <c r="B246" s="30">
        <v>45040</v>
      </c>
      <c r="C246" s="46"/>
      <c r="D246" s="131">
        <f>IF(MID(Fosfatos!D246,1,1)="&lt;",MID(Fosfatos!D246,2,4)/2,Fosfatos!D246)</f>
        <v>0.18099999999999999</v>
      </c>
      <c r="E246" s="130"/>
      <c r="F246" s="130"/>
      <c r="G246" s="130"/>
      <c r="H246" s="130"/>
      <c r="I246" s="105"/>
      <c r="J246" s="131">
        <f>IF(MID(Fosfatos!J246,1,1)="&lt;",MID(Fosfatos!J246,2,4)/2,Fosfatos!J246)</f>
        <v>0.28699999999999998</v>
      </c>
      <c r="K246" s="105"/>
      <c r="L246" s="131">
        <f>IF(MID(Fosfatos!L246,1,1)="&lt;",MID(Fosfatos!L246,2,4)/2,Fosfatos!L246)</f>
        <v>0</v>
      </c>
      <c r="M246" s="105"/>
      <c r="N246" s="131" t="str">
        <f>IF(MID(Fosfatos!N246,1,1)="&lt;",MID(Fosfatos!N246,2,4)/2,Fosfatos!N246)</f>
        <v>Cauce seco</v>
      </c>
      <c r="O246" s="4" t="str">
        <f>IF(MID(Fosfatos!O246,1,1)="&lt;",MID(Fosfatos!O246,2,4)/2,Fosfatos!O246)</f>
        <v>Calado reducido</v>
      </c>
      <c r="P246" s="9">
        <f>IF(MID(Fosfatos!P246,1,1)="&lt;",MID(Fosfatos!P246,2,4)/2,Fosfatos!P246)</f>
        <v>0.10299999999999999</v>
      </c>
      <c r="Q246" s="105"/>
      <c r="R246" s="17" t="str">
        <f>IF(MID(Fosfatos!R246,1,1)="&lt;",MID(Fosfatos!R246,2,4)/2,Fosfatos!R246)</f>
        <v>Cauce seco</v>
      </c>
      <c r="S246" s="21" t="str">
        <f>IF(MID(Fosfatos!S246,1,1)="&lt;",MID(Fosfatos!S246,2,4)/2,Fosfatos!S246)</f>
        <v>Cauce seco</v>
      </c>
      <c r="T246" s="21">
        <f>IF(MID(Fosfatos!T246,1,1)="&lt;",MID(Fosfatos!T246,2,4)/2,Fosfatos!T246)</f>
        <v>0.03</v>
      </c>
      <c r="U246" s="150">
        <f>IF(MID(Fosfatos!U246,1,1)="&lt;",MID(Fosfatos!U246,2,4)/2,Fosfatos!U246)</f>
        <v>0.03</v>
      </c>
      <c r="V246" s="151" t="str">
        <f>IF(MID(Fosfatos!V246,1,1)="&lt;",MID(Fosfatos!V246,2,4)/2,Fosfatos!V246)</f>
        <v>Cauce estancado</v>
      </c>
      <c r="W246" s="152" t="str">
        <f>IF(MID(Fosfatos!W246,1,1)="&lt;",MID(Fosfatos!W246,2,4)/2,Fosfatos!W246)</f>
        <v>Cauce seco</v>
      </c>
      <c r="X246" s="153" t="str">
        <f>IF(MID(Fosfatos!X246,1,1)="&lt;",MID(Fosfatos!X246,2,4)/2,Fosfatos!X246)</f>
        <v>Cauce seco</v>
      </c>
      <c r="Y246" s="154" t="str">
        <f>IF(MID(Fosfatos!Y246,1,1)="&lt;",MID(Fosfatos!Y246,2,4)/2,Fosfatos!Y246)</f>
        <v>Cauce seco</v>
      </c>
    </row>
    <row r="247" spans="2:25" x14ac:dyDescent="0.25">
      <c r="B247" s="30">
        <v>45042</v>
      </c>
      <c r="C247" s="105"/>
      <c r="D247" s="131">
        <f>IF(MID(Fosfatos!D247,1,1)="&lt;",MID(Fosfatos!D247,2,4)/2,Fosfatos!D247)</f>
        <v>0.13100000000000001</v>
      </c>
      <c r="E247" s="130"/>
      <c r="F247" s="130"/>
      <c r="G247" s="130"/>
      <c r="H247" s="130"/>
      <c r="I247" s="105"/>
      <c r="J247" s="131">
        <f>IF(MID(Fosfatos!J247,1,1)="&lt;",MID(Fosfatos!J247,2,4)/2,Fosfatos!J247)</f>
        <v>8.7999999999999995E-2</v>
      </c>
      <c r="K247" s="105"/>
      <c r="L247" s="131">
        <f>IF(MID(Fosfatos!L247,1,1)="&lt;",MID(Fosfatos!L247,2,4)/2,Fosfatos!L247)</f>
        <v>0</v>
      </c>
      <c r="M247" s="105"/>
      <c r="N247" s="131" t="str">
        <f>IF(MID(Fosfatos!N247,1,1)="&lt;",MID(Fosfatos!N247,2,4)/2,Fosfatos!N247)</f>
        <v>Cauce seco</v>
      </c>
      <c r="O247" s="4" t="str">
        <f>IF(MID(Fosfatos!O247,1,1)="&lt;",MID(Fosfatos!O247,2,4)/2,Fosfatos!O247)</f>
        <v>Calado reducido</v>
      </c>
      <c r="P247" s="9">
        <f>IF(MID(Fosfatos!P247,1,1)="&lt;",MID(Fosfatos!P247,2,4)/2,Fosfatos!P247)</f>
        <v>6.8000000000000005E-2</v>
      </c>
      <c r="Q247" s="105"/>
      <c r="R247" s="17">
        <f>IF(MID(Fosfatos!R247,1,1)="&lt;",MID(Fosfatos!R247,2,4)/2,Fosfatos!R247)</f>
        <v>0</v>
      </c>
      <c r="S247" s="21">
        <f>IF(MID(Fosfatos!S247,1,1)="&lt;",MID(Fosfatos!S247,2,4)/2,Fosfatos!S247)</f>
        <v>0</v>
      </c>
      <c r="T247" s="21">
        <f>IF(MID(Fosfatos!T247,1,1)="&lt;",MID(Fosfatos!T247,2,4)/2,Fosfatos!T247)</f>
        <v>0.03</v>
      </c>
      <c r="U247" s="150">
        <f>IF(MID(Fosfatos!U247,1,1)="&lt;",MID(Fosfatos!U247,2,4)/2,Fosfatos!U247)</f>
        <v>0.03</v>
      </c>
      <c r="V247" s="151" t="str">
        <f>IF(MID(Fosfatos!V247,1,1)="&lt;",MID(Fosfatos!V247,2,4)/2,Fosfatos!V247)</f>
        <v>Cauce estancado</v>
      </c>
      <c r="W247" s="152">
        <f>IF(MID(Fosfatos!W247,1,1)="&lt;",MID(Fosfatos!W247,2,4)/2,Fosfatos!W247)</f>
        <v>0</v>
      </c>
      <c r="X247" s="153" t="str">
        <f>IF(MID(Fosfatos!X247,1,1)="&lt;",MID(Fosfatos!X247,2,4)/2,Fosfatos!X247)</f>
        <v>Cauce seco</v>
      </c>
      <c r="Y247" s="154">
        <f>IF(MID(Fosfatos!Y247,1,1)="&lt;",MID(Fosfatos!Y247,2,4)/2,Fosfatos!Y247)</f>
        <v>0</v>
      </c>
    </row>
    <row r="248" spans="2:25" x14ac:dyDescent="0.25">
      <c r="B248" s="30">
        <v>45044</v>
      </c>
      <c r="C248" s="46"/>
      <c r="D248" s="131">
        <f>IF(MID(Fosfatos!D248,1,1)="&lt;",MID(Fosfatos!D248,2,4)/2,Fosfatos!D248)</f>
        <v>0.121</v>
      </c>
      <c r="E248" s="130"/>
      <c r="F248" s="130"/>
      <c r="G248" s="130"/>
      <c r="H248" s="130"/>
      <c r="I248" s="105"/>
      <c r="J248" s="131">
        <f>IF(MID(Fosfatos!J248,1,1)="&lt;",MID(Fosfatos!J248,2,4)/2,Fosfatos!J248)</f>
        <v>9.9000000000000005E-2</v>
      </c>
      <c r="K248" s="105"/>
      <c r="L248" s="131">
        <f>IF(MID(Fosfatos!L248,1,1)="&lt;",MID(Fosfatos!L248,2,4)/2,Fosfatos!L248)</f>
        <v>0</v>
      </c>
      <c r="M248" s="105"/>
      <c r="N248" s="131" t="str">
        <f>IF(MID(Fosfatos!N248,1,1)="&lt;",MID(Fosfatos!N248,2,4)/2,Fosfatos!N248)</f>
        <v>Cauce seco</v>
      </c>
      <c r="O248" s="4" t="str">
        <f>IF(MID(Fosfatos!O248,1,1)="&lt;",MID(Fosfatos!O248,2,4)/2,Fosfatos!O248)</f>
        <v>Calado reducido</v>
      </c>
      <c r="P248" s="9">
        <f>IF(MID(Fosfatos!P248,1,1)="&lt;",MID(Fosfatos!P248,2,4)/2,Fosfatos!P248)</f>
        <v>9.6000000000000002E-2</v>
      </c>
      <c r="Q248" s="105"/>
      <c r="R248" s="17">
        <f>IF(MID(Fosfatos!R248,1,1)="&lt;",MID(Fosfatos!R248,2,4)/2,Fosfatos!R248)</f>
        <v>0</v>
      </c>
      <c r="S248" s="21">
        <f>IF(MID(Fosfatos!S248,1,1)="&lt;",MID(Fosfatos!S248,2,4)/2,Fosfatos!S248)</f>
        <v>0</v>
      </c>
      <c r="T248" s="21">
        <f>IF(MID(Fosfatos!T248,1,1)="&lt;",MID(Fosfatos!T248,2,4)/2,Fosfatos!T248)</f>
        <v>0.03</v>
      </c>
      <c r="U248" s="150">
        <f>IF(MID(Fosfatos!U248,1,1)="&lt;",MID(Fosfatos!U248,2,4)/2,Fosfatos!U248)</f>
        <v>0.03</v>
      </c>
      <c r="V248" s="151" t="str">
        <f>IF(MID(Fosfatos!V248,1,1)="&lt;",MID(Fosfatos!V248,2,4)/2,Fosfatos!V248)</f>
        <v>Cauce estancado</v>
      </c>
      <c r="W248" s="152">
        <f>IF(MID(Fosfatos!W248,1,1)="&lt;",MID(Fosfatos!W248,2,4)/2,Fosfatos!W248)</f>
        <v>0</v>
      </c>
      <c r="X248" s="153" t="str">
        <f>IF(MID(Fosfatos!X248,1,1)="&lt;",MID(Fosfatos!X248,2,4)/2,Fosfatos!X248)</f>
        <v>Cauce seco</v>
      </c>
      <c r="Y248" s="154">
        <f>IF(MID(Fosfatos!Y248,1,1)="&lt;",MID(Fosfatos!Y248,2,4)/2,Fosfatos!Y248)</f>
        <v>0</v>
      </c>
    </row>
    <row r="249" spans="2:25" x14ac:dyDescent="0.25">
      <c r="B249" s="30">
        <v>45048</v>
      </c>
      <c r="C249" s="46"/>
      <c r="D249" s="131">
        <f>IF(MID(Fosfatos!D249,1,1)="&lt;",MID(Fosfatos!D249,2,4)/2,Fosfatos!D249)</f>
        <v>0.14399999999999999</v>
      </c>
      <c r="E249" s="130"/>
      <c r="F249" s="130"/>
      <c r="G249" s="130"/>
      <c r="H249" s="130"/>
      <c r="I249" s="105"/>
      <c r="J249" s="131">
        <f>IF(MID(Fosfatos!J249,1,1)="&lt;",MID(Fosfatos!J249,2,4)/2,Fosfatos!J249)</f>
        <v>9.5000000000000001E-2</v>
      </c>
      <c r="K249" s="105"/>
      <c r="L249" s="131">
        <f>IF(MID(Fosfatos!L249,1,1)="&lt;",MID(Fosfatos!L249,2,4)/2,Fosfatos!L249)</f>
        <v>0</v>
      </c>
      <c r="M249" s="105"/>
      <c r="N249" s="131">
        <f>IF(MID(Fosfatos!N249,1,1)="&lt;",MID(Fosfatos!N249,2,4)/2,Fosfatos!N249)</f>
        <v>0.10199999999999999</v>
      </c>
      <c r="O249" s="4" t="str">
        <f>IF(MID(Fosfatos!O249,1,1)="&lt;",MID(Fosfatos!O249,2,4)/2,Fosfatos!O249)</f>
        <v>Calado reducido</v>
      </c>
      <c r="P249" s="9">
        <f>IF(MID(Fosfatos!P249,1,1)="&lt;",MID(Fosfatos!P249,2,4)/2,Fosfatos!P249)</f>
        <v>0.03</v>
      </c>
      <c r="Q249" s="105"/>
      <c r="R249" s="17" t="str">
        <f>IF(MID(Fosfatos!R249,1,1)="&lt;",MID(Fosfatos!R249,2,4)/2,Fosfatos!R249)</f>
        <v>Cauce seco</v>
      </c>
      <c r="S249" s="21" t="str">
        <f>IF(MID(Fosfatos!S249,1,1)="&lt;",MID(Fosfatos!S249,2,4)/2,Fosfatos!S249)</f>
        <v>Cauce seco</v>
      </c>
      <c r="T249" s="21">
        <f>IF(MID(Fosfatos!T249,1,1)="&lt;",MID(Fosfatos!T249,2,4)/2,Fosfatos!T249)</f>
        <v>0.03</v>
      </c>
      <c r="U249" s="150">
        <f>IF(MID(Fosfatos!U249,1,1)="&lt;",MID(Fosfatos!U249,2,4)/2,Fosfatos!U249)</f>
        <v>0.03</v>
      </c>
      <c r="V249" s="151" t="str">
        <f>IF(MID(Fosfatos!V249,1,1)="&lt;",MID(Fosfatos!V249,2,4)/2,Fosfatos!V249)</f>
        <v>Cauce estancado</v>
      </c>
      <c r="W249" s="152" t="str">
        <f>IF(MID(Fosfatos!W249,1,1)="&lt;",MID(Fosfatos!W249,2,4)/2,Fosfatos!W249)</f>
        <v>Cauce seco</v>
      </c>
      <c r="X249" s="153">
        <f>IF(MID(Fosfatos!X249,1,1)="&lt;",MID(Fosfatos!X249,2,4)/2,Fosfatos!X249)</f>
        <v>0.16300000000000001</v>
      </c>
      <c r="Y249" s="154" t="str">
        <f>IF(MID(Fosfatos!Y249,1,1)="&lt;",MID(Fosfatos!Y249,2,4)/2,Fosfatos!Y249)</f>
        <v>Cauce seco</v>
      </c>
    </row>
    <row r="250" spans="2:25" x14ac:dyDescent="0.25">
      <c r="B250" s="30">
        <v>45049</v>
      </c>
      <c r="C250" s="105"/>
      <c r="D250" s="131">
        <f>IF(MID(Fosfatos!D250,1,1)="&lt;",MID(Fosfatos!D250,2,4)/2,Fosfatos!D250)</f>
        <v>0.129</v>
      </c>
      <c r="E250" s="130"/>
      <c r="F250" s="130"/>
      <c r="G250" s="130"/>
      <c r="H250" s="130"/>
      <c r="I250" s="105"/>
      <c r="J250" s="131">
        <f>IF(MID(Fosfatos!J250,1,1)="&lt;",MID(Fosfatos!J250,2,4)/2,Fosfatos!J250)</f>
        <v>8.4000000000000005E-2</v>
      </c>
      <c r="K250" s="105"/>
      <c r="L250" s="131">
        <f>IF(MID(Fosfatos!L250,1,1)="&lt;",MID(Fosfatos!L250,2,4)/2,Fosfatos!L250)</f>
        <v>0</v>
      </c>
      <c r="M250" s="105"/>
      <c r="N250" s="131">
        <f>IF(MID(Fosfatos!N250,1,1)="&lt;",MID(Fosfatos!N250,2,4)/2,Fosfatos!N250)</f>
        <v>9.2999999999999999E-2</v>
      </c>
      <c r="O250" s="4" t="str">
        <f>IF(MID(Fosfatos!O250,1,1)="&lt;",MID(Fosfatos!O250,2,4)/2,Fosfatos!O250)</f>
        <v>Calado reducido</v>
      </c>
      <c r="P250" s="9">
        <f>IF(MID(Fosfatos!P250,1,1)="&lt;",MID(Fosfatos!P250,2,4)/2,Fosfatos!P250)</f>
        <v>0.03</v>
      </c>
      <c r="Q250" s="105"/>
      <c r="R250" s="17">
        <f>IF(MID(Fosfatos!R250,1,1)="&lt;",MID(Fosfatos!R250,2,4)/2,Fosfatos!R250)</f>
        <v>0</v>
      </c>
      <c r="S250" s="21">
        <f>IF(MID(Fosfatos!S250,1,1)="&lt;",MID(Fosfatos!S250,2,4)/2,Fosfatos!S250)</f>
        <v>0</v>
      </c>
      <c r="T250" s="21">
        <f>IF(MID(Fosfatos!T250,1,1)="&lt;",MID(Fosfatos!T250,2,4)/2,Fosfatos!T250)</f>
        <v>0.03</v>
      </c>
      <c r="U250" s="150">
        <f>IF(MID(Fosfatos!U250,1,1)="&lt;",MID(Fosfatos!U250,2,4)/2,Fosfatos!U250)</f>
        <v>0.03</v>
      </c>
      <c r="V250" s="151" t="str">
        <f>IF(MID(Fosfatos!V250,1,1)="&lt;",MID(Fosfatos!V250,2,4)/2,Fosfatos!V250)</f>
        <v>Cauce estancado</v>
      </c>
      <c r="W250" s="152">
        <f>IF(MID(Fosfatos!W250,1,1)="&lt;",MID(Fosfatos!W250,2,4)/2,Fosfatos!W250)</f>
        <v>0</v>
      </c>
      <c r="X250" s="153">
        <f>IF(MID(Fosfatos!X250,1,1)="&lt;",MID(Fosfatos!X250,2,4)/2,Fosfatos!X250)</f>
        <v>0.129</v>
      </c>
      <c r="Y250" s="154">
        <f>IF(MID(Fosfatos!Y250,1,1)="&lt;",MID(Fosfatos!Y250,2,4)/2,Fosfatos!Y250)</f>
        <v>0</v>
      </c>
    </row>
    <row r="251" spans="2:25" x14ac:dyDescent="0.25">
      <c r="B251" s="30">
        <v>45051</v>
      </c>
      <c r="C251" s="105"/>
      <c r="D251" s="131">
        <f>IF(MID(Fosfatos!D251,1,1)="&lt;",MID(Fosfatos!D251,2,4)/2,Fosfatos!D251)</f>
        <v>0.14000000000000001</v>
      </c>
      <c r="E251" s="130"/>
      <c r="F251" s="130"/>
      <c r="G251" s="130"/>
      <c r="H251" s="130"/>
      <c r="I251" s="105"/>
      <c r="J251" s="131">
        <f>IF(MID(Fosfatos!J251,1,1)="&lt;",MID(Fosfatos!J251,2,4)/2,Fosfatos!J251)</f>
        <v>0.114</v>
      </c>
      <c r="K251" s="105"/>
      <c r="L251" s="131">
        <f>IF(MID(Fosfatos!L251,1,1)="&lt;",MID(Fosfatos!L251,2,4)/2,Fosfatos!L251)</f>
        <v>0</v>
      </c>
      <c r="M251" s="105"/>
      <c r="N251" s="131" t="str">
        <f>IF(MID(Fosfatos!N251,1,1)="&lt;",MID(Fosfatos!N251,2,4)/2,Fosfatos!N251)</f>
        <v>Cauce seco</v>
      </c>
      <c r="O251" s="4" t="str">
        <f>IF(MID(Fosfatos!O251,1,1)="&lt;",MID(Fosfatos!O251,2,4)/2,Fosfatos!O251)</f>
        <v>Calado reducido</v>
      </c>
      <c r="P251" s="9">
        <f>IF(MID(Fosfatos!P251,1,1)="&lt;",MID(Fosfatos!P251,2,4)/2,Fosfatos!P251)</f>
        <v>0.03</v>
      </c>
      <c r="Q251" s="105"/>
      <c r="R251" s="17">
        <f>IF(MID(Fosfatos!R251,1,1)="&lt;",MID(Fosfatos!R251,2,4)/2,Fosfatos!R251)</f>
        <v>0</v>
      </c>
      <c r="S251" s="21">
        <f>IF(MID(Fosfatos!S251,1,1)="&lt;",MID(Fosfatos!S251,2,4)/2,Fosfatos!S251)</f>
        <v>0</v>
      </c>
      <c r="T251" s="21">
        <f>IF(MID(Fosfatos!T251,1,1)="&lt;",MID(Fosfatos!T251,2,4)/2,Fosfatos!T251)</f>
        <v>0.03</v>
      </c>
      <c r="U251" s="150">
        <f>IF(MID(Fosfatos!U251,1,1)="&lt;",MID(Fosfatos!U251,2,4)/2,Fosfatos!U251)</f>
        <v>0.03</v>
      </c>
      <c r="V251" s="151" t="str">
        <f>IF(MID(Fosfatos!V251,1,1)="&lt;",MID(Fosfatos!V251,2,4)/2,Fosfatos!V251)</f>
        <v>Cauce estancado</v>
      </c>
      <c r="W251" s="152">
        <f>IF(MID(Fosfatos!W251,1,1)="&lt;",MID(Fosfatos!W251,2,4)/2,Fosfatos!W251)</f>
        <v>0</v>
      </c>
      <c r="X251" s="153">
        <f>IF(MID(Fosfatos!X251,1,1)="&lt;",MID(Fosfatos!X251,2,4)/2,Fosfatos!X251)</f>
        <v>0.03</v>
      </c>
      <c r="Y251" s="154">
        <f>IF(MID(Fosfatos!Y251,1,1)="&lt;",MID(Fosfatos!Y251,2,4)/2,Fosfatos!Y251)</f>
        <v>0</v>
      </c>
    </row>
    <row r="252" spans="2:25" x14ac:dyDescent="0.25">
      <c r="B252" s="30">
        <v>45054</v>
      </c>
      <c r="C252" s="105"/>
      <c r="D252" s="131">
        <f>IF(MID(Fosfatos!D252,1,1)="&lt;",MID(Fosfatos!D252,2,4)/2,Fosfatos!D252)</f>
        <v>0.16</v>
      </c>
      <c r="E252" s="130"/>
      <c r="F252" s="130"/>
      <c r="G252" s="130"/>
      <c r="H252" s="130"/>
      <c r="I252" s="105"/>
      <c r="J252" s="131">
        <f>IF(MID(Fosfatos!J252,1,1)="&lt;",MID(Fosfatos!J252,2,4)/2,Fosfatos!J252)</f>
        <v>9.8000000000000004E-2</v>
      </c>
      <c r="K252" s="105"/>
      <c r="L252" s="131">
        <f>IF(MID(Fosfatos!L252,1,1)="&lt;",MID(Fosfatos!L252,2,4)/2,Fosfatos!L252)</f>
        <v>0</v>
      </c>
      <c r="M252" s="105"/>
      <c r="N252" s="131" t="str">
        <f>IF(MID(Fosfatos!N252,1,1)="&lt;",MID(Fosfatos!N252,2,4)/2,Fosfatos!N252)</f>
        <v>Cauce seco</v>
      </c>
      <c r="O252" s="4" t="str">
        <f>IF(MID(Fosfatos!O252,1,1)="&lt;",MID(Fosfatos!O252,2,4)/2,Fosfatos!O252)</f>
        <v>Calado reducido</v>
      </c>
      <c r="P252" s="9" t="str">
        <f>IF(MID(Fosfatos!P252,1,1)="&lt;",MID(Fosfatos!P252,2,4)/2,Fosfatos!P252)</f>
        <v>Cauce estancado</v>
      </c>
      <c r="Q252" s="105"/>
      <c r="R252" s="17" t="str">
        <f>IF(MID(Fosfatos!R252,1,1)="&lt;",MID(Fosfatos!R252,2,4)/2,Fosfatos!R252)</f>
        <v>Cauce seco</v>
      </c>
      <c r="S252" s="21" t="str">
        <f>IF(MID(Fosfatos!S252,1,1)="&lt;",MID(Fosfatos!S252,2,4)/2,Fosfatos!S252)</f>
        <v>Cauce seco</v>
      </c>
      <c r="T252" s="21">
        <f>IF(MID(Fosfatos!T252,1,1)="&lt;",MID(Fosfatos!T252,2,4)/2,Fosfatos!T252)</f>
        <v>0.03</v>
      </c>
      <c r="U252" s="150">
        <f>IF(MID(Fosfatos!U252,1,1)="&lt;",MID(Fosfatos!U252,2,4)/2,Fosfatos!U252)</f>
        <v>0.03</v>
      </c>
      <c r="V252" s="151" t="str">
        <f>IF(MID(Fosfatos!V252,1,1)="&lt;",MID(Fosfatos!V252,2,4)/2,Fosfatos!V252)</f>
        <v>Cauce estancado</v>
      </c>
      <c r="W252" s="152" t="str">
        <f>IF(MID(Fosfatos!W252,1,1)="&lt;",MID(Fosfatos!W252,2,4)/2,Fosfatos!W252)</f>
        <v>Cauce seco</v>
      </c>
      <c r="X252" s="153" t="str">
        <f>IF(MID(Fosfatos!X252,1,1)="&lt;",MID(Fosfatos!X252,2,4)/2,Fosfatos!X252)</f>
        <v>Cauce seco</v>
      </c>
      <c r="Y252" s="154" t="str">
        <f>IF(MID(Fosfatos!Y252,1,1)="&lt;",MID(Fosfatos!Y252,2,4)/2,Fosfatos!Y252)</f>
        <v>Cauce seco</v>
      </c>
    </row>
    <row r="253" spans="2:25" x14ac:dyDescent="0.25">
      <c r="B253" s="30">
        <v>45056</v>
      </c>
      <c r="C253" s="105"/>
      <c r="D253" s="131">
        <f>IF(MID(Fosfatos!D253,1,1)="&lt;",MID(Fosfatos!D253,2,4)/2,Fosfatos!D253)</f>
        <v>0.17899999999999999</v>
      </c>
      <c r="E253" s="130"/>
      <c r="F253" s="130"/>
      <c r="G253" s="130"/>
      <c r="H253" s="130"/>
      <c r="I253" s="105"/>
      <c r="J253" s="131">
        <f>IF(MID(Fosfatos!J253,1,1)="&lt;",MID(Fosfatos!J253,2,4)/2,Fosfatos!J253)</f>
        <v>8.7999999999999995E-2</v>
      </c>
      <c r="K253" s="105"/>
      <c r="L253" s="131">
        <f>IF(MID(Fosfatos!L253,1,1)="&lt;",MID(Fosfatos!L253,2,4)/2,Fosfatos!L253)</f>
        <v>0</v>
      </c>
      <c r="M253" s="105"/>
      <c r="N253" s="131" t="str">
        <f>IF(MID(Fosfatos!N253,1,1)="&lt;",MID(Fosfatos!N253,2,4)/2,Fosfatos!N253)</f>
        <v>Cauce seco</v>
      </c>
      <c r="O253" s="4" t="str">
        <f>IF(MID(Fosfatos!O253,1,1)="&lt;",MID(Fosfatos!O253,2,4)/2,Fosfatos!O253)</f>
        <v>Cauce seco</v>
      </c>
      <c r="P253" s="9" t="str">
        <f>IF(MID(Fosfatos!P253,1,1)="&lt;",MID(Fosfatos!P253,2,4)/2,Fosfatos!P253)</f>
        <v>Cauce estancado</v>
      </c>
      <c r="Q253" s="105"/>
      <c r="R253" s="17">
        <f>IF(MID(Fosfatos!R253,1,1)="&lt;",MID(Fosfatos!R253,2,4)/2,Fosfatos!R253)</f>
        <v>0</v>
      </c>
      <c r="S253" s="21">
        <f>IF(MID(Fosfatos!S253,1,1)="&lt;",MID(Fosfatos!S253,2,4)/2,Fosfatos!S253)</f>
        <v>0</v>
      </c>
      <c r="T253" s="21">
        <f>IF(MID(Fosfatos!T253,1,1)="&lt;",MID(Fosfatos!T253,2,4)/2,Fosfatos!T253)</f>
        <v>0.03</v>
      </c>
      <c r="U253" s="150" t="str">
        <f>IF(MID(Fosfatos!U253,1,1)="&lt;",MID(Fosfatos!U253,2,4)/2,Fosfatos!U253)</f>
        <v>Cauce estancado</v>
      </c>
      <c r="V253" s="151" t="str">
        <f>IF(MID(Fosfatos!V253,1,1)="&lt;",MID(Fosfatos!V253,2,4)/2,Fosfatos!V253)</f>
        <v>Cauce estancado</v>
      </c>
      <c r="W253" s="152">
        <f>IF(MID(Fosfatos!W253,1,1)="&lt;",MID(Fosfatos!W253,2,4)/2,Fosfatos!W253)</f>
        <v>0</v>
      </c>
      <c r="X253" s="153" t="str">
        <f>IF(MID(Fosfatos!X253,1,1)="&lt;",MID(Fosfatos!X253,2,4)/2,Fosfatos!X253)</f>
        <v>Cauce seco</v>
      </c>
      <c r="Y253" s="154">
        <f>IF(MID(Fosfatos!Y253,1,1)="&lt;",MID(Fosfatos!Y253,2,4)/2,Fosfatos!Y253)</f>
        <v>0</v>
      </c>
    </row>
    <row r="254" spans="2:25" x14ac:dyDescent="0.25">
      <c r="B254" s="30">
        <v>45058</v>
      </c>
      <c r="C254" s="105"/>
      <c r="D254" s="131">
        <f>IF(MID(Fosfatos!D254,1,1)="&lt;",MID(Fosfatos!D254,2,4)/2,Fosfatos!D254)</f>
        <v>0.12</v>
      </c>
      <c r="E254" s="130"/>
      <c r="F254" s="130"/>
      <c r="G254" s="130"/>
      <c r="H254" s="130"/>
      <c r="I254" s="105"/>
      <c r="J254" s="131">
        <f>IF(MID(Fosfatos!J254,1,1)="&lt;",MID(Fosfatos!J254,2,4)/2,Fosfatos!J254)</f>
        <v>6.4000000000000001E-2</v>
      </c>
      <c r="K254" s="105"/>
      <c r="L254" s="131">
        <f>IF(MID(Fosfatos!L254,1,1)="&lt;",MID(Fosfatos!L254,2,4)/2,Fosfatos!L254)</f>
        <v>0</v>
      </c>
      <c r="M254" s="105"/>
      <c r="N254" s="131" t="str">
        <f>IF(MID(Fosfatos!N254,1,1)="&lt;",MID(Fosfatos!N254,2,4)/2,Fosfatos!N254)</f>
        <v>Cauce seco</v>
      </c>
      <c r="O254" s="4" t="str">
        <f>IF(MID(Fosfatos!O254,1,1)="&lt;",MID(Fosfatos!O254,2,4)/2,Fosfatos!O254)</f>
        <v>Cauce seco</v>
      </c>
      <c r="P254" s="9" t="str">
        <f>IF(MID(Fosfatos!P254,1,1)="&lt;",MID(Fosfatos!P254,2,4)/2,Fosfatos!P254)</f>
        <v>Cauce estancado</v>
      </c>
      <c r="Q254" s="105"/>
      <c r="R254" s="17">
        <f>IF(MID(Fosfatos!R254,1,1)="&lt;",MID(Fosfatos!R254,2,4)/2,Fosfatos!R254)</f>
        <v>0</v>
      </c>
      <c r="S254" s="21">
        <f>IF(MID(Fosfatos!S254,1,1)="&lt;",MID(Fosfatos!S254,2,4)/2,Fosfatos!S254)</f>
        <v>0</v>
      </c>
      <c r="T254" s="21">
        <f>IF(MID(Fosfatos!T254,1,1)="&lt;",MID(Fosfatos!T254,2,4)/2,Fosfatos!T254)</f>
        <v>0.03</v>
      </c>
      <c r="U254" s="150" t="str">
        <f>IF(MID(Fosfatos!U254,1,1)="&lt;",MID(Fosfatos!U254,2,4)/2,Fosfatos!U254)</f>
        <v>Cauce seco</v>
      </c>
      <c r="V254" s="151" t="str">
        <f>IF(MID(Fosfatos!V254,1,1)="&lt;",MID(Fosfatos!V254,2,4)/2,Fosfatos!V254)</f>
        <v>Cauce estancado</v>
      </c>
      <c r="W254" s="152">
        <f>IF(MID(Fosfatos!W254,1,1)="&lt;",MID(Fosfatos!W254,2,4)/2,Fosfatos!W254)</f>
        <v>0</v>
      </c>
      <c r="X254" s="153" t="str">
        <f>IF(MID(Fosfatos!X254,1,1)="&lt;",MID(Fosfatos!X254,2,4)/2,Fosfatos!X254)</f>
        <v>Cauce seco</v>
      </c>
      <c r="Y254" s="154">
        <f>IF(MID(Fosfatos!Y254,1,1)="&lt;",MID(Fosfatos!Y254,2,4)/2,Fosfatos!Y254)</f>
        <v>0</v>
      </c>
    </row>
    <row r="255" spans="2:25" x14ac:dyDescent="0.25">
      <c r="B255" s="30">
        <v>45061</v>
      </c>
      <c r="C255" s="105"/>
      <c r="D255" s="131">
        <f>IF(MID(Fosfatos!D255,1,1)="&lt;",MID(Fosfatos!D255,2,4)/2,Fosfatos!D255)</f>
        <v>0.40799999999999997</v>
      </c>
      <c r="E255" s="130"/>
      <c r="F255" s="130"/>
      <c r="G255" s="130"/>
      <c r="H255" s="130"/>
      <c r="I255" s="105"/>
      <c r="J255" s="131">
        <f>IF(MID(Fosfatos!J255,1,1)="&lt;",MID(Fosfatos!J255,2,4)/2,Fosfatos!J255)</f>
        <v>0.08</v>
      </c>
      <c r="K255" s="105"/>
      <c r="L255" s="131">
        <f>IF(MID(Fosfatos!L255,1,1)="&lt;",MID(Fosfatos!L255,2,4)/2,Fosfatos!L255)</f>
        <v>0</v>
      </c>
      <c r="M255" s="105"/>
      <c r="N255" s="131" t="str">
        <f>IF(MID(Fosfatos!N255,1,1)="&lt;",MID(Fosfatos!N255,2,4)/2,Fosfatos!N255)</f>
        <v>Cauce seco</v>
      </c>
      <c r="O255" s="4" t="str">
        <f>IF(MID(Fosfatos!O255,1,1)="&lt;",MID(Fosfatos!O255,2,4)/2,Fosfatos!O255)</f>
        <v>Cauce seco</v>
      </c>
      <c r="P255" s="9" t="str">
        <f>IF(MID(Fosfatos!P255,1,1)="&lt;",MID(Fosfatos!P255,2,4)/2,Fosfatos!P255)</f>
        <v>Cauce estancado</v>
      </c>
      <c r="Q255" s="105"/>
      <c r="R255" s="17" t="str">
        <f>IF(MID(Fosfatos!R255,1,1)="&lt;",MID(Fosfatos!R255,2,4)/2,Fosfatos!R255)</f>
        <v>Cauce seco</v>
      </c>
      <c r="S255" s="21" t="str">
        <f>IF(MID(Fosfatos!S255,1,1)="&lt;",MID(Fosfatos!S255,2,4)/2,Fosfatos!S255)</f>
        <v>Cauce seco</v>
      </c>
      <c r="T255" s="21">
        <f>IF(MID(Fosfatos!T255,1,1)="&lt;",MID(Fosfatos!T255,2,4)/2,Fosfatos!T255)</f>
        <v>0.08</v>
      </c>
      <c r="U255" s="150" t="str">
        <f>IF(MID(Fosfatos!U255,1,1)="&lt;",MID(Fosfatos!U255,2,4)/2,Fosfatos!U255)</f>
        <v>Cauce seco</v>
      </c>
      <c r="V255" s="151" t="str">
        <f>IF(MID(Fosfatos!V255,1,1)="&lt;",MID(Fosfatos!V255,2,4)/2,Fosfatos!V255)</f>
        <v>Cauce estancado</v>
      </c>
      <c r="W255" s="152" t="str">
        <f>IF(MID(Fosfatos!W255,1,1)="&lt;",MID(Fosfatos!W255,2,4)/2,Fosfatos!W255)</f>
        <v>Cauce seco</v>
      </c>
      <c r="X255" s="153" t="str">
        <f>IF(MID(Fosfatos!X255,1,1)="&lt;",MID(Fosfatos!X255,2,4)/2,Fosfatos!X255)</f>
        <v>Cauce seco</v>
      </c>
      <c r="Y255" s="154" t="str">
        <f>IF(MID(Fosfatos!Y255,1,1)="&lt;",MID(Fosfatos!Y255,2,4)/2,Fosfatos!Y255)</f>
        <v>Cauce seco</v>
      </c>
    </row>
    <row r="256" spans="2:25" x14ac:dyDescent="0.25">
      <c r="B256" s="30">
        <v>45063</v>
      </c>
      <c r="C256" s="105"/>
      <c r="D256" s="131">
        <f>IF(MID(Fosfatos!D256,1,1)="&lt;",MID(Fosfatos!D256,2,4)/2,Fosfatos!D256)</f>
        <v>0.442</v>
      </c>
      <c r="E256" s="130"/>
      <c r="F256" s="130"/>
      <c r="G256" s="130"/>
      <c r="H256" s="130"/>
      <c r="I256" s="105"/>
      <c r="J256" s="131">
        <f>IF(MID(Fosfatos!J256,1,1)="&lt;",MID(Fosfatos!J256,2,4)/2,Fosfatos!J256)</f>
        <v>0.17399999999999999</v>
      </c>
      <c r="K256" s="105"/>
      <c r="L256" s="131">
        <f>IF(MID(Fosfatos!L256,1,1)="&lt;",MID(Fosfatos!L256,2,4)/2,Fosfatos!L256)</f>
        <v>0</v>
      </c>
      <c r="M256" s="105"/>
      <c r="N256" s="131" t="str">
        <f>IF(MID(Fosfatos!N256,1,1)="&lt;",MID(Fosfatos!N256,2,4)/2,Fosfatos!N256)</f>
        <v>Cauce seco</v>
      </c>
      <c r="O256" s="4" t="str">
        <f>IF(MID(Fosfatos!O256,1,1)="&lt;",MID(Fosfatos!O256,2,4)/2,Fosfatos!O256)</f>
        <v>Cauce seco</v>
      </c>
      <c r="P256" s="9" t="str">
        <f>IF(MID(Fosfatos!P256,1,1)="&lt;",MID(Fosfatos!P256,2,4)/2,Fosfatos!P256)</f>
        <v>Cauce estancado</v>
      </c>
      <c r="Q256" s="105"/>
      <c r="R256" s="17">
        <f>IF(MID(Fosfatos!R256,1,1)="&lt;",MID(Fosfatos!R256,2,4)/2,Fosfatos!R256)</f>
        <v>0</v>
      </c>
      <c r="S256" s="21">
        <f>IF(MID(Fosfatos!S256,1,1)="&lt;",MID(Fosfatos!S256,2,4)/2,Fosfatos!S256)</f>
        <v>0</v>
      </c>
      <c r="T256" s="21" t="str">
        <f>IF(MID(Fosfatos!T256,1,1)="&lt;",MID(Fosfatos!T256,2,4)/2,Fosfatos!T256)</f>
        <v>Cauce estancado</v>
      </c>
      <c r="U256" s="150">
        <f>IF(MID(Fosfatos!U256,1,1)="&lt;",MID(Fosfatos!U256,2,4)/2,Fosfatos!U256)</f>
        <v>0.03</v>
      </c>
      <c r="V256" s="151" t="str">
        <f>IF(MID(Fosfatos!V256,1,1)="&lt;",MID(Fosfatos!V256,2,4)/2,Fosfatos!V256)</f>
        <v>Cauce estancado</v>
      </c>
      <c r="W256" s="152">
        <f>IF(MID(Fosfatos!W256,1,1)="&lt;",MID(Fosfatos!W256,2,4)/2,Fosfatos!W256)</f>
        <v>0</v>
      </c>
      <c r="X256" s="153" t="str">
        <f>IF(MID(Fosfatos!X256,1,1)="&lt;",MID(Fosfatos!X256,2,4)/2,Fosfatos!X256)</f>
        <v>Cauce seco</v>
      </c>
      <c r="Y256" s="154">
        <f>IF(MID(Fosfatos!Y256,1,1)="&lt;",MID(Fosfatos!Y256,2,4)/2,Fosfatos!Y256)</f>
        <v>0</v>
      </c>
    </row>
    <row r="257" spans="2:27" hidden="1" x14ac:dyDescent="0.25">
      <c r="B257" s="30"/>
      <c r="C257" s="105"/>
      <c r="D257" s="131">
        <f>IF(MID(Fosfatos!D257,1,1)="&lt;",MID(Fosfatos!D257,2,4)/2,Fosfatos!D257)</f>
        <v>0</v>
      </c>
      <c r="E257" s="130"/>
      <c r="F257" s="130"/>
      <c r="G257" s="130"/>
      <c r="H257" s="130"/>
      <c r="I257" s="105"/>
      <c r="J257" s="131">
        <f>IF(MID(Fosfatos!J257,1,1)="&lt;",MID(Fosfatos!J257,2,4)/2,Fosfatos!J257)</f>
        <v>0</v>
      </c>
      <c r="K257" s="105"/>
      <c r="L257" s="131">
        <f>IF(MID(Fosfatos!L257,1,1)="&lt;",MID(Fosfatos!L257,2,4)/2,Fosfatos!L257)</f>
        <v>0</v>
      </c>
      <c r="M257" s="105"/>
      <c r="N257" s="131">
        <f>IF(MID(Fosfatos!N257,1,1)="&lt;",MID(Fosfatos!N257,2,4)/2,Fosfatos!N257)</f>
        <v>0</v>
      </c>
      <c r="O257" s="4">
        <f>IF(MID(Fosfatos!O257,1,1)="&lt;",MID(Fosfatos!O257,2,4)/2,Fosfatos!O257)</f>
        <v>0</v>
      </c>
      <c r="P257" s="9">
        <f>IF(MID(Fosfatos!P257,1,1)="&lt;",MID(Fosfatos!P257,2,4)/2,Fosfatos!P257)</f>
        <v>0</v>
      </c>
      <c r="Q257" s="105"/>
      <c r="R257" s="17">
        <f>IF(MID(Fosfatos!R257,1,1)="&lt;",MID(Fosfatos!R257,2,4)/2,Fosfatos!R257)</f>
        <v>0</v>
      </c>
      <c r="S257" s="21">
        <f>IF(MID(Fosfatos!S257,1,1)="&lt;",MID(Fosfatos!S257,2,4)/2,Fosfatos!S257)</f>
        <v>0</v>
      </c>
      <c r="T257" s="21">
        <f>IF(MID(Fosfatos!T257,1,1)="&lt;",MID(Fosfatos!T257,2,4)/2,Fosfatos!T257)</f>
        <v>0</v>
      </c>
      <c r="U257" s="150">
        <f>IF(MID(Fosfatos!U257,1,1)="&lt;",MID(Fosfatos!U257,2,4)/2,Fosfatos!U257)</f>
        <v>0</v>
      </c>
      <c r="V257" s="151">
        <f>IF(MID(Fosfatos!V257,1,1)="&lt;",MID(Fosfatos!V257,2,4)/2,Fosfatos!V257)</f>
        <v>0</v>
      </c>
      <c r="W257" s="152">
        <f>IF(MID(Fosfatos!W257,1,1)="&lt;",MID(Fosfatos!W257,2,4)/2,Fosfatos!W257)</f>
        <v>0</v>
      </c>
      <c r="X257" s="153">
        <f>IF(MID(Fosfatos!X257,1,1)="&lt;",MID(Fosfatos!X257,2,4)/2,Fosfatos!X257)</f>
        <v>0</v>
      </c>
      <c r="Y257" s="154">
        <f>IF(MID(Fosfatos!Y257,1,1)="&lt;",MID(Fosfatos!Y257,2,4)/2,Fosfatos!Y257)</f>
        <v>0</v>
      </c>
    </row>
    <row r="258" spans="2:27" hidden="1" x14ac:dyDescent="0.25">
      <c r="B258" s="30"/>
      <c r="C258" s="105"/>
      <c r="D258" s="131">
        <f>IF(MID(Fosfatos!D258,1,1)="&lt;",MID(Fosfatos!D258,2,4)/2,Fosfatos!D258)</f>
        <v>0</v>
      </c>
      <c r="E258" s="26"/>
      <c r="F258" s="26"/>
      <c r="G258" s="26"/>
      <c r="H258" s="26"/>
      <c r="I258" s="46"/>
      <c r="J258" s="131">
        <f>IF(MID(Fosfatos!J258,1,1)="&lt;",MID(Fosfatos!J258,2,4)/2,Fosfatos!J258)</f>
        <v>0</v>
      </c>
      <c r="K258" s="46"/>
      <c r="L258" s="131">
        <f>IF(MID(Fosfatos!L258,1,1)="&lt;",MID(Fosfatos!L258,2,4)/2,Fosfatos!L258)</f>
        <v>0</v>
      </c>
      <c r="M258" s="46"/>
      <c r="N258" s="131" t="str">
        <f>IF(MID(Fosfatos!N258,1,1)="&lt;",MID(Fosfatos!N258,2,4)/2,Fosfatos!N258)</f>
        <v>Cauce seco</v>
      </c>
      <c r="O258" s="4">
        <f>IF(MID(Fosfatos!O258,1,1)="&lt;",MID(Fosfatos!O258,2,4)/2,Fosfatos!O258)</f>
        <v>0</v>
      </c>
      <c r="P258" s="9">
        <f>IF(MID(Fosfatos!P258,1,1)="&lt;",MID(Fosfatos!P258,2,4)/2,Fosfatos!P258)</f>
        <v>0</v>
      </c>
      <c r="Q258" s="46"/>
      <c r="R258" s="17">
        <f>IF(MID(Fosfatos!R258,1,1)="&lt;",MID(Fosfatos!R258,2,4)/2,Fosfatos!R258)</f>
        <v>0</v>
      </c>
      <c r="S258" s="21">
        <f>IF(MID(Fosfatos!S258,1,1)="&lt;",MID(Fosfatos!S258,2,4)/2,Fosfatos!S258)</f>
        <v>0</v>
      </c>
      <c r="T258" s="21">
        <f>IF(MID(Fosfatos!T258,1,1)="&lt;",MID(Fosfatos!T258,2,4)/2,Fosfatos!T258)</f>
        <v>0</v>
      </c>
      <c r="U258" s="150">
        <f>IF(MID(Fosfatos!U258,1,1)="&lt;",MID(Fosfatos!U258,2,4)/2,Fosfatos!U258)</f>
        <v>0</v>
      </c>
      <c r="V258" s="151">
        <f>IF(MID(Fosfatos!V258,1,1)="&lt;",MID(Fosfatos!V258,2,4)/2,Fosfatos!V258)</f>
        <v>0</v>
      </c>
      <c r="W258" s="152">
        <f>IF(MID(Fosfatos!W258,1,1)="&lt;",MID(Fosfatos!W258,2,4)/2,Fosfatos!W258)</f>
        <v>0</v>
      </c>
      <c r="X258" s="153" t="str">
        <f>IF(MID(Fosfatos!X258,1,1)="&lt;",MID(Fosfatos!X258,2,4)/2,Fosfatos!X258)</f>
        <v>Cauce seco</v>
      </c>
      <c r="Y258" s="154" t="str">
        <f>IF(MID(Fosfatos!Y258,1,1)="&lt;",MID(Fosfatos!Y258,2,4)/2,Fosfatos!Y258)</f>
        <v>Cauce seco</v>
      </c>
    </row>
    <row r="259" spans="2:27" hidden="1" x14ac:dyDescent="0.25">
      <c r="B259" s="66"/>
      <c r="C259" s="257"/>
      <c r="D259" s="131">
        <f>IF(MID(Fosfatos!D259,1,1)="&lt;",MID(Fosfatos!D259,2,4)/2,Fosfatos!D259)</f>
        <v>0</v>
      </c>
      <c r="E259" s="259"/>
      <c r="F259" s="259"/>
      <c r="G259" s="259"/>
      <c r="H259" s="259"/>
      <c r="I259" s="257"/>
      <c r="J259" s="131">
        <f>IF(MID(Fosfatos!J259,1,1)="&lt;",MID(Fosfatos!J259,2,4)/2,Fosfatos!J259)</f>
        <v>0</v>
      </c>
      <c r="K259" s="257"/>
      <c r="L259" s="131">
        <f>IF(MID(Fosfatos!L259,1,1)="&lt;",MID(Fosfatos!L259,2,4)/2,Fosfatos!L259)</f>
        <v>0</v>
      </c>
      <c r="M259" s="257"/>
      <c r="N259" s="131" t="str">
        <f>IF(MID(Fosfatos!N259,1,1)="&lt;",MID(Fosfatos!N259,2,4)/2,Fosfatos!N259)</f>
        <v>Cauce seco</v>
      </c>
      <c r="O259" s="4">
        <f>IF(MID(Fosfatos!O259,1,1)="&lt;",MID(Fosfatos!O259,2,4)/2,Fosfatos!O259)</f>
        <v>0</v>
      </c>
      <c r="P259" s="9">
        <f>IF(MID(Fosfatos!P259,1,1)="&lt;",MID(Fosfatos!P259,2,4)/2,Fosfatos!P259)</f>
        <v>0</v>
      </c>
      <c r="Q259" s="257"/>
      <c r="R259" s="17">
        <f>IF(MID(Fosfatos!R259,1,1)="&lt;",MID(Fosfatos!R259,2,4)/2,Fosfatos!R259)</f>
        <v>0</v>
      </c>
      <c r="S259" s="21">
        <f>IF(MID(Fosfatos!S259,1,1)="&lt;",MID(Fosfatos!S259,2,4)/2,Fosfatos!S259)</f>
        <v>0</v>
      </c>
      <c r="T259" s="21">
        <f>IF(MID(Fosfatos!T259,1,1)="&lt;",MID(Fosfatos!T259,2,4)/2,Fosfatos!T259)</f>
        <v>0</v>
      </c>
      <c r="U259" s="150">
        <f>IF(MID(Fosfatos!U259,1,1)="&lt;",MID(Fosfatos!U259,2,4)/2,Fosfatos!U259)</f>
        <v>0</v>
      </c>
      <c r="V259" s="151">
        <f>IF(MID(Fosfatos!V259,1,1)="&lt;",MID(Fosfatos!V259,2,4)/2,Fosfatos!V259)</f>
        <v>0</v>
      </c>
      <c r="W259" s="152">
        <f>IF(MID(Fosfatos!W259,1,1)="&lt;",MID(Fosfatos!W259,2,4)/2,Fosfatos!W259)</f>
        <v>0</v>
      </c>
      <c r="X259" s="153" t="str">
        <f>IF(MID(Fosfatos!X259,1,1)="&lt;",MID(Fosfatos!X259,2,4)/2,Fosfatos!X259)</f>
        <v>Cauce seco</v>
      </c>
      <c r="Y259" s="154" t="str">
        <f>IF(MID(Fosfatos!Y259,1,1)="&lt;",MID(Fosfatos!Y259,2,4)/2,Fosfatos!Y259)</f>
        <v>Cauce seco</v>
      </c>
    </row>
    <row r="260" spans="2:27" x14ac:dyDescent="0.25">
      <c r="B260" s="30">
        <v>45065</v>
      </c>
      <c r="C260" s="46"/>
      <c r="D260" s="131">
        <f>IF(MID(Fosfatos!D260,1,1)="&lt;",MID(Fosfatos!D260,2,4)/2,Fosfatos!D260)</f>
        <v>0.35</v>
      </c>
      <c r="E260" s="130"/>
      <c r="F260" s="130"/>
      <c r="G260" s="130"/>
      <c r="H260" s="130"/>
      <c r="I260" s="105"/>
      <c r="J260" s="131">
        <f>IF(MID(Fosfatos!J260,1,1)="&lt;",MID(Fosfatos!J260,2,4)/2,Fosfatos!J260)</f>
        <v>0.26100000000000001</v>
      </c>
      <c r="K260" s="105"/>
      <c r="L260" s="131">
        <f>IF(MID(Fosfatos!L260,1,1)="&lt;",MID(Fosfatos!L260,2,4)/2,Fosfatos!L260)</f>
        <v>0</v>
      </c>
      <c r="M260" s="105"/>
      <c r="N260" s="131" t="str">
        <f>IF(MID(Fosfatos!N260,1,1)="&lt;",MID(Fosfatos!N260,2,4)/2,Fosfatos!N260)</f>
        <v>Cauce seco</v>
      </c>
      <c r="O260" s="4" t="str">
        <f>IF(MID(Fosfatos!O260,1,1)="&lt;",MID(Fosfatos!O260,2,4)/2,Fosfatos!O260)</f>
        <v>Cauce seco</v>
      </c>
      <c r="P260" s="9" t="str">
        <f>IF(MID(Fosfatos!P260,1,1)="&lt;",MID(Fosfatos!P260,2,4)/2,Fosfatos!P260)</f>
        <v>Cauce estancado</v>
      </c>
      <c r="Q260" s="105"/>
      <c r="R260" s="17">
        <f>IF(MID(Fosfatos!R260,1,1)="&lt;",MID(Fosfatos!R260,2,4)/2,Fosfatos!R260)</f>
        <v>0</v>
      </c>
      <c r="S260" s="21">
        <f>IF(MID(Fosfatos!S260,1,1)="&lt;",MID(Fosfatos!S260,2,4)/2,Fosfatos!S260)</f>
        <v>0</v>
      </c>
      <c r="T260" s="21">
        <f>IF(MID(Fosfatos!T260,1,1)="&lt;",MID(Fosfatos!T260,2,4)/2,Fosfatos!T260)</f>
        <v>0.03</v>
      </c>
      <c r="U260" s="150" t="str">
        <f>IF(MID(Fosfatos!U260,1,1)="&lt;",MID(Fosfatos!U260,2,4)/2,Fosfatos!U260)</f>
        <v>Cauce seco</v>
      </c>
      <c r="V260" s="151" t="str">
        <f>IF(MID(Fosfatos!V260,1,1)="&lt;",MID(Fosfatos!V260,2,4)/2,Fosfatos!V260)</f>
        <v>Cauce estancado</v>
      </c>
      <c r="W260" s="152">
        <f>IF(MID(Fosfatos!W260,1,1)="&lt;",MID(Fosfatos!W260,2,4)/2,Fosfatos!W260)</f>
        <v>0</v>
      </c>
      <c r="X260" s="153" t="str">
        <f>IF(MID(Fosfatos!X260,1,1)="&lt;",MID(Fosfatos!X260,2,4)/2,Fosfatos!X260)</f>
        <v>Cauce seco</v>
      </c>
      <c r="Y260" s="154">
        <f>IF(MID(Fosfatos!Y260,1,1)="&lt;",MID(Fosfatos!Y260,2,4)/2,Fosfatos!Y260)</f>
        <v>0</v>
      </c>
    </row>
    <row r="261" spans="2:27" x14ac:dyDescent="0.25">
      <c r="B261" s="30">
        <v>45068</v>
      </c>
      <c r="C261" s="46"/>
      <c r="D261" s="131">
        <f>IF(MID(Fosfatos!D261,1,1)="&lt;",MID(Fosfatos!D261,2,4)/2,Fosfatos!D261)</f>
        <v>0.65500000000000003</v>
      </c>
      <c r="E261" s="130"/>
      <c r="F261" s="130"/>
      <c r="G261" s="130"/>
      <c r="H261" s="130"/>
      <c r="I261" s="105"/>
      <c r="J261" s="131">
        <f>IF(MID(Fosfatos!J261,1,1)="&lt;",MID(Fosfatos!J261,2,4)/2,Fosfatos!J261)</f>
        <v>0.193</v>
      </c>
      <c r="K261" s="105"/>
      <c r="L261" s="131">
        <f>IF(MID(Fosfatos!L261,1,1)="&lt;",MID(Fosfatos!L261,2,4)/2,Fosfatos!L261)</f>
        <v>0</v>
      </c>
      <c r="M261" s="105"/>
      <c r="N261" s="131" t="str">
        <f>IF(MID(Fosfatos!N261,1,1)="&lt;",MID(Fosfatos!N261,2,4)/2,Fosfatos!N261)</f>
        <v>Cauce seco</v>
      </c>
      <c r="O261" s="4" t="str">
        <f>IF(MID(Fosfatos!O261,1,1)="&lt;",MID(Fosfatos!O261,2,4)/2,Fosfatos!O261)</f>
        <v>Calado reducido</v>
      </c>
      <c r="P261" s="9" t="str">
        <f>IF(MID(Fosfatos!P261,1,1)="&lt;",MID(Fosfatos!P261,2,4)/2,Fosfatos!P261)</f>
        <v>Cauce estancado</v>
      </c>
      <c r="Q261" s="105"/>
      <c r="R261" s="17" t="str">
        <f>IF(MID(Fosfatos!R261,1,1)="&lt;",MID(Fosfatos!R261,2,4)/2,Fosfatos!R261)</f>
        <v>Cauce seco</v>
      </c>
      <c r="S261" s="21" t="str">
        <f>IF(MID(Fosfatos!S261,1,1)="&lt;",MID(Fosfatos!S261,2,4)/2,Fosfatos!S261)</f>
        <v>Cauce seco</v>
      </c>
      <c r="T261" s="21">
        <f>IF(MID(Fosfatos!T261,1,1)="&lt;",MID(Fosfatos!T261,2,4)/2,Fosfatos!T261)</f>
        <v>0.26700000000000002</v>
      </c>
      <c r="U261" s="150" t="str">
        <f>IF(MID(Fosfatos!U261,1,1)="&lt;",MID(Fosfatos!U261,2,4)/2,Fosfatos!U261)</f>
        <v>Cauce seco</v>
      </c>
      <c r="V261" s="151" t="str">
        <f>IF(MID(Fosfatos!V261,1,1)="&lt;",MID(Fosfatos!V261,2,4)/2,Fosfatos!V261)</f>
        <v>Cauce estancado</v>
      </c>
      <c r="W261" s="152" t="str">
        <f>IF(MID(Fosfatos!W261,1,1)="&lt;",MID(Fosfatos!W261,2,4)/2,Fosfatos!W261)</f>
        <v>Cauce seco</v>
      </c>
      <c r="X261" s="153" t="str">
        <f>IF(MID(Fosfatos!X261,1,1)="&lt;",MID(Fosfatos!X261,2,4)/2,Fosfatos!X261)</f>
        <v>Cauce seco</v>
      </c>
      <c r="Y261" s="154" t="str">
        <f>IF(MID(Fosfatos!Y261,1,1)="&lt;",MID(Fosfatos!Y261,2,4)/2,Fosfatos!Y261)</f>
        <v>Cauce seco</v>
      </c>
    </row>
    <row r="262" spans="2:27" x14ac:dyDescent="0.25">
      <c r="B262" s="30">
        <v>45070</v>
      </c>
      <c r="C262" s="46"/>
      <c r="D262" s="131">
        <f>IF(MID(Fosfatos!D262,1,1)="&lt;",MID(Fosfatos!D262,2,4)/2,Fosfatos!D262)</f>
        <v>0.76300000000000001</v>
      </c>
      <c r="E262" s="130"/>
      <c r="F262" s="130"/>
      <c r="G262" s="130"/>
      <c r="H262" s="130"/>
      <c r="I262" s="105"/>
      <c r="J262" s="131">
        <f>IF(MID(Fosfatos!J262,1,1)="&lt;",MID(Fosfatos!J262,2,4)/2,Fosfatos!J262)</f>
        <v>0.251</v>
      </c>
      <c r="K262" s="105"/>
      <c r="L262" s="131">
        <f>IF(MID(Fosfatos!L262,1,1)="&lt;",MID(Fosfatos!L262,2,4)/2,Fosfatos!L262)</f>
        <v>0</v>
      </c>
      <c r="M262" s="105"/>
      <c r="N262" s="131" t="str">
        <f>IF(MID(Fosfatos!N262,1,1)="&lt;",MID(Fosfatos!N262,2,4)/2,Fosfatos!N262)</f>
        <v>Cauce seco</v>
      </c>
      <c r="O262" s="4">
        <f>IF(MID(Fosfatos!O262,1,1)="&lt;",MID(Fosfatos!O262,2,4)/2,Fosfatos!O262)</f>
        <v>0.60599999999999998</v>
      </c>
      <c r="P262" s="9">
        <f>IF(MID(Fosfatos!P262,1,1)="&lt;",MID(Fosfatos!P262,2,4)/2,Fosfatos!P262)</f>
        <v>1.2130000000000001</v>
      </c>
      <c r="Q262" s="105"/>
      <c r="R262" s="17">
        <f>IF(MID(Fosfatos!R262,1,1)="&lt;",MID(Fosfatos!R262,2,4)/2,Fosfatos!R262)</f>
        <v>0</v>
      </c>
      <c r="S262" s="21">
        <f>IF(MID(Fosfatos!S262,1,1)="&lt;",MID(Fosfatos!S262,2,4)/2,Fosfatos!S262)</f>
        <v>0</v>
      </c>
      <c r="T262" s="21">
        <f>IF(MID(Fosfatos!T262,1,1)="&lt;",MID(Fosfatos!T262,2,4)/2,Fosfatos!T262)</f>
        <v>0.1</v>
      </c>
      <c r="U262" s="150">
        <f>IF(MID(Fosfatos!U262,1,1)="&lt;",MID(Fosfatos!U262,2,4)/2,Fosfatos!U262)</f>
        <v>0.03</v>
      </c>
      <c r="V262" s="151" t="str">
        <f>IF(MID(Fosfatos!V262,1,1)="&lt;",MID(Fosfatos!V262,2,4)/2,Fosfatos!V262)</f>
        <v>Punto inaccesible</v>
      </c>
      <c r="W262" s="152">
        <f>IF(MID(Fosfatos!W262,1,1)="&lt;",MID(Fosfatos!W262,2,4)/2,Fosfatos!W262)</f>
        <v>0</v>
      </c>
      <c r="X262" s="153">
        <f>IF(MID(Fosfatos!X262,1,1)="&lt;",MID(Fosfatos!X262,2,4)/2,Fosfatos!X262)</f>
        <v>0.34300000000000003</v>
      </c>
      <c r="Y262" s="154">
        <f>IF(MID(Fosfatos!Y262,1,1)="&lt;",MID(Fosfatos!Y262,2,4)/2,Fosfatos!Y262)</f>
        <v>0</v>
      </c>
      <c r="AA262" t="s">
        <v>188</v>
      </c>
    </row>
    <row r="263" spans="2:27" x14ac:dyDescent="0.25">
      <c r="B263" s="30">
        <v>45072</v>
      </c>
      <c r="C263" s="46"/>
      <c r="D263" s="131">
        <f>IF(MID(Fosfatos!D263,1,1)="&lt;",MID(Fosfatos!D263,2,4)/2,Fosfatos!D263)</f>
        <v>0.65700000000000003</v>
      </c>
      <c r="E263" s="130"/>
      <c r="F263" s="130"/>
      <c r="G263" s="130"/>
      <c r="H263" s="130"/>
      <c r="I263" s="105"/>
      <c r="J263" s="131">
        <f>IF(MID(Fosfatos!J263,1,1)="&lt;",MID(Fosfatos!J263,2,4)/2,Fosfatos!J263)</f>
        <v>0.379</v>
      </c>
      <c r="K263" s="105"/>
      <c r="L263" s="131">
        <f>IF(MID(Fosfatos!L263,1,1)="&lt;",MID(Fosfatos!L263,2,4)/2,Fosfatos!L263)</f>
        <v>0</v>
      </c>
      <c r="M263" s="105"/>
      <c r="N263" s="131" t="str">
        <f>IF(MID(Fosfatos!N263,1,1)="&lt;",MID(Fosfatos!N263,2,4)/2,Fosfatos!N263)</f>
        <v>Cauce seco</v>
      </c>
      <c r="O263" s="4">
        <f>IF(MID(Fosfatos!O263,1,1)="&lt;",MID(Fosfatos!O263,2,4)/2,Fosfatos!O263)</f>
        <v>0.623</v>
      </c>
      <c r="P263" s="9" t="str">
        <f>IF(MID(Fosfatos!P263,1,1)="&lt;",MID(Fosfatos!P263,2,4)/2,Fosfatos!P263)</f>
        <v>Cauce estancado</v>
      </c>
      <c r="Q263" s="105"/>
      <c r="R263" s="17">
        <f>IF(MID(Fosfatos!R263,1,1)="&lt;",MID(Fosfatos!R263,2,4)/2,Fosfatos!R263)</f>
        <v>0</v>
      </c>
      <c r="S263" s="21">
        <f>IF(MID(Fosfatos!S263,1,1)="&lt;",MID(Fosfatos!S263,2,4)/2,Fosfatos!S263)</f>
        <v>0</v>
      </c>
      <c r="T263" s="21">
        <f>IF(MID(Fosfatos!T263,1,1)="&lt;",MID(Fosfatos!T263,2,4)/2,Fosfatos!T263)</f>
        <v>0.33400000000000002</v>
      </c>
      <c r="U263" s="150">
        <f>IF(MID(Fosfatos!U263,1,1)="&lt;",MID(Fosfatos!U263,2,4)/2,Fosfatos!U263)</f>
        <v>0.03</v>
      </c>
      <c r="V263" s="151" t="str">
        <f>IF(MID(Fosfatos!V263,1,1)="&lt;",MID(Fosfatos!V263,2,4)/2,Fosfatos!V263)</f>
        <v>Punto inaccesible</v>
      </c>
      <c r="W263" s="152">
        <f>IF(MID(Fosfatos!W263,1,1)="&lt;",MID(Fosfatos!W263,2,4)/2,Fosfatos!W263)</f>
        <v>0</v>
      </c>
      <c r="X263" s="153">
        <f>IF(MID(Fosfatos!X263,1,1)="&lt;",MID(Fosfatos!X263,2,4)/2,Fosfatos!X263)</f>
        <v>0.247</v>
      </c>
      <c r="Y263" s="154">
        <f>IF(MID(Fosfatos!Y263,1,1)="&lt;",MID(Fosfatos!Y263,2,4)/2,Fosfatos!Y263)</f>
        <v>0</v>
      </c>
    </row>
    <row r="264" spans="2:27" x14ac:dyDescent="0.25">
      <c r="B264" s="30">
        <v>45075</v>
      </c>
      <c r="C264" s="46"/>
      <c r="D264" s="131">
        <f>IF(MID(Fosfatos!D264,1,1)="&lt;",MID(Fosfatos!D264,2,4)/2,Fosfatos!D264)</f>
        <v>0.224</v>
      </c>
      <c r="E264" s="130"/>
      <c r="F264" s="130"/>
      <c r="G264" s="130"/>
      <c r="H264" s="130"/>
      <c r="I264" s="105"/>
      <c r="J264" s="131">
        <f>IF(MID(Fosfatos!J264,1,1)="&lt;",MID(Fosfatos!J264,2,4)/2,Fosfatos!J264)</f>
        <v>0.19900000000000001</v>
      </c>
      <c r="K264" s="105"/>
      <c r="L264" s="131">
        <f>IF(MID(Fosfatos!L264,1,1)="&lt;",MID(Fosfatos!L264,2,4)/2,Fosfatos!L264)</f>
        <v>0</v>
      </c>
      <c r="M264" s="105"/>
      <c r="N264" s="131" t="str">
        <f>IF(MID(Fosfatos!N264,1,1)="&lt;",MID(Fosfatos!N264,2,4)/2,Fosfatos!N264)</f>
        <v>Cauce seco</v>
      </c>
      <c r="O264" s="4">
        <f>IF(MID(Fosfatos!O264,1,1)="&lt;",MID(Fosfatos!O264,2,4)/2,Fosfatos!O264)</f>
        <v>0.624</v>
      </c>
      <c r="P264" s="9">
        <f>IF(MID(Fosfatos!P264,1,1)="&lt;",MID(Fosfatos!P264,2,4)/2,Fosfatos!P264)</f>
        <v>0.67400000000000004</v>
      </c>
      <c r="Q264" s="105"/>
      <c r="R264" s="17" t="str">
        <f>IF(MID(Fosfatos!R264,1,1)="&lt;",MID(Fosfatos!R264,2,4)/2,Fosfatos!R264)</f>
        <v>Cauce seco</v>
      </c>
      <c r="S264" s="21" t="str">
        <f>IF(MID(Fosfatos!S264,1,1)="&lt;",MID(Fosfatos!S264,2,4)/2,Fosfatos!S264)</f>
        <v>Cauce seco</v>
      </c>
      <c r="T264" s="21">
        <f>IF(MID(Fosfatos!T264,1,1)="&lt;",MID(Fosfatos!T264,2,4)/2,Fosfatos!T264)</f>
        <v>0.03</v>
      </c>
      <c r="U264" s="150">
        <f>IF(MID(Fosfatos!U264,1,1)="&lt;",MID(Fosfatos!U264,2,4)/2,Fosfatos!U264)</f>
        <v>0.03</v>
      </c>
      <c r="V264" s="151" t="str">
        <f>IF(MID(Fosfatos!V264,1,1)="&lt;",MID(Fosfatos!V264,2,4)/2,Fosfatos!V264)</f>
        <v>Punto inaccesible</v>
      </c>
      <c r="W264" s="152" t="str">
        <f>IF(MID(Fosfatos!W264,1,1)="&lt;",MID(Fosfatos!W264,2,4)/2,Fosfatos!W264)</f>
        <v>Cauce seco</v>
      </c>
      <c r="X264" s="153" t="str">
        <f>IF(MID(Fosfatos!X264,1,1)="&lt;",MID(Fosfatos!X264,2,4)/2,Fosfatos!X264)</f>
        <v>Cauce seco</v>
      </c>
      <c r="Y264" s="154" t="str">
        <f>IF(MID(Fosfatos!Y264,1,1)="&lt;",MID(Fosfatos!Y264,2,4)/2,Fosfatos!Y264)</f>
        <v>Cauce seco</v>
      </c>
    </row>
    <row r="265" spans="2:27" x14ac:dyDescent="0.25">
      <c r="B265" s="30">
        <v>45077</v>
      </c>
      <c r="C265" s="46"/>
      <c r="D265" s="131">
        <f>IF(MID(Fosfatos!D265,1,1)="&lt;",MID(Fosfatos!D265,2,4)/2,Fosfatos!D265)</f>
        <v>0.65400000000000003</v>
      </c>
      <c r="E265" s="130"/>
      <c r="F265" s="130"/>
      <c r="G265" s="130"/>
      <c r="H265" s="130"/>
      <c r="I265" s="105"/>
      <c r="J265" s="131">
        <f>IF(MID(Fosfatos!J265,1,1)="&lt;",MID(Fosfatos!J265,2,4)/2,Fosfatos!J265)</f>
        <v>0.155</v>
      </c>
      <c r="K265" s="105"/>
      <c r="L265" s="131">
        <f>IF(MID(Fosfatos!L265,1,1)="&lt;",MID(Fosfatos!L265,2,4)/2,Fosfatos!L265)</f>
        <v>0</v>
      </c>
      <c r="M265" s="105"/>
      <c r="N265" s="131" t="str">
        <f>IF(MID(Fosfatos!N265,1,1)="&lt;",MID(Fosfatos!N265,2,4)/2,Fosfatos!N265)</f>
        <v>Cauce seco</v>
      </c>
      <c r="O265" s="4">
        <f>IF(MID(Fosfatos!O265,1,1)="&lt;",MID(Fosfatos!O265,2,4)/2,Fosfatos!O265)</f>
        <v>0.57799999999999996</v>
      </c>
      <c r="P265" s="9">
        <f>IF(MID(Fosfatos!P265,1,1)="&lt;",MID(Fosfatos!P265,2,4)/2,Fosfatos!P265)</f>
        <v>0.186</v>
      </c>
      <c r="Q265" s="105"/>
      <c r="R265" s="17">
        <f>IF(MID(Fosfatos!R265,1,1)="&lt;",MID(Fosfatos!R265,2,4)/2,Fosfatos!R265)</f>
        <v>0</v>
      </c>
      <c r="S265" s="21">
        <f>IF(MID(Fosfatos!S265,1,1)="&lt;",MID(Fosfatos!S265,2,4)/2,Fosfatos!S265)</f>
        <v>0</v>
      </c>
      <c r="T265" s="21">
        <f>IF(MID(Fosfatos!T265,1,1)="&lt;",MID(Fosfatos!T265,2,4)/2,Fosfatos!T265)</f>
        <v>0.03</v>
      </c>
      <c r="U265" s="150">
        <f>IF(MID(Fosfatos!U265,1,1)="&lt;",MID(Fosfatos!U265,2,4)/2,Fosfatos!U265)</f>
        <v>0.03</v>
      </c>
      <c r="V265" s="151" t="str">
        <f>IF(MID(Fosfatos!V265,1,1)="&lt;",MID(Fosfatos!V265,2,4)/2,Fosfatos!V265)</f>
        <v>Punto inaccesible</v>
      </c>
      <c r="W265" s="152">
        <f>IF(MID(Fosfatos!W265,1,1)="&lt;",MID(Fosfatos!W265,2,4)/2,Fosfatos!W265)</f>
        <v>0</v>
      </c>
      <c r="X265" s="153" t="str">
        <f>IF(MID(Fosfatos!X265,1,1)="&lt;",MID(Fosfatos!X265,2,4)/2,Fosfatos!X265)</f>
        <v>Cauce seco</v>
      </c>
      <c r="Y265" s="154">
        <f>IF(MID(Fosfatos!Y265,1,1)="&lt;",MID(Fosfatos!Y265,2,4)/2,Fosfatos!Y265)</f>
        <v>0</v>
      </c>
    </row>
    <row r="266" spans="2:27" x14ac:dyDescent="0.25">
      <c r="B266" s="30">
        <v>45079</v>
      </c>
      <c r="C266" s="46"/>
      <c r="D266" s="131">
        <f>IF(MID(Fosfatos!D266,1,1)="&lt;",MID(Fosfatos!D266,2,4)/2,Fosfatos!D266)</f>
        <v>0.34399999999999997</v>
      </c>
      <c r="E266" s="130"/>
      <c r="F266" s="130"/>
      <c r="G266" s="130"/>
      <c r="H266" s="130"/>
      <c r="I266" s="105"/>
      <c r="J266" s="131">
        <f>IF(MID(Fosfatos!J266,1,1)="&lt;",MID(Fosfatos!J266,2,4)/2,Fosfatos!J266)</f>
        <v>9.6000000000000002E-2</v>
      </c>
      <c r="K266" s="105"/>
      <c r="L266" s="131">
        <f>IF(MID(Fosfatos!L266,1,1)="&lt;",MID(Fosfatos!L266,2,4)/2,Fosfatos!L266)</f>
        <v>0</v>
      </c>
      <c r="M266" s="105"/>
      <c r="N266" s="131" t="str">
        <f>IF(MID(Fosfatos!N266,1,1)="&lt;",MID(Fosfatos!N266,2,4)/2,Fosfatos!N266)</f>
        <v>Cauce seco</v>
      </c>
      <c r="O266" s="4">
        <f>IF(MID(Fosfatos!O266,1,1)="&lt;",MID(Fosfatos!O266,2,4)/2,Fosfatos!O266)</f>
        <v>0.23400000000000001</v>
      </c>
      <c r="P266" s="9" t="str">
        <f>IF(MID(Fosfatos!P266,1,1)="&lt;",MID(Fosfatos!P266,2,4)/2,Fosfatos!P266)</f>
        <v>Cauce estancado</v>
      </c>
      <c r="Q266" s="105"/>
      <c r="R266" s="17">
        <f>IF(MID(Fosfatos!R266,1,1)="&lt;",MID(Fosfatos!R266,2,4)/2,Fosfatos!R266)</f>
        <v>0</v>
      </c>
      <c r="S266" s="21">
        <f>IF(MID(Fosfatos!S266,1,1)="&lt;",MID(Fosfatos!S266,2,4)/2,Fosfatos!S266)</f>
        <v>0</v>
      </c>
      <c r="T266" s="21">
        <f>IF(MID(Fosfatos!T266,1,1)="&lt;",MID(Fosfatos!T266,2,4)/2,Fosfatos!T266)</f>
        <v>0.03</v>
      </c>
      <c r="U266" s="150">
        <f>IF(MID(Fosfatos!U266,1,1)="&lt;",MID(Fosfatos!U266,2,4)/2,Fosfatos!U266)</f>
        <v>0.03</v>
      </c>
      <c r="V266" s="151" t="str">
        <f>IF(MID(Fosfatos!V266,1,1)="&lt;",MID(Fosfatos!V266,2,4)/2,Fosfatos!V266)</f>
        <v>Punto inaccesible</v>
      </c>
      <c r="W266" s="152">
        <f>IF(MID(Fosfatos!W266,1,1)="&lt;",MID(Fosfatos!W266,2,4)/2,Fosfatos!W266)</f>
        <v>0</v>
      </c>
      <c r="X266" s="153" t="str">
        <f>IF(MID(Fosfatos!X266,1,1)="&lt;",MID(Fosfatos!X266,2,4)/2,Fosfatos!X266)</f>
        <v>Cauce seco</v>
      </c>
      <c r="Y266" s="154">
        <f>IF(MID(Fosfatos!Y266,1,1)="&lt;",MID(Fosfatos!Y266,2,4)/2,Fosfatos!Y266)</f>
        <v>0</v>
      </c>
    </row>
    <row r="267" spans="2:27" x14ac:dyDescent="0.25">
      <c r="B267" s="30">
        <v>45082</v>
      </c>
      <c r="C267" s="46"/>
      <c r="D267" s="131">
        <f>IF(MID(Fosfatos!D267,1,1)="&lt;",MID(Fosfatos!D267,2,4)/2,Fosfatos!D267)</f>
        <v>0.27100000000000002</v>
      </c>
      <c r="E267" s="130"/>
      <c r="F267" s="130"/>
      <c r="G267" s="130"/>
      <c r="H267" s="130"/>
      <c r="I267" s="105"/>
      <c r="J267" s="131">
        <f>IF(MID(Fosfatos!J267,1,1)="&lt;",MID(Fosfatos!J267,2,4)/2,Fosfatos!J267)</f>
        <v>6.2E-2</v>
      </c>
      <c r="K267" s="105"/>
      <c r="L267" s="131">
        <f>IF(MID(Fosfatos!L267,1,1)="&lt;",MID(Fosfatos!L267,2,4)/2,Fosfatos!L267)</f>
        <v>0</v>
      </c>
      <c r="M267" s="105"/>
      <c r="N267" s="131">
        <f>IF(MID(Fosfatos!N267,1,1)="&lt;",MID(Fosfatos!N267,2,4)/2,Fosfatos!N267)</f>
        <v>0.251</v>
      </c>
      <c r="O267" s="4">
        <f>IF(MID(Fosfatos!O267,1,1)="&lt;",MID(Fosfatos!O267,2,4)/2,Fosfatos!O267)</f>
        <v>0.29599999999999999</v>
      </c>
      <c r="P267" s="9">
        <f>IF(MID(Fosfatos!P267,1,1)="&lt;",MID(Fosfatos!P267,2,4)/2,Fosfatos!P267)</f>
        <v>0.13300000000000001</v>
      </c>
      <c r="Q267" s="105"/>
      <c r="R267" s="17" t="str">
        <f>IF(MID(Fosfatos!R267,1,1)="&lt;",MID(Fosfatos!R267,2,4)/2,Fosfatos!R267)</f>
        <v>Cauce seco</v>
      </c>
      <c r="S267" s="21" t="str">
        <f>IF(MID(Fosfatos!S267,1,1)="&lt;",MID(Fosfatos!S267,2,4)/2,Fosfatos!S267)</f>
        <v>Cauce seco</v>
      </c>
      <c r="T267" s="21">
        <f>IF(MID(Fosfatos!T267,1,1)="&lt;",MID(Fosfatos!T267,2,4)/2,Fosfatos!T267)</f>
        <v>0.03</v>
      </c>
      <c r="U267" s="150">
        <f>IF(MID(Fosfatos!U267,1,1)="&lt;",MID(Fosfatos!U267,2,4)/2,Fosfatos!U267)</f>
        <v>0.03</v>
      </c>
      <c r="V267" s="151" t="str">
        <f>IF(MID(Fosfatos!V267,1,1)="&lt;",MID(Fosfatos!V267,2,4)/2,Fosfatos!V267)</f>
        <v>Punto inaccesible</v>
      </c>
      <c r="W267" s="152" t="str">
        <f>IF(MID(Fosfatos!W267,1,1)="&lt;",MID(Fosfatos!W267,2,4)/2,Fosfatos!W267)</f>
        <v>Cauce seco</v>
      </c>
      <c r="X267" s="153">
        <f>IF(MID(Fosfatos!X267,1,1)="&lt;",MID(Fosfatos!X267,2,4)/2,Fosfatos!X267)</f>
        <v>0.26200000000000001</v>
      </c>
      <c r="Y267" s="154" t="str">
        <f>IF(MID(Fosfatos!Y267,1,1)="&lt;",MID(Fosfatos!Y267,2,4)/2,Fosfatos!Y267)</f>
        <v>Cauce seco</v>
      </c>
    </row>
    <row r="268" spans="2:27" x14ac:dyDescent="0.25">
      <c r="B268" s="30">
        <v>45084</v>
      </c>
      <c r="C268" s="46"/>
      <c r="D268" s="131">
        <f>IF(MID(Fosfatos!D268,1,1)="&lt;",MID(Fosfatos!D268,2,4)/2,Fosfatos!D268)</f>
        <v>0.186</v>
      </c>
      <c r="E268" s="130"/>
      <c r="F268" s="130"/>
      <c r="G268" s="130"/>
      <c r="H268" s="130"/>
      <c r="I268" s="105"/>
      <c r="J268" s="131">
        <f>IF(MID(Fosfatos!J268,1,1)="&lt;",MID(Fosfatos!J268,2,4)/2,Fosfatos!J268)</f>
        <v>0.03</v>
      </c>
      <c r="K268" s="105"/>
      <c r="L268" s="131">
        <f>IF(MID(Fosfatos!L268,1,1)="&lt;",MID(Fosfatos!L268,2,4)/2,Fosfatos!L268)</f>
        <v>0</v>
      </c>
      <c r="M268" s="105"/>
      <c r="N268" s="131" t="str">
        <f>IF(MID(Fosfatos!N268,1,1)="&lt;",MID(Fosfatos!N268,2,4)/2,Fosfatos!N268)</f>
        <v>Cauce seco</v>
      </c>
      <c r="O268" s="4">
        <f>IF(MID(Fosfatos!O268,1,1)="&lt;",MID(Fosfatos!O268,2,4)/2,Fosfatos!O268)</f>
        <v>0.19700000000000001</v>
      </c>
      <c r="P268" s="9" t="str">
        <f>IF(MID(Fosfatos!P268,1,1)="&lt;",MID(Fosfatos!P268,2,4)/2,Fosfatos!P268)</f>
        <v>Cauce estancado</v>
      </c>
      <c r="Q268" s="105"/>
      <c r="R268" s="17">
        <f>IF(MID(Fosfatos!R268,1,1)="&lt;",MID(Fosfatos!R268,2,4)/2,Fosfatos!R268)</f>
        <v>0</v>
      </c>
      <c r="S268" s="21">
        <f>IF(MID(Fosfatos!S268,1,1)="&lt;",MID(Fosfatos!S268,2,4)/2,Fosfatos!S268)</f>
        <v>0</v>
      </c>
      <c r="T268" s="21">
        <f>IF(MID(Fosfatos!T268,1,1)="&lt;",MID(Fosfatos!T268,2,4)/2,Fosfatos!T268)</f>
        <v>0.03</v>
      </c>
      <c r="U268" s="150" t="str">
        <f>IF(MID(Fosfatos!U268,1,1)="&lt;",MID(Fosfatos!U268,2,4)/2,Fosfatos!U268)</f>
        <v>Cauce estancado</v>
      </c>
      <c r="V268" s="151" t="str">
        <f>IF(MID(Fosfatos!V268,1,1)="&lt;",MID(Fosfatos!V268,2,4)/2,Fosfatos!V268)</f>
        <v>Punto inaccesible</v>
      </c>
      <c r="W268" s="152">
        <f>IF(MID(Fosfatos!W268,1,1)="&lt;",MID(Fosfatos!W268,2,4)/2,Fosfatos!W268)</f>
        <v>0</v>
      </c>
      <c r="X268" s="153">
        <f>IF(MID(Fosfatos!X268,1,1)="&lt;",MID(Fosfatos!X268,2,4)/2,Fosfatos!X268)</f>
        <v>8.5999999999999993E-2</v>
      </c>
      <c r="Y268" s="154">
        <f>IF(MID(Fosfatos!Y268,1,1)="&lt;",MID(Fosfatos!Y268,2,4)/2,Fosfatos!Y268)</f>
        <v>0</v>
      </c>
      <c r="AA268" t="s">
        <v>190</v>
      </c>
    </row>
    <row r="269" spans="2:27" x14ac:dyDescent="0.25">
      <c r="B269" s="30">
        <v>45085</v>
      </c>
      <c r="C269" s="46"/>
      <c r="D269" s="131">
        <f>IF(MID(Fosfatos!D269,1,1)="&lt;",MID(Fosfatos!D269,2,4)/2,Fosfatos!D269)</f>
        <v>0.16400000000000001</v>
      </c>
      <c r="E269" s="26"/>
      <c r="F269" s="26"/>
      <c r="G269" s="26"/>
      <c r="H269" s="26"/>
      <c r="I269" s="46"/>
      <c r="J269" s="131">
        <f>IF(MID(Fosfatos!J269,1,1)="&lt;",MID(Fosfatos!J269,2,4)/2,Fosfatos!J269)</f>
        <v>0.03</v>
      </c>
      <c r="K269" s="46"/>
      <c r="L269" s="131">
        <f>IF(MID(Fosfatos!L269,1,1)="&lt;",MID(Fosfatos!L269,2,4)/2,Fosfatos!L269)</f>
        <v>0</v>
      </c>
      <c r="M269" s="46"/>
      <c r="N269" s="131">
        <f>IF(MID(Fosfatos!N269,1,1)="&lt;",MID(Fosfatos!N269,2,4)/2,Fosfatos!N269)</f>
        <v>0.16</v>
      </c>
      <c r="O269" s="4">
        <f>IF(MID(Fosfatos!O269,1,1)="&lt;",MID(Fosfatos!O269,2,4)/2,Fosfatos!O269)</f>
        <v>0.192</v>
      </c>
      <c r="P269" s="9">
        <f>IF(MID(Fosfatos!P269,1,1)="&lt;",MID(Fosfatos!P269,2,4)/2,Fosfatos!P269)</f>
        <v>0.126</v>
      </c>
      <c r="Q269" s="46"/>
      <c r="R269" s="17">
        <f>IF(MID(Fosfatos!R269,1,1)="&lt;",MID(Fosfatos!R269,2,4)/2,Fosfatos!R269)</f>
        <v>0</v>
      </c>
      <c r="S269" s="21">
        <f>IF(MID(Fosfatos!S269,1,1)="&lt;",MID(Fosfatos!S269,2,4)/2,Fosfatos!S269)</f>
        <v>0</v>
      </c>
      <c r="T269" s="21">
        <f>IF(MID(Fosfatos!T269,1,1)="&lt;",MID(Fosfatos!T269,2,4)/2,Fosfatos!T269)</f>
        <v>0.03</v>
      </c>
      <c r="U269" s="150" t="str">
        <f>IF(MID(Fosfatos!U269,1,1)="&lt;",MID(Fosfatos!U269,2,4)/2,Fosfatos!U269)</f>
        <v>Cauce estancado</v>
      </c>
      <c r="V269" s="151" t="str">
        <f>IF(MID(Fosfatos!V269,1,1)="&lt;",MID(Fosfatos!V269,2,4)/2,Fosfatos!V269)</f>
        <v>Punto inaccesible</v>
      </c>
      <c r="W269" s="152">
        <f>IF(MID(Fosfatos!W269,1,1)="&lt;",MID(Fosfatos!W269,2,4)/2,Fosfatos!W269)</f>
        <v>0</v>
      </c>
      <c r="X269" s="153">
        <f>IF(MID(Fosfatos!X269,1,1)="&lt;",MID(Fosfatos!X269,2,4)/2,Fosfatos!X269)</f>
        <v>0.154</v>
      </c>
      <c r="Y269" s="154">
        <f>IF(MID(Fosfatos!Y269,1,1)="&lt;",MID(Fosfatos!Y269,2,4)/2,Fosfatos!Y269)</f>
        <v>0</v>
      </c>
    </row>
    <row r="270" spans="2:27" x14ac:dyDescent="0.25">
      <c r="B270" s="30">
        <v>45089</v>
      </c>
      <c r="C270" s="46"/>
      <c r="D270" s="131">
        <f>IF(MID(Fosfatos!D270,1,1)="&lt;",MID(Fosfatos!D270,2,4)/2,Fosfatos!D270)</f>
        <v>0.156</v>
      </c>
      <c r="E270" s="26"/>
      <c r="F270" s="26"/>
      <c r="G270" s="26"/>
      <c r="H270" s="26"/>
      <c r="I270" s="46"/>
      <c r="J270" s="131">
        <f>IF(MID(Fosfatos!J270,1,1)="&lt;",MID(Fosfatos!J270,2,4)/2,Fosfatos!J270)</f>
        <v>0.03</v>
      </c>
      <c r="K270" s="46"/>
      <c r="L270" s="131">
        <f>IF(MID(Fosfatos!L270,1,1)="&lt;",MID(Fosfatos!L270,2,4)/2,Fosfatos!L270)</f>
        <v>0</v>
      </c>
      <c r="M270" s="46"/>
      <c r="N270" s="131" t="str">
        <f>IF(MID(Fosfatos!N270,1,1)="&lt;",MID(Fosfatos!N270,2,4)/2,Fosfatos!N270)</f>
        <v>Cauce seco</v>
      </c>
      <c r="O270" s="4">
        <f>IF(MID(Fosfatos!O270,1,1)="&lt;",MID(Fosfatos!O270,2,4)/2,Fosfatos!O270)</f>
        <v>0.16500000000000001</v>
      </c>
      <c r="P270" s="9" t="str">
        <f>IF(MID(Fosfatos!P270,1,1)="&lt;",MID(Fosfatos!P270,2,4)/2,Fosfatos!P270)</f>
        <v>Cauce estancado</v>
      </c>
      <c r="Q270" s="46"/>
      <c r="R270" s="17" t="str">
        <f>IF(MID(Fosfatos!R270,1,1)="&lt;",MID(Fosfatos!R270,2,4)/2,Fosfatos!R270)</f>
        <v>Cauce seco</v>
      </c>
      <c r="S270" s="21" t="str">
        <f>IF(MID(Fosfatos!S270,1,1)="&lt;",MID(Fosfatos!S270,2,4)/2,Fosfatos!S270)</f>
        <v>Cauce seco</v>
      </c>
      <c r="T270" s="21">
        <f>IF(MID(Fosfatos!T270,1,1)="&lt;",MID(Fosfatos!T270,2,4)/2,Fosfatos!T270)</f>
        <v>0.03</v>
      </c>
      <c r="U270" s="150">
        <f>IF(MID(Fosfatos!U270,1,1)="&lt;",MID(Fosfatos!U270,2,4)/2,Fosfatos!U270)</f>
        <v>0.03</v>
      </c>
      <c r="V270" s="151" t="str">
        <f>IF(MID(Fosfatos!V270,1,1)="&lt;",MID(Fosfatos!V270,2,4)/2,Fosfatos!V270)</f>
        <v>Punto inaccesible</v>
      </c>
      <c r="W270" s="152" t="str">
        <f>IF(MID(Fosfatos!W270,1,1)="&lt;",MID(Fosfatos!W270,2,4)/2,Fosfatos!W270)</f>
        <v>Cauce seco</v>
      </c>
      <c r="X270" s="153">
        <f>IF(MID(Fosfatos!X270,1,1)="&lt;",MID(Fosfatos!X270,2,4)/2,Fosfatos!X270)</f>
        <v>8.2000000000000003E-2</v>
      </c>
      <c r="Y270" s="154" t="str">
        <f>IF(MID(Fosfatos!Y270,1,1)="&lt;",MID(Fosfatos!Y270,2,4)/2,Fosfatos!Y270)</f>
        <v>Cauce seco</v>
      </c>
    </row>
    <row r="271" spans="2:27" x14ac:dyDescent="0.25">
      <c r="B271" s="30">
        <v>45091</v>
      </c>
      <c r="C271" s="46"/>
      <c r="D271" s="131">
        <f>IF(MID(Fosfatos!D271,1,1)="&lt;",MID(Fosfatos!D271,2,4)/2,Fosfatos!D271)</f>
        <v>0.14799999999999999</v>
      </c>
      <c r="E271" s="26"/>
      <c r="F271" s="26"/>
      <c r="G271" s="26"/>
      <c r="H271" s="26"/>
      <c r="I271" s="46"/>
      <c r="J271" s="131">
        <f>IF(MID(Fosfatos!J271,1,1)="&lt;",MID(Fosfatos!J271,2,4)/2,Fosfatos!J271)</f>
        <v>0.03</v>
      </c>
      <c r="K271" s="46"/>
      <c r="L271" s="131">
        <f>IF(MID(Fosfatos!L271,1,1)="&lt;",MID(Fosfatos!L271,2,4)/2,Fosfatos!L271)</f>
        <v>0</v>
      </c>
      <c r="M271" s="46"/>
      <c r="N271" s="131">
        <f>IF(MID(Fosfatos!N271,1,1)="&lt;",MID(Fosfatos!N271,2,4)/2,Fosfatos!N271)</f>
        <v>0.115</v>
      </c>
      <c r="O271" s="4">
        <f>IF(MID(Fosfatos!O271,1,1)="&lt;",MID(Fosfatos!O271,2,4)/2,Fosfatos!O271)</f>
        <v>0.14299999999999999</v>
      </c>
      <c r="P271" s="9">
        <f>IF(MID(Fosfatos!P271,1,1)="&lt;",MID(Fosfatos!P271,2,4)/2,Fosfatos!P271)</f>
        <v>0.11</v>
      </c>
      <c r="Q271" s="46"/>
      <c r="R271" s="17">
        <f>IF(MID(Fosfatos!R271,1,1)="&lt;",MID(Fosfatos!R271,2,4)/2,Fosfatos!R271)</f>
        <v>0</v>
      </c>
      <c r="S271" s="21">
        <f>IF(MID(Fosfatos!S271,1,1)="&lt;",MID(Fosfatos!S271,2,4)/2,Fosfatos!S271)</f>
        <v>0</v>
      </c>
      <c r="T271" s="21">
        <f>IF(MID(Fosfatos!T271,1,1)="&lt;",MID(Fosfatos!T271,2,4)/2,Fosfatos!T271)</f>
        <v>0.03</v>
      </c>
      <c r="U271" s="150">
        <f>IF(MID(Fosfatos!U271,1,1)="&lt;",MID(Fosfatos!U271,2,4)/2,Fosfatos!U271)</f>
        <v>0.03</v>
      </c>
      <c r="V271" s="151" t="str">
        <f>IF(MID(Fosfatos!V271,1,1)="&lt;",MID(Fosfatos!V271,2,4)/2,Fosfatos!V271)</f>
        <v>Punto inaccesible</v>
      </c>
      <c r="W271" s="152">
        <f>IF(MID(Fosfatos!W271,1,1)="&lt;",MID(Fosfatos!W271,2,4)/2,Fosfatos!W271)</f>
        <v>0</v>
      </c>
      <c r="X271" s="153">
        <f>IF(MID(Fosfatos!X271,1,1)="&lt;",MID(Fosfatos!X271,2,4)/2,Fosfatos!X271)</f>
        <v>0.156</v>
      </c>
      <c r="Y271" s="154">
        <f>IF(MID(Fosfatos!Y271,1,1)="&lt;",MID(Fosfatos!Y271,2,4)/2,Fosfatos!Y271)</f>
        <v>0</v>
      </c>
    </row>
    <row r="272" spans="2:27" x14ac:dyDescent="0.25">
      <c r="B272" s="30">
        <v>45093</v>
      </c>
      <c r="C272" s="46"/>
      <c r="D272" s="131">
        <f>IF(MID(Fosfatos!D272,1,1)="&lt;",MID(Fosfatos!D272,2,4)/2,Fosfatos!D272)</f>
        <v>0.39800000000000002</v>
      </c>
      <c r="E272" s="26"/>
      <c r="F272" s="26"/>
      <c r="G272" s="26"/>
      <c r="H272" s="26"/>
      <c r="I272" s="46"/>
      <c r="J272" s="131">
        <f>IF(MID(Fosfatos!J272,1,1)="&lt;",MID(Fosfatos!J272,2,4)/2,Fosfatos!J272)</f>
        <v>0.03</v>
      </c>
      <c r="K272" s="46"/>
      <c r="L272" s="131">
        <f>IF(MID(Fosfatos!L272,1,1)="&lt;",MID(Fosfatos!L272,2,4)/2,Fosfatos!L272)</f>
        <v>0</v>
      </c>
      <c r="M272" s="46"/>
      <c r="N272" s="131" t="str">
        <f>IF(MID(Fosfatos!N272,1,1)="&lt;",MID(Fosfatos!N272,2,4)/2,Fosfatos!N272)</f>
        <v>Cauce seco</v>
      </c>
      <c r="O272" s="4" t="str">
        <f>IF(MID(Fosfatos!O272,1,1)="&lt;",MID(Fosfatos!O272,2,4)/2,Fosfatos!O272)</f>
        <v>Calado reducido</v>
      </c>
      <c r="P272" s="9">
        <f>IF(MID(Fosfatos!P272,1,1)="&lt;",MID(Fosfatos!P272,2,4)/2,Fosfatos!P272)</f>
        <v>0.11700000000000001</v>
      </c>
      <c r="Q272" s="46"/>
      <c r="R272" s="17">
        <f>IF(MID(Fosfatos!R272,1,1)="&lt;",MID(Fosfatos!R272,2,4)/2,Fosfatos!R272)</f>
        <v>0</v>
      </c>
      <c r="S272" s="21">
        <f>IF(MID(Fosfatos!S272,1,1)="&lt;",MID(Fosfatos!S272,2,4)/2,Fosfatos!S272)</f>
        <v>0</v>
      </c>
      <c r="T272" s="21">
        <f>IF(MID(Fosfatos!T272,1,1)="&lt;",MID(Fosfatos!T272,2,4)/2,Fosfatos!T272)</f>
        <v>0.03</v>
      </c>
      <c r="U272" s="150" t="str">
        <f>IF(MID(Fosfatos!U272,1,1)="&lt;",MID(Fosfatos!U272,2,4)/2,Fosfatos!U272)</f>
        <v>Cauce estancado</v>
      </c>
      <c r="V272" s="151" t="str">
        <f>IF(MID(Fosfatos!V272,1,1)="&lt;",MID(Fosfatos!V272,2,4)/2,Fosfatos!V272)</f>
        <v>Punto inaccesible</v>
      </c>
      <c r="W272" s="152">
        <f>IF(MID(Fosfatos!W272,1,1)="&lt;",MID(Fosfatos!W272,2,4)/2,Fosfatos!W272)</f>
        <v>0</v>
      </c>
      <c r="X272" s="153" t="str">
        <f>IF(MID(Fosfatos!X272,1,1)="&lt;",MID(Fosfatos!X272,2,4)/2,Fosfatos!X272)</f>
        <v>Cauce seco</v>
      </c>
      <c r="Y272" s="154">
        <f>IF(MID(Fosfatos!Y272,1,1)="&lt;",MID(Fosfatos!Y272,2,4)/2,Fosfatos!Y272)</f>
        <v>0</v>
      </c>
    </row>
    <row r="273" spans="2:25" x14ac:dyDescent="0.25">
      <c r="B273" s="30">
        <v>45096</v>
      </c>
      <c r="C273" s="46"/>
      <c r="D273" s="131">
        <f>IF(MID(Fosfatos!D273,1,1)="&lt;",MID(Fosfatos!D273,2,4)/2,Fosfatos!D273)</f>
        <v>0.35299999999999998</v>
      </c>
      <c r="E273" s="26"/>
      <c r="F273" s="26"/>
      <c r="G273" s="26"/>
      <c r="H273" s="26"/>
      <c r="I273" s="46"/>
      <c r="J273" s="131">
        <f>IF(MID(Fosfatos!J273,1,1)="&lt;",MID(Fosfatos!J273,2,4)/2,Fosfatos!J273)</f>
        <v>0.03</v>
      </c>
      <c r="K273" s="46"/>
      <c r="L273" s="131">
        <f>IF(MID(Fosfatos!L273,1,1)="&lt;",MID(Fosfatos!L273,2,4)/2,Fosfatos!L273)</f>
        <v>0</v>
      </c>
      <c r="M273" s="46"/>
      <c r="N273" s="131" t="str">
        <f>IF(MID(Fosfatos!N273,1,1)="&lt;",MID(Fosfatos!N273,2,4)/2,Fosfatos!N273)</f>
        <v>Cauce seco</v>
      </c>
      <c r="O273" s="4">
        <f>IF(MID(Fosfatos!O273,1,1)="&lt;",MID(Fosfatos!O273,2,4)/2,Fosfatos!O273)</f>
        <v>0.114</v>
      </c>
      <c r="P273" s="9">
        <f>IF(MID(Fosfatos!P273,1,1)="&lt;",MID(Fosfatos!P273,2,4)/2,Fosfatos!P273)</f>
        <v>0.10299999999999999</v>
      </c>
      <c r="Q273" s="46"/>
      <c r="R273" s="17" t="str">
        <f>IF(MID(Fosfatos!R273,1,1)="&lt;",MID(Fosfatos!R273,2,4)/2,Fosfatos!R273)</f>
        <v>Cauce seco</v>
      </c>
      <c r="S273" s="21" t="str">
        <f>IF(MID(Fosfatos!S273,1,1)="&lt;",MID(Fosfatos!S273,2,4)/2,Fosfatos!S273)</f>
        <v>Cauce seco</v>
      </c>
      <c r="T273" s="21">
        <f>IF(MID(Fosfatos!T273,1,1)="&lt;",MID(Fosfatos!T273,2,4)/2,Fosfatos!T273)</f>
        <v>0.03</v>
      </c>
      <c r="U273" s="150" t="str">
        <f>IF(MID(Fosfatos!U273,1,1)="&lt;",MID(Fosfatos!U273,2,4)/2,Fosfatos!U273)</f>
        <v>Cauce estancado</v>
      </c>
      <c r="V273" s="151" t="str">
        <f>IF(MID(Fosfatos!V273,1,1)="&lt;",MID(Fosfatos!V273,2,4)/2,Fosfatos!V273)</f>
        <v>Punto inaccesible</v>
      </c>
      <c r="W273" s="152" t="str">
        <f>IF(MID(Fosfatos!W273,1,1)="&lt;",MID(Fosfatos!W273,2,4)/2,Fosfatos!W273)</f>
        <v>Cauce seco</v>
      </c>
      <c r="X273" s="153">
        <f>IF(MID(Fosfatos!X273,1,1)="&lt;",MID(Fosfatos!X273,2,4)/2,Fosfatos!X273)</f>
        <v>0.114</v>
      </c>
      <c r="Y273" s="154" t="str">
        <f>IF(MID(Fosfatos!Y273,1,1)="&lt;",MID(Fosfatos!Y273,2,4)/2,Fosfatos!Y273)</f>
        <v>Cauce seco</v>
      </c>
    </row>
    <row r="274" spans="2:25" x14ac:dyDescent="0.25">
      <c r="B274" s="30">
        <v>45098</v>
      </c>
      <c r="C274" s="46"/>
      <c r="D274" s="131">
        <f>IF(MID(Fosfatos!D274,1,1)="&lt;",MID(Fosfatos!D274,2,4)/2,Fosfatos!D274)</f>
        <v>0.32700000000000001</v>
      </c>
      <c r="E274" s="26"/>
      <c r="F274" s="26"/>
      <c r="G274" s="26"/>
      <c r="H274" s="26"/>
      <c r="I274" s="46"/>
      <c r="J274" s="131">
        <f>IF(MID(Fosfatos!J274,1,1)="&lt;",MID(Fosfatos!J274,2,4)/2,Fosfatos!J274)</f>
        <v>0.03</v>
      </c>
      <c r="K274" s="46"/>
      <c r="L274" s="131">
        <f>IF(MID(Fosfatos!L274,1,1)="&lt;",MID(Fosfatos!L274,2,4)/2,Fosfatos!L274)</f>
        <v>0</v>
      </c>
      <c r="M274" s="46"/>
      <c r="N274" s="131" t="str">
        <f>IF(MID(Fosfatos!N274,1,1)="&lt;",MID(Fosfatos!N274,2,4)/2,Fosfatos!N274)</f>
        <v>Cauce seco</v>
      </c>
      <c r="O274" s="4">
        <f>IF(MID(Fosfatos!O274,1,1)="&lt;",MID(Fosfatos!O274,2,4)/2,Fosfatos!O274)</f>
        <v>0.114</v>
      </c>
      <c r="P274" s="9">
        <f>IF(MID(Fosfatos!P274,1,1)="&lt;",MID(Fosfatos!P274,2,4)/2,Fosfatos!P274)</f>
        <v>9.9000000000000005E-2</v>
      </c>
      <c r="Q274" s="46"/>
      <c r="R274" s="17">
        <f>IF(MID(Fosfatos!R274,1,1)="&lt;",MID(Fosfatos!R274,2,4)/2,Fosfatos!R274)</f>
        <v>0</v>
      </c>
      <c r="S274" s="21">
        <f>IF(MID(Fosfatos!S274,1,1)="&lt;",MID(Fosfatos!S274,2,4)/2,Fosfatos!S274)</f>
        <v>0</v>
      </c>
      <c r="T274" s="21" t="str">
        <f>IF(MID(Fosfatos!T274,1,1)="&lt;",MID(Fosfatos!T274,2,4)/2,Fosfatos!T274)</f>
        <v>Calado insuficiente</v>
      </c>
      <c r="U274" s="150" t="str">
        <f>IF(MID(Fosfatos!U274,1,1)="&lt;",MID(Fosfatos!U274,2,4)/2,Fosfatos!U274)</f>
        <v>Cauce estancado</v>
      </c>
      <c r="V274" s="151" t="str">
        <f>IF(MID(Fosfatos!V274,1,1)="&lt;",MID(Fosfatos!V274,2,4)/2,Fosfatos!V274)</f>
        <v>Punto inaccesible</v>
      </c>
      <c r="W274" s="152">
        <f>IF(MID(Fosfatos!W274,1,1)="&lt;",MID(Fosfatos!W274,2,4)/2,Fosfatos!W274)</f>
        <v>0</v>
      </c>
      <c r="X274" s="153" t="str">
        <f>IF(MID(Fosfatos!X274,1,1)="&lt;",MID(Fosfatos!X274,2,4)/2,Fosfatos!X274)</f>
        <v>Cauce estancado</v>
      </c>
      <c r="Y274" s="154">
        <f>IF(MID(Fosfatos!Y274,1,1)="&lt;",MID(Fosfatos!Y274,2,4)/2,Fosfatos!Y274)</f>
        <v>0</v>
      </c>
    </row>
    <row r="275" spans="2:25" x14ac:dyDescent="0.25">
      <c r="B275" s="30">
        <v>45100</v>
      </c>
      <c r="C275" s="46"/>
      <c r="D275" s="131">
        <f>IF(MID(Fosfatos!D275,1,1)="&lt;",MID(Fosfatos!D275,2,4)/2,Fosfatos!D275)</f>
        <v>0.374</v>
      </c>
      <c r="E275" s="26"/>
      <c r="F275" s="26"/>
      <c r="G275" s="26"/>
      <c r="H275" s="26"/>
      <c r="I275" s="46"/>
      <c r="J275" s="131">
        <f>IF(MID(Fosfatos!J275,1,1)="&lt;",MID(Fosfatos!J275,2,4)/2,Fosfatos!J275)</f>
        <v>0.03</v>
      </c>
      <c r="K275" s="46"/>
      <c r="L275" s="131">
        <f>IF(MID(Fosfatos!L275,1,1)="&lt;",MID(Fosfatos!L275,2,4)/2,Fosfatos!L275)</f>
        <v>0</v>
      </c>
      <c r="M275" s="46"/>
      <c r="N275" s="131" t="str">
        <f>IF(MID(Fosfatos!N275,1,1)="&lt;",MID(Fosfatos!N275,2,4)/2,Fosfatos!N275)</f>
        <v>Cauce seco</v>
      </c>
      <c r="O275" s="4">
        <f>IF(MID(Fosfatos!O275,1,1)="&lt;",MID(Fosfatos!O275,2,4)/2,Fosfatos!O275)</f>
        <v>0.14099999999999999</v>
      </c>
      <c r="P275" s="9" t="str">
        <f>IF(MID(Fosfatos!P275,1,1)="&lt;",MID(Fosfatos!P275,2,4)/2,Fosfatos!P275)</f>
        <v>Cauce estancado</v>
      </c>
      <c r="Q275" s="46"/>
      <c r="R275" s="17">
        <f>IF(MID(Fosfatos!R275,1,1)="&lt;",MID(Fosfatos!R275,2,4)/2,Fosfatos!R275)</f>
        <v>0</v>
      </c>
      <c r="S275" s="21">
        <f>IF(MID(Fosfatos!S275,1,1)="&lt;",MID(Fosfatos!S275,2,4)/2,Fosfatos!S275)</f>
        <v>0</v>
      </c>
      <c r="T275" s="21" t="str">
        <f>IF(MID(Fosfatos!T275,1,1)="&lt;",MID(Fosfatos!T275,2,4)/2,Fosfatos!T275)</f>
        <v>Calado insuficiente</v>
      </c>
      <c r="U275" s="150" t="str">
        <f>IF(MID(Fosfatos!U275,1,1)="&lt;",MID(Fosfatos!U275,2,4)/2,Fosfatos!U275)</f>
        <v>Cauce estancado</v>
      </c>
      <c r="V275" s="151" t="str">
        <f>IF(MID(Fosfatos!V275,1,1)="&lt;",MID(Fosfatos!V275,2,4)/2,Fosfatos!V275)</f>
        <v>Punto inaccesible</v>
      </c>
      <c r="W275" s="152">
        <f>IF(MID(Fosfatos!W275,1,1)="&lt;",MID(Fosfatos!W275,2,4)/2,Fosfatos!W275)</f>
        <v>0</v>
      </c>
      <c r="X275" s="153" t="str">
        <f>IF(MID(Fosfatos!X275,1,1)="&lt;",MID(Fosfatos!X275,2,4)/2,Fosfatos!X275)</f>
        <v>Cauce estancado</v>
      </c>
      <c r="Y275" s="154">
        <f>IF(MID(Fosfatos!Y275,1,1)="&lt;",MID(Fosfatos!Y275,2,4)/2,Fosfatos!Y275)</f>
        <v>0</v>
      </c>
    </row>
    <row r="276" spans="2:25" x14ac:dyDescent="0.25">
      <c r="B276" s="30">
        <v>45103</v>
      </c>
      <c r="C276" s="46"/>
      <c r="D276" s="131">
        <f>IF(MID(Fosfatos!D276,1,1)="&lt;",MID(Fosfatos!D276,2,4)/2,Fosfatos!D276)</f>
        <v>0.38300000000000001</v>
      </c>
      <c r="E276" s="26"/>
      <c r="F276" s="26"/>
      <c r="G276" s="26"/>
      <c r="H276" s="26"/>
      <c r="I276" s="46"/>
      <c r="J276" s="131">
        <f>IF(MID(Fosfatos!J276,1,1)="&lt;",MID(Fosfatos!J276,2,4)/2,Fosfatos!J276)</f>
        <v>0.03</v>
      </c>
      <c r="K276" s="46"/>
      <c r="L276" s="131">
        <f>IF(MID(Fosfatos!L276,1,1)="&lt;",MID(Fosfatos!L276,2,4)/2,Fosfatos!L276)</f>
        <v>0</v>
      </c>
      <c r="M276" s="46"/>
      <c r="N276" s="131" t="str">
        <f>IF(MID(Fosfatos!N276,1,1)="&lt;",MID(Fosfatos!N276,2,4)/2,Fosfatos!N276)</f>
        <v>Cauce seco</v>
      </c>
      <c r="O276" s="4">
        <f>IF(MID(Fosfatos!O276,1,1)="&lt;",MID(Fosfatos!O276,2,4)/2,Fosfatos!O276)</f>
        <v>0.112</v>
      </c>
      <c r="P276" s="9" t="str">
        <f>IF(MID(Fosfatos!P276,1,1)="&lt;",MID(Fosfatos!P276,2,4)/2,Fosfatos!P276)</f>
        <v>Cauce estancado</v>
      </c>
      <c r="Q276" s="46"/>
      <c r="R276" s="17" t="str">
        <f>IF(MID(Fosfatos!R276,1,1)="&lt;",MID(Fosfatos!R276,2,4)/2,Fosfatos!R276)</f>
        <v>Cauce seco</v>
      </c>
      <c r="S276" s="21" t="str">
        <f>IF(MID(Fosfatos!S276,1,1)="&lt;",MID(Fosfatos!S276,2,4)/2,Fosfatos!S276)</f>
        <v>Cauce seco</v>
      </c>
      <c r="T276" s="21" t="str">
        <f>IF(MID(Fosfatos!T276,1,1)="&lt;",MID(Fosfatos!T276,2,4)/2,Fosfatos!T276)</f>
        <v>Calado insuficiente</v>
      </c>
      <c r="U276" s="150" t="str">
        <f>IF(MID(Fosfatos!U276,1,1)="&lt;",MID(Fosfatos!U276,2,4)/2,Fosfatos!U276)</f>
        <v>Cauce estancado</v>
      </c>
      <c r="V276" s="151" t="str">
        <f>IF(MID(Fosfatos!V276,1,1)="&lt;",MID(Fosfatos!V276,2,4)/2,Fosfatos!V276)</f>
        <v>Punto inaccesible</v>
      </c>
      <c r="W276" s="152" t="str">
        <f>IF(MID(Fosfatos!W276,1,1)="&lt;",MID(Fosfatos!W276,2,4)/2,Fosfatos!W276)</f>
        <v>Cauce seco</v>
      </c>
      <c r="X276" s="153" t="str">
        <f>IF(MID(Fosfatos!X276,1,1)="&lt;",MID(Fosfatos!X276,2,4)/2,Fosfatos!X276)</f>
        <v>Cauce estancado</v>
      </c>
      <c r="Y276" s="154" t="str">
        <f>IF(MID(Fosfatos!Y276,1,1)="&lt;",MID(Fosfatos!Y276,2,4)/2,Fosfatos!Y276)</f>
        <v>Cauce seco</v>
      </c>
    </row>
    <row r="277" spans="2:25" x14ac:dyDescent="0.25">
      <c r="B277" s="30">
        <v>45105</v>
      </c>
      <c r="C277" s="46"/>
      <c r="D277" s="131">
        <f>IF(MID(Fosfatos!D277,1,1)="&lt;",MID(Fosfatos!D277,2,4)/2,Fosfatos!D277)</f>
        <v>0.32500000000000001</v>
      </c>
      <c r="E277" s="26"/>
      <c r="F277" s="26"/>
      <c r="G277" s="26"/>
      <c r="H277" s="26"/>
      <c r="I277" s="46"/>
      <c r="J277" s="131">
        <f>IF(MID(Fosfatos!J277,1,1)="&lt;",MID(Fosfatos!J277,2,4)/2,Fosfatos!J277)</f>
        <v>0.03</v>
      </c>
      <c r="K277" s="46"/>
      <c r="L277" s="131">
        <f>IF(MID(Fosfatos!L277,1,1)="&lt;",MID(Fosfatos!L277,2,4)/2,Fosfatos!L277)</f>
        <v>0</v>
      </c>
      <c r="M277" s="46"/>
      <c r="N277" s="131" t="str">
        <f>IF(MID(Fosfatos!N277,1,1)="&lt;",MID(Fosfatos!N277,2,4)/2,Fosfatos!N277)</f>
        <v>Cauce seco</v>
      </c>
      <c r="O277" s="4">
        <f>IF(MID(Fosfatos!O277,1,1)="&lt;",MID(Fosfatos!O277,2,4)/2,Fosfatos!O277)</f>
        <v>0.11799999999999999</v>
      </c>
      <c r="P277" s="9" t="str">
        <f>IF(MID(Fosfatos!P277,1,1)="&lt;",MID(Fosfatos!P277,2,4)/2,Fosfatos!P277)</f>
        <v>Cauce estancado</v>
      </c>
      <c r="Q277" s="46"/>
      <c r="R277" s="17">
        <f>IF(MID(Fosfatos!R277,1,1)="&lt;",MID(Fosfatos!R277,2,4)/2,Fosfatos!R277)</f>
        <v>0</v>
      </c>
      <c r="S277" s="21">
        <f>IF(MID(Fosfatos!S277,1,1)="&lt;",MID(Fosfatos!S277,2,4)/2,Fosfatos!S277)</f>
        <v>0</v>
      </c>
      <c r="T277" s="21" t="str">
        <f>IF(MID(Fosfatos!T277,1,1)="&lt;",MID(Fosfatos!T277,2,4)/2,Fosfatos!T277)</f>
        <v>Calado insuficiente</v>
      </c>
      <c r="U277" s="150" t="str">
        <f>IF(MID(Fosfatos!U277,1,1)="&lt;",MID(Fosfatos!U277,2,4)/2,Fosfatos!U277)</f>
        <v>Cauce estancado</v>
      </c>
      <c r="V277" s="151" t="str">
        <f>IF(MID(Fosfatos!V277,1,1)="&lt;",MID(Fosfatos!V277,2,4)/2,Fosfatos!V277)</f>
        <v>Punto inaccesible</v>
      </c>
      <c r="W277" s="152">
        <f>IF(MID(Fosfatos!W277,1,1)="&lt;",MID(Fosfatos!W277,2,4)/2,Fosfatos!W277)</f>
        <v>0</v>
      </c>
      <c r="X277" s="153" t="str">
        <f>IF(MID(Fosfatos!X277,1,1)="&lt;",MID(Fosfatos!X277,2,4)/2,Fosfatos!X277)</f>
        <v>Cauce estancado</v>
      </c>
      <c r="Y277" s="154">
        <f>IF(MID(Fosfatos!Y277,1,1)="&lt;",MID(Fosfatos!Y277,2,4)/2,Fosfatos!Y277)</f>
        <v>0</v>
      </c>
    </row>
    <row r="278" spans="2:25" ht="14.25" customHeight="1" x14ac:dyDescent="0.25">
      <c r="B278" s="30">
        <v>45107</v>
      </c>
      <c r="C278" s="46"/>
      <c r="D278" s="131">
        <f>IF(MID(Fosfatos!D278,1,1)="&lt;",MID(Fosfatos!D278,2,4)/2,Fosfatos!D278)</f>
        <v>0.59499999999999997</v>
      </c>
      <c r="E278" s="26"/>
      <c r="F278" s="26"/>
      <c r="G278" s="26"/>
      <c r="H278" s="26"/>
      <c r="I278" s="46"/>
      <c r="J278" s="131">
        <f>IF(MID(Fosfatos!J278,1,1)="&lt;",MID(Fosfatos!J278,2,4)/2,Fosfatos!J278)</f>
        <v>0.03</v>
      </c>
      <c r="K278" s="46"/>
      <c r="L278" s="131">
        <f>IF(MID(Fosfatos!L278,1,1)="&lt;",MID(Fosfatos!L278,2,4)/2,Fosfatos!L278)</f>
        <v>0</v>
      </c>
      <c r="M278" s="46"/>
      <c r="N278" s="131" t="str">
        <f>IF(MID(Fosfatos!N278,1,1)="&lt;",MID(Fosfatos!N278,2,4)/2,Fosfatos!N278)</f>
        <v>Cauce seco</v>
      </c>
      <c r="O278" s="4">
        <f>IF(MID(Fosfatos!O278,1,1)="&lt;",MID(Fosfatos!O278,2,4)/2,Fosfatos!O278)</f>
        <v>0.13300000000000001</v>
      </c>
      <c r="P278" s="9" t="str">
        <f>IF(MID(Fosfatos!P278,1,1)="&lt;",MID(Fosfatos!P278,2,4)/2,Fosfatos!P278)</f>
        <v>Cauce estancado</v>
      </c>
      <c r="Q278" s="46"/>
      <c r="R278" s="17">
        <f>IF(MID(Fosfatos!R278,1,1)="&lt;",MID(Fosfatos!R278,2,4)/2,Fosfatos!R278)</f>
        <v>0</v>
      </c>
      <c r="S278" s="21">
        <f>IF(MID(Fosfatos!S278,1,1)="&lt;",MID(Fosfatos!S278,2,4)/2,Fosfatos!S278)</f>
        <v>0</v>
      </c>
      <c r="T278" s="21" t="str">
        <f>IF(MID(Fosfatos!T278,1,1)="&lt;",MID(Fosfatos!T278,2,4)/2,Fosfatos!T278)</f>
        <v>Calado insuficiente</v>
      </c>
      <c r="U278" s="150" t="str">
        <f>IF(MID(Fosfatos!U278,1,1)="&lt;",MID(Fosfatos!U278,2,4)/2,Fosfatos!U278)</f>
        <v>Cauce estancado</v>
      </c>
      <c r="V278" s="151" t="str">
        <f>IF(MID(Fosfatos!V278,1,1)="&lt;",MID(Fosfatos!V278,2,4)/2,Fosfatos!V278)</f>
        <v>Punto inaccesible</v>
      </c>
      <c r="W278" s="152">
        <f>IF(MID(Fosfatos!W278,1,1)="&lt;",MID(Fosfatos!W278,2,4)/2,Fosfatos!W278)</f>
        <v>0</v>
      </c>
      <c r="X278" s="153" t="str">
        <f>IF(MID(Fosfatos!X278,1,1)="&lt;",MID(Fosfatos!X278,2,4)/2,Fosfatos!X278)</f>
        <v>Cauce estancado</v>
      </c>
      <c r="Y278" s="154">
        <f>IF(MID(Fosfatos!Y278,1,1)="&lt;",MID(Fosfatos!Y278,2,4)/2,Fosfatos!Y278)</f>
        <v>0</v>
      </c>
    </row>
    <row r="279" spans="2:25" x14ac:dyDescent="0.25">
      <c r="B279" s="30">
        <v>45110</v>
      </c>
      <c r="C279" s="46"/>
      <c r="D279" s="131">
        <f>IF(MID(Fosfatos!D279,1,1)="&lt;",MID(Fosfatos!D279,2,4)/2,Fosfatos!D279)</f>
        <v>0.79300000000000004</v>
      </c>
      <c r="E279" s="26"/>
      <c r="F279" s="26"/>
      <c r="G279" s="26"/>
      <c r="H279" s="26"/>
      <c r="I279" s="46"/>
      <c r="J279" s="131">
        <f>IF(MID(Fosfatos!J279,1,1)="&lt;",MID(Fosfatos!J279,2,4)/2,Fosfatos!J279)</f>
        <v>6.4000000000000001E-2</v>
      </c>
      <c r="K279" s="46"/>
      <c r="L279" s="131">
        <f>IF(MID(Fosfatos!L279,1,1)="&lt;",MID(Fosfatos!L279,2,4)/2,Fosfatos!L279)</f>
        <v>0</v>
      </c>
      <c r="M279" s="46"/>
      <c r="N279" s="131" t="str">
        <f>IF(MID(Fosfatos!N279,1,1)="&lt;",MID(Fosfatos!N279,2,4)/2,Fosfatos!N279)</f>
        <v>Cauce seco</v>
      </c>
      <c r="O279" s="4" t="str">
        <f>IF(MID(Fosfatos!O279,1,1)="&lt;",MID(Fosfatos!O279,2,4)/2,Fosfatos!O279)</f>
        <v>Calado reducido</v>
      </c>
      <c r="P279" s="9" t="str">
        <f>IF(MID(Fosfatos!P279,1,1)="&lt;",MID(Fosfatos!P279,2,4)/2,Fosfatos!P279)</f>
        <v>Cauce estancado</v>
      </c>
      <c r="Q279" s="46"/>
      <c r="R279" s="17" t="str">
        <f>IF(MID(Fosfatos!R279,1,1)="&lt;",MID(Fosfatos!R279,2,4)/2,Fosfatos!R279)</f>
        <v>Cauce seco</v>
      </c>
      <c r="S279" s="21" t="str">
        <f>IF(MID(Fosfatos!S279,1,1)="&lt;",MID(Fosfatos!S279,2,4)/2,Fosfatos!S279)</f>
        <v>Cauce seco</v>
      </c>
      <c r="T279" s="21" t="str">
        <f>IF(MID(Fosfatos!T279,1,1)="&lt;",MID(Fosfatos!T279,2,4)/2,Fosfatos!T279)</f>
        <v>Calado insuficiente</v>
      </c>
      <c r="U279" s="150" t="str">
        <f>IF(MID(Fosfatos!U279,1,1)="&lt;",MID(Fosfatos!U279,2,4)/2,Fosfatos!U279)</f>
        <v>Cauce estancado</v>
      </c>
      <c r="V279" s="151" t="str">
        <f>IF(MID(Fosfatos!V279,1,1)="&lt;",MID(Fosfatos!V279,2,4)/2,Fosfatos!V279)</f>
        <v>Punto inaccesible</v>
      </c>
      <c r="W279" s="152" t="str">
        <f>IF(MID(Fosfatos!W279,1,1)="&lt;",MID(Fosfatos!W279,2,4)/2,Fosfatos!W279)</f>
        <v>Cauce seco</v>
      </c>
      <c r="X279" s="153" t="str">
        <f>IF(MID(Fosfatos!X279,1,1)="&lt;",MID(Fosfatos!X279,2,4)/2,Fosfatos!X279)</f>
        <v>Cauce estancado</v>
      </c>
      <c r="Y279" s="154" t="str">
        <f>IF(MID(Fosfatos!Y279,1,1)="&lt;",MID(Fosfatos!Y279,2,4)/2,Fosfatos!Y279)</f>
        <v>Cauce seco</v>
      </c>
    </row>
    <row r="280" spans="2:25" x14ac:dyDescent="0.25">
      <c r="B280" s="30">
        <v>45112</v>
      </c>
      <c r="C280" s="46"/>
      <c r="D280" s="131">
        <f>IF(MID(Fosfatos!D280,1,1)="&lt;",MID(Fosfatos!D280,2,4)/2,Fosfatos!D280)</f>
        <v>0.61699999999999999</v>
      </c>
      <c r="E280" s="26"/>
      <c r="F280" s="26"/>
      <c r="G280" s="26"/>
      <c r="H280" s="26"/>
      <c r="I280" s="46"/>
      <c r="J280" s="131">
        <f>IF(MID(Fosfatos!J280,1,1)="&lt;",MID(Fosfatos!J280,2,4)/2,Fosfatos!J280)</f>
        <v>0.03</v>
      </c>
      <c r="K280" s="46"/>
      <c r="L280" s="131">
        <f>IF(MID(Fosfatos!L280,1,1)="&lt;",MID(Fosfatos!L280,2,4)/2,Fosfatos!L280)</f>
        <v>0</v>
      </c>
      <c r="M280" s="46"/>
      <c r="N280" s="131" t="str">
        <f>IF(MID(Fosfatos!N280,1,1)="&lt;",MID(Fosfatos!N280,2,4)/2,Fosfatos!N280)</f>
        <v>Cauce seco</v>
      </c>
      <c r="O280" s="4" t="str">
        <f>IF(MID(Fosfatos!O280,1,1)="&lt;",MID(Fosfatos!O280,2,4)/2,Fosfatos!O280)</f>
        <v>Calado reducido</v>
      </c>
      <c r="P280" s="9" t="str">
        <f>IF(MID(Fosfatos!P280,1,1)="&lt;",MID(Fosfatos!P280,2,4)/2,Fosfatos!P280)</f>
        <v>Cauce estancado</v>
      </c>
      <c r="Q280" s="46"/>
      <c r="R280" s="17">
        <f>IF(MID(Fosfatos!R280,1,1)="&lt;",MID(Fosfatos!R280,2,4)/2,Fosfatos!R280)</f>
        <v>0</v>
      </c>
      <c r="S280" s="21">
        <f>IF(MID(Fosfatos!S280,1,1)="&lt;",MID(Fosfatos!S280,2,4)/2,Fosfatos!S280)</f>
        <v>0</v>
      </c>
      <c r="T280" s="21" t="str">
        <f>IF(MID(Fosfatos!T280,1,1)="&lt;",MID(Fosfatos!T280,2,4)/2,Fosfatos!T280)</f>
        <v>Calado insuficiente</v>
      </c>
      <c r="U280" s="150" t="str">
        <f>IF(MID(Fosfatos!U280,1,1)="&lt;",MID(Fosfatos!U280,2,4)/2,Fosfatos!U280)</f>
        <v>Cauce estancado</v>
      </c>
      <c r="V280" s="151" t="str">
        <f>IF(MID(Fosfatos!V280,1,1)="&lt;",MID(Fosfatos!V280,2,4)/2,Fosfatos!V280)</f>
        <v>Punto inaccesible</v>
      </c>
      <c r="W280" s="152">
        <f>IF(MID(Fosfatos!W280,1,1)="&lt;",MID(Fosfatos!W280,2,4)/2,Fosfatos!W280)</f>
        <v>0</v>
      </c>
      <c r="X280" s="153" t="str">
        <f>IF(MID(Fosfatos!X280,1,1)="&lt;",MID(Fosfatos!X280,2,4)/2,Fosfatos!X280)</f>
        <v>Cauce estancado</v>
      </c>
      <c r="Y280" s="154">
        <f>IF(MID(Fosfatos!Y280,1,1)="&lt;",MID(Fosfatos!Y280,2,4)/2,Fosfatos!Y280)</f>
        <v>0</v>
      </c>
    </row>
    <row r="281" spans="2:25" x14ac:dyDescent="0.25">
      <c r="B281" s="30">
        <v>45114</v>
      </c>
      <c r="C281" s="46"/>
      <c r="D281" s="131">
        <f>IF(MID(Fosfatos!D281,1,1)="&lt;",MID(Fosfatos!D281,2,4)/2,Fosfatos!D281)</f>
        <v>0.68</v>
      </c>
      <c r="E281" s="26"/>
      <c r="F281" s="26"/>
      <c r="G281" s="26"/>
      <c r="H281" s="26"/>
      <c r="I281" s="46"/>
      <c r="J281" s="131">
        <f>IF(MID(Fosfatos!J281,1,1)="&lt;",MID(Fosfatos!J281,2,4)/2,Fosfatos!J281)</f>
        <v>6.9000000000000006E-2</v>
      </c>
      <c r="K281" s="46"/>
      <c r="L281" s="131">
        <f>IF(MID(Fosfatos!L281,1,1)="&lt;",MID(Fosfatos!L281,2,4)/2,Fosfatos!L281)</f>
        <v>0</v>
      </c>
      <c r="M281" s="46"/>
      <c r="N281" s="131" t="str">
        <f>IF(MID(Fosfatos!N281,1,1)="&lt;",MID(Fosfatos!N281,2,4)/2,Fosfatos!N281)</f>
        <v>Cauce seco</v>
      </c>
      <c r="O281" s="4" t="str">
        <f>IF(MID(Fosfatos!O281,1,1)="&lt;",MID(Fosfatos!O281,2,4)/2,Fosfatos!O281)</f>
        <v>Calado reducido</v>
      </c>
      <c r="P281" s="9" t="str">
        <f>IF(MID(Fosfatos!P281,1,1)="&lt;",MID(Fosfatos!P281,2,4)/2,Fosfatos!P281)</f>
        <v>Cauce estancado</v>
      </c>
      <c r="Q281" s="46"/>
      <c r="R281" s="17">
        <f>IF(MID(Fosfatos!R281,1,1)="&lt;",MID(Fosfatos!R281,2,4)/2,Fosfatos!R281)</f>
        <v>0</v>
      </c>
      <c r="S281" s="21">
        <f>IF(MID(Fosfatos!S281,1,1)="&lt;",MID(Fosfatos!S281,2,4)/2,Fosfatos!S281)</f>
        <v>0</v>
      </c>
      <c r="T281" s="21" t="str">
        <f>IF(MID(Fosfatos!T281,1,1)="&lt;",MID(Fosfatos!T281,2,4)/2,Fosfatos!T281)</f>
        <v>Calado insuficiente</v>
      </c>
      <c r="U281" s="150" t="str">
        <f>IF(MID(Fosfatos!U281,1,1)="&lt;",MID(Fosfatos!U281,2,4)/2,Fosfatos!U281)</f>
        <v>Cauce estancado</v>
      </c>
      <c r="V281" s="151" t="str">
        <f>IF(MID(Fosfatos!V281,1,1)="&lt;",MID(Fosfatos!V281,2,4)/2,Fosfatos!V281)</f>
        <v>Punto inaccesible</v>
      </c>
      <c r="W281" s="152">
        <f>IF(MID(Fosfatos!W281,1,1)="&lt;",MID(Fosfatos!W281,2,4)/2,Fosfatos!W281)</f>
        <v>0</v>
      </c>
      <c r="X281" s="153" t="str">
        <f>IF(MID(Fosfatos!X281,1,1)="&lt;",MID(Fosfatos!X281,2,4)/2,Fosfatos!X281)</f>
        <v>Cauce estancado</v>
      </c>
      <c r="Y281" s="154">
        <f>IF(MID(Fosfatos!Y281,1,1)="&lt;",MID(Fosfatos!Y281,2,4)/2,Fosfatos!Y281)</f>
        <v>0</v>
      </c>
    </row>
    <row r="282" spans="2:25" x14ac:dyDescent="0.25">
      <c r="B282" s="30">
        <v>45117</v>
      </c>
      <c r="C282" s="46"/>
      <c r="D282" s="131">
        <f>IF(MID(Fosfatos!D282,1,1)="&lt;",MID(Fosfatos!D282,2,4)/2,Fosfatos!D282)</f>
        <v>0.36199999999999999</v>
      </c>
      <c r="E282" s="26"/>
      <c r="F282" s="26"/>
      <c r="G282" s="26"/>
      <c r="H282" s="26"/>
      <c r="I282" s="46"/>
      <c r="J282" s="131">
        <f>IF(MID(Fosfatos!J282,1,1)="&lt;",MID(Fosfatos!J282,2,4)/2,Fosfatos!J282)</f>
        <v>0.03</v>
      </c>
      <c r="K282" s="46"/>
      <c r="L282" s="131">
        <f>IF(MID(Fosfatos!L282,1,1)="&lt;",MID(Fosfatos!L282,2,4)/2,Fosfatos!L282)</f>
        <v>0</v>
      </c>
      <c r="M282" s="46"/>
      <c r="N282" s="131" t="str">
        <f>IF(MID(Fosfatos!N282,1,1)="&lt;",MID(Fosfatos!N282,2,4)/2,Fosfatos!N282)</f>
        <v>Cauce seco</v>
      </c>
      <c r="O282" s="4" t="str">
        <f>IF(MID(Fosfatos!O282,1,1)="&lt;",MID(Fosfatos!O282,2,4)/2,Fosfatos!O282)</f>
        <v>Calado reducido</v>
      </c>
      <c r="P282" s="9" t="str">
        <f>IF(MID(Fosfatos!P282,1,1)="&lt;",MID(Fosfatos!P282,2,4)/2,Fosfatos!P282)</f>
        <v>Cauce estancado</v>
      </c>
      <c r="Q282" s="46"/>
      <c r="R282" s="17" t="str">
        <f>IF(MID(Fosfatos!R282,1,1)="&lt;",MID(Fosfatos!R282,2,4)/2,Fosfatos!R282)</f>
        <v>Cauce seco</v>
      </c>
      <c r="S282" s="21" t="str">
        <f>IF(MID(Fosfatos!S282,1,1)="&lt;",MID(Fosfatos!S282,2,4)/2,Fosfatos!S282)</f>
        <v>Cauce seco</v>
      </c>
      <c r="T282" s="21" t="str">
        <f>IF(MID(Fosfatos!T282,1,1)="&lt;",MID(Fosfatos!T282,2,4)/2,Fosfatos!T282)</f>
        <v>Calado insuficiente</v>
      </c>
      <c r="U282" s="150" t="str">
        <f>IF(MID(Fosfatos!U282,1,1)="&lt;",MID(Fosfatos!U282,2,4)/2,Fosfatos!U282)</f>
        <v>Cauce estancado</v>
      </c>
      <c r="V282" s="151" t="str">
        <f>IF(MID(Fosfatos!V282,1,1)="&lt;",MID(Fosfatos!V282,2,4)/2,Fosfatos!V282)</f>
        <v>Punto inaccesible</v>
      </c>
      <c r="W282" s="152" t="str">
        <f>IF(MID(Fosfatos!W282,1,1)="&lt;",MID(Fosfatos!W282,2,4)/2,Fosfatos!W282)</f>
        <v>Cauce seco</v>
      </c>
      <c r="X282" s="153" t="str">
        <f>IF(MID(Fosfatos!X282,1,1)="&lt;",MID(Fosfatos!X282,2,4)/2,Fosfatos!X282)</f>
        <v>Cauce estancado</v>
      </c>
      <c r="Y282" s="154" t="str">
        <f>IF(MID(Fosfatos!Y282,1,1)="&lt;",MID(Fosfatos!Y282,2,4)/2,Fosfatos!Y282)</f>
        <v>Cauce seco</v>
      </c>
    </row>
    <row r="283" spans="2:25" x14ac:dyDescent="0.25">
      <c r="B283" s="30">
        <v>45119</v>
      </c>
      <c r="C283" s="46"/>
      <c r="D283" s="131">
        <f>IF(MID(Fosfatos!D283,1,1)="&lt;",MID(Fosfatos!D283,2,4)/2,Fosfatos!D283)</f>
        <v>0.32700000000000001</v>
      </c>
      <c r="E283" s="26"/>
      <c r="F283" s="26"/>
      <c r="G283" s="26"/>
      <c r="H283" s="26"/>
      <c r="I283" s="46"/>
      <c r="J283" s="131">
        <f>IF(MID(Fosfatos!J283,1,1)="&lt;",MID(Fosfatos!J283,2,4)/2,Fosfatos!J283)</f>
        <v>0.03</v>
      </c>
      <c r="K283" s="46"/>
      <c r="L283" s="131">
        <f>IF(MID(Fosfatos!L283,1,1)="&lt;",MID(Fosfatos!L283,2,4)/2,Fosfatos!L283)</f>
        <v>0</v>
      </c>
      <c r="M283" s="46"/>
      <c r="N283" s="131" t="str">
        <f>IF(MID(Fosfatos!N283,1,1)="&lt;",MID(Fosfatos!N283,2,4)/2,Fosfatos!N283)</f>
        <v>Cauce seco</v>
      </c>
      <c r="O283" s="4" t="str">
        <f>IF(MID(Fosfatos!O283,1,1)="&lt;",MID(Fosfatos!O283,2,4)/2,Fosfatos!O283)</f>
        <v>Calado reducido</v>
      </c>
      <c r="P283" s="9" t="str">
        <f>IF(MID(Fosfatos!P283,1,1)="&lt;",MID(Fosfatos!P283,2,4)/2,Fosfatos!P283)</f>
        <v>Cauce estancado</v>
      </c>
      <c r="Q283" s="46"/>
      <c r="R283" s="17">
        <f>IF(MID(Fosfatos!R283,1,1)="&lt;",MID(Fosfatos!R283,2,4)/2,Fosfatos!R283)</f>
        <v>0</v>
      </c>
      <c r="S283" s="21">
        <f>IF(MID(Fosfatos!S283,1,1)="&lt;",MID(Fosfatos!S283,2,4)/2,Fosfatos!S283)</f>
        <v>0</v>
      </c>
      <c r="T283" s="21">
        <f>IF(MID(Fosfatos!T283,1,1)="&lt;",MID(Fosfatos!T283,2,4)/2,Fosfatos!T283)</f>
        <v>0.03</v>
      </c>
      <c r="U283" s="150" t="str">
        <f>IF(MID(Fosfatos!U283,1,1)="&lt;",MID(Fosfatos!U283,2,4)/2,Fosfatos!U283)</f>
        <v>Cauce estancado</v>
      </c>
      <c r="V283" s="151" t="str">
        <f>IF(MID(Fosfatos!V283,1,1)="&lt;",MID(Fosfatos!V283,2,4)/2,Fosfatos!V283)</f>
        <v>Punto inaccesible</v>
      </c>
      <c r="W283" s="152">
        <f>IF(MID(Fosfatos!W283,1,1)="&lt;",MID(Fosfatos!W283,2,4)/2,Fosfatos!W283)</f>
        <v>0</v>
      </c>
      <c r="X283" s="153" t="str">
        <f>IF(MID(Fosfatos!X283,1,1)="&lt;",MID(Fosfatos!X283,2,4)/2,Fosfatos!X283)</f>
        <v>Cauce estancado</v>
      </c>
      <c r="Y283" s="154">
        <f>IF(MID(Fosfatos!Y283,1,1)="&lt;",MID(Fosfatos!Y283,2,4)/2,Fosfatos!Y283)</f>
        <v>0</v>
      </c>
    </row>
    <row r="284" spans="2:25" x14ac:dyDescent="0.25">
      <c r="B284" s="30">
        <v>45121</v>
      </c>
      <c r="C284" s="46"/>
      <c r="D284" s="131">
        <f>IF(MID(Fosfatos!D284,1,1)="&lt;",MID(Fosfatos!D284,2,4)/2,Fosfatos!D284)</f>
        <v>0.378</v>
      </c>
      <c r="E284" s="26"/>
      <c r="F284" s="26"/>
      <c r="G284" s="26"/>
      <c r="H284" s="26"/>
      <c r="I284" s="46"/>
      <c r="J284" s="131">
        <f>IF(MID(Fosfatos!J284,1,1)="&lt;",MID(Fosfatos!J284,2,4)/2,Fosfatos!J284)</f>
        <v>0.03</v>
      </c>
      <c r="K284" s="46"/>
      <c r="L284" s="131">
        <f>IF(MID(Fosfatos!L284,1,1)="&lt;",MID(Fosfatos!L284,2,4)/2,Fosfatos!L284)</f>
        <v>0</v>
      </c>
      <c r="M284" s="46"/>
      <c r="N284" s="131" t="str">
        <f>IF(MID(Fosfatos!N284,1,1)="&lt;",MID(Fosfatos!N284,2,4)/2,Fosfatos!N284)</f>
        <v>Cauce seco</v>
      </c>
      <c r="O284" s="4" t="str">
        <f>IF(MID(Fosfatos!O284,1,1)="&lt;",MID(Fosfatos!O284,2,4)/2,Fosfatos!O284)</f>
        <v>Calado reducido</v>
      </c>
      <c r="P284" s="9" t="str">
        <f>IF(MID(Fosfatos!P284,1,1)="&lt;",MID(Fosfatos!P284,2,4)/2,Fosfatos!P284)</f>
        <v>Cauce estancado</v>
      </c>
      <c r="Q284" s="46"/>
      <c r="R284" s="17">
        <f>IF(MID(Fosfatos!R284,1,1)="&lt;",MID(Fosfatos!R284,2,4)/2,Fosfatos!R284)</f>
        <v>0</v>
      </c>
      <c r="S284" s="21">
        <f>IF(MID(Fosfatos!S284,1,1)="&lt;",MID(Fosfatos!S284,2,4)/2,Fosfatos!S284)</f>
        <v>0</v>
      </c>
      <c r="T284" s="21">
        <f>IF(MID(Fosfatos!T284,1,1)="&lt;",MID(Fosfatos!T284,2,4)/2,Fosfatos!T284)</f>
        <v>0.03</v>
      </c>
      <c r="U284" s="150" t="str">
        <f>IF(MID(Fosfatos!U284,1,1)="&lt;",MID(Fosfatos!U284,2,4)/2,Fosfatos!U284)</f>
        <v>Cauce estancado</v>
      </c>
      <c r="V284" s="151" t="str">
        <f>IF(MID(Fosfatos!V284,1,1)="&lt;",MID(Fosfatos!V284,2,4)/2,Fosfatos!V284)</f>
        <v>Punto inaccesible</v>
      </c>
      <c r="W284" s="152">
        <f>IF(MID(Fosfatos!W284,1,1)="&lt;",MID(Fosfatos!W284,2,4)/2,Fosfatos!W284)</f>
        <v>0</v>
      </c>
      <c r="X284" s="153" t="str">
        <f>IF(MID(Fosfatos!X284,1,1)="&lt;",MID(Fosfatos!X284,2,4)/2,Fosfatos!X284)</f>
        <v>Cauce estancado</v>
      </c>
      <c r="Y284" s="154">
        <f>IF(MID(Fosfatos!Y284,1,1)="&lt;",MID(Fosfatos!Y284,2,4)/2,Fosfatos!Y284)</f>
        <v>0</v>
      </c>
    </row>
    <row r="285" spans="2:25" x14ac:dyDescent="0.25">
      <c r="B285" s="30">
        <v>45124</v>
      </c>
      <c r="C285" s="46"/>
      <c r="D285" s="131">
        <f>IF(MID(Fosfatos!D285,1,1)="&lt;",MID(Fosfatos!D285,2,4)/2,Fosfatos!D285)</f>
        <v>0.56399999999999995</v>
      </c>
      <c r="E285" s="26"/>
      <c r="F285" s="26"/>
      <c r="G285" s="26"/>
      <c r="H285" s="26"/>
      <c r="I285" s="46"/>
      <c r="J285" s="131">
        <f>IF(MID(Fosfatos!J285,1,1)="&lt;",MID(Fosfatos!J285,2,4)/2,Fosfatos!J285)</f>
        <v>7.8E-2</v>
      </c>
      <c r="K285" s="46"/>
      <c r="L285" s="131">
        <f>IF(MID(Fosfatos!L285,1,1)="&lt;",MID(Fosfatos!L285,2,4)/2,Fosfatos!L285)</f>
        <v>0</v>
      </c>
      <c r="M285" s="46"/>
      <c r="N285" s="131" t="str">
        <f>IF(MID(Fosfatos!N285,1,1)="&lt;",MID(Fosfatos!N285,2,4)/2,Fosfatos!N285)</f>
        <v>Cauce seco</v>
      </c>
      <c r="O285" s="4" t="str">
        <f>IF(MID(Fosfatos!O285,1,1)="&lt;",MID(Fosfatos!O285,2,4)/2,Fosfatos!O285)</f>
        <v>Calado reducido</v>
      </c>
      <c r="P285" s="9" t="str">
        <f>IF(MID(Fosfatos!P285,1,1)="&lt;",MID(Fosfatos!P285,2,4)/2,Fosfatos!P285)</f>
        <v>Cauce estancado</v>
      </c>
      <c r="Q285" s="46"/>
      <c r="R285" s="17" t="str">
        <f>IF(MID(Fosfatos!R285,1,1)="&lt;",MID(Fosfatos!R285,2,4)/2,Fosfatos!R285)</f>
        <v>Cauce seco</v>
      </c>
      <c r="S285" s="21" t="str">
        <f>IF(MID(Fosfatos!S285,1,1)="&lt;",MID(Fosfatos!S285,2,4)/2,Fosfatos!S285)</f>
        <v>Cauce seco</v>
      </c>
      <c r="T285" s="21">
        <f>IF(MID(Fosfatos!T285,1,1)="&lt;",MID(Fosfatos!T285,2,4)/2,Fosfatos!T285)</f>
        <v>0.03</v>
      </c>
      <c r="U285" s="150" t="str">
        <f>IF(MID(Fosfatos!U285,1,1)="&lt;",MID(Fosfatos!U285,2,4)/2,Fosfatos!U285)</f>
        <v>Cauce estancado</v>
      </c>
      <c r="V285" s="151" t="str">
        <f>IF(MID(Fosfatos!V285,1,1)="&lt;",MID(Fosfatos!V285,2,4)/2,Fosfatos!V285)</f>
        <v>Punto inaccesible</v>
      </c>
      <c r="W285" s="152" t="str">
        <f>IF(MID(Fosfatos!W285,1,1)="&lt;",MID(Fosfatos!W285,2,4)/2,Fosfatos!W285)</f>
        <v>Cauce seco</v>
      </c>
      <c r="X285" s="153" t="str">
        <f>IF(MID(Fosfatos!X285,1,1)="&lt;",MID(Fosfatos!X285,2,4)/2,Fosfatos!X285)</f>
        <v>Cauce estancado</v>
      </c>
      <c r="Y285" s="154" t="str">
        <f>IF(MID(Fosfatos!Y285,1,1)="&lt;",MID(Fosfatos!Y285,2,4)/2,Fosfatos!Y285)</f>
        <v>Cauce seco</v>
      </c>
    </row>
    <row r="286" spans="2:25" x14ac:dyDescent="0.25">
      <c r="B286" s="30">
        <v>45126</v>
      </c>
      <c r="C286" s="46"/>
      <c r="D286" s="131">
        <f>IF(MID(Fosfatos!D286,1,1)="&lt;",MID(Fosfatos!D286,2,4)/2,Fosfatos!D286)</f>
        <v>0.27700000000000002</v>
      </c>
      <c r="E286" s="26"/>
      <c r="F286" s="26"/>
      <c r="G286" s="26"/>
      <c r="H286" s="26"/>
      <c r="I286" s="46"/>
      <c r="J286" s="131">
        <f>IF(MID(Fosfatos!J286,1,1)="&lt;",MID(Fosfatos!J286,2,4)/2,Fosfatos!J286)</f>
        <v>0.03</v>
      </c>
      <c r="K286" s="46"/>
      <c r="L286" s="131">
        <f>IF(MID(Fosfatos!L286,1,1)="&lt;",MID(Fosfatos!L286,2,4)/2,Fosfatos!L286)</f>
        <v>0</v>
      </c>
      <c r="M286" s="46"/>
      <c r="N286" s="131" t="str">
        <f>IF(MID(Fosfatos!N286,1,1)="&lt;",MID(Fosfatos!N286,2,4)/2,Fosfatos!N286)</f>
        <v>Cauce seco</v>
      </c>
      <c r="O286" s="4" t="str">
        <f>IF(MID(Fosfatos!O286,1,1)="&lt;",MID(Fosfatos!O286,2,4)/2,Fosfatos!O286)</f>
        <v>Calado reducido</v>
      </c>
      <c r="P286" s="9" t="str">
        <f>IF(MID(Fosfatos!P286,1,1)="&lt;",MID(Fosfatos!P286,2,4)/2,Fosfatos!P286)</f>
        <v>Cauce estancado</v>
      </c>
      <c r="Q286" s="46"/>
      <c r="R286" s="17">
        <f>IF(MID(Fosfatos!R286,1,1)="&lt;",MID(Fosfatos!R286,2,4)/2,Fosfatos!R286)</f>
        <v>0</v>
      </c>
      <c r="S286" s="21">
        <f>IF(MID(Fosfatos!S286,1,1)="&lt;",MID(Fosfatos!S286,2,4)/2,Fosfatos!S286)</f>
        <v>0</v>
      </c>
      <c r="T286" s="21">
        <f>IF(MID(Fosfatos!T286,1,1)="&lt;",MID(Fosfatos!T286,2,4)/2,Fosfatos!T286)</f>
        <v>0.03</v>
      </c>
      <c r="U286" s="150" t="str">
        <f>IF(MID(Fosfatos!U286,1,1)="&lt;",MID(Fosfatos!U286,2,4)/2,Fosfatos!U286)</f>
        <v>Cauce estancado</v>
      </c>
      <c r="V286" s="151" t="str">
        <f>IF(MID(Fosfatos!V286,1,1)="&lt;",MID(Fosfatos!V286,2,4)/2,Fosfatos!V286)</f>
        <v>Punto inaccesible</v>
      </c>
      <c r="W286" s="152">
        <f>IF(MID(Fosfatos!W286,1,1)="&lt;",MID(Fosfatos!W286,2,4)/2,Fosfatos!W286)</f>
        <v>0</v>
      </c>
      <c r="X286" s="153" t="str">
        <f>IF(MID(Fosfatos!X286,1,1)="&lt;",MID(Fosfatos!X286,2,4)/2,Fosfatos!X286)</f>
        <v>Cauce estancado</v>
      </c>
      <c r="Y286" s="154">
        <f>IF(MID(Fosfatos!Y286,1,1)="&lt;",MID(Fosfatos!Y286,2,4)/2,Fosfatos!Y286)</f>
        <v>0</v>
      </c>
    </row>
    <row r="287" spans="2:25" x14ac:dyDescent="0.25">
      <c r="B287" s="30">
        <v>45128</v>
      </c>
      <c r="C287" s="46"/>
      <c r="D287" s="131">
        <f>IF(MID(Fosfatos!D287,1,1)="&lt;",MID(Fosfatos!D287,2,4)/2,Fosfatos!D287)</f>
        <v>0.505</v>
      </c>
      <c r="E287" s="26"/>
      <c r="F287" s="26"/>
      <c r="G287" s="26"/>
      <c r="H287" s="26"/>
      <c r="I287" s="46"/>
      <c r="J287" s="131">
        <f>IF(MID(Fosfatos!J287,1,1)="&lt;",MID(Fosfatos!J287,2,4)/2,Fosfatos!J287)</f>
        <v>7.6999999999999999E-2</v>
      </c>
      <c r="K287" s="46"/>
      <c r="L287" s="131">
        <f>IF(MID(Fosfatos!L287,1,1)="&lt;",MID(Fosfatos!L287,2,4)/2,Fosfatos!L287)</f>
        <v>0</v>
      </c>
      <c r="M287" s="46"/>
      <c r="N287" s="131" t="str">
        <f>IF(MID(Fosfatos!N287,1,1)="&lt;",MID(Fosfatos!N287,2,4)/2,Fosfatos!N287)</f>
        <v>Cauce seco</v>
      </c>
      <c r="O287" s="4" t="str">
        <f>IF(MID(Fosfatos!O287,1,1)="&lt;",MID(Fosfatos!O287,2,4)/2,Fosfatos!O287)</f>
        <v>Calado reducido</v>
      </c>
      <c r="P287" s="9" t="str">
        <f>IF(MID(Fosfatos!P287,1,1)="&lt;",MID(Fosfatos!P287,2,4)/2,Fosfatos!P287)</f>
        <v>Cauce estancado</v>
      </c>
      <c r="Q287" s="46"/>
      <c r="R287" s="17">
        <f>IF(MID(Fosfatos!R287,1,1)="&lt;",MID(Fosfatos!R287,2,4)/2,Fosfatos!R287)</f>
        <v>0</v>
      </c>
      <c r="S287" s="21">
        <f>IF(MID(Fosfatos!S287,1,1)="&lt;",MID(Fosfatos!S287,2,4)/2,Fosfatos!S287)</f>
        <v>0</v>
      </c>
      <c r="T287" s="21">
        <f>IF(MID(Fosfatos!T287,1,1)="&lt;",MID(Fosfatos!T287,2,4)/2,Fosfatos!T287)</f>
        <v>0.03</v>
      </c>
      <c r="U287" s="150" t="str">
        <f>IF(MID(Fosfatos!U287,1,1)="&lt;",MID(Fosfatos!U287,2,4)/2,Fosfatos!U287)</f>
        <v>Cauce estancado</v>
      </c>
      <c r="V287" s="151" t="str">
        <f>IF(MID(Fosfatos!V287,1,1)="&lt;",MID(Fosfatos!V287,2,4)/2,Fosfatos!V287)</f>
        <v>Punto inaccesible</v>
      </c>
      <c r="W287" s="152">
        <f>IF(MID(Fosfatos!W287,1,1)="&lt;",MID(Fosfatos!W287,2,4)/2,Fosfatos!W287)</f>
        <v>0</v>
      </c>
      <c r="X287" s="153" t="str">
        <f>IF(MID(Fosfatos!X287,1,1)="&lt;",MID(Fosfatos!X287,2,4)/2,Fosfatos!X287)</f>
        <v>Cauce estancado</v>
      </c>
      <c r="Y287" s="154">
        <f>IF(MID(Fosfatos!Y287,1,1)="&lt;",MID(Fosfatos!Y287,2,4)/2,Fosfatos!Y287)</f>
        <v>0</v>
      </c>
    </row>
    <row r="288" spans="2:25" x14ac:dyDescent="0.25">
      <c r="B288" s="30">
        <v>45131</v>
      </c>
      <c r="C288" s="46"/>
      <c r="D288" s="131">
        <f>IF(MID(Fosfatos!D288,1,1)="&lt;",MID(Fosfatos!D288,2,4)/2,Fosfatos!D288)</f>
        <v>0.53700000000000003</v>
      </c>
      <c r="E288" s="26"/>
      <c r="F288" s="26"/>
      <c r="G288" s="26"/>
      <c r="H288" s="26"/>
      <c r="I288" s="46"/>
      <c r="J288" s="131">
        <f>IF(MID(Fosfatos!J288,1,1)="&lt;",MID(Fosfatos!J288,2,4)/2,Fosfatos!J288)</f>
        <v>0.03</v>
      </c>
      <c r="K288" s="46"/>
      <c r="L288" s="131">
        <f>IF(MID(Fosfatos!L288,1,1)="&lt;",MID(Fosfatos!L288,2,4)/2,Fosfatos!L288)</f>
        <v>0</v>
      </c>
      <c r="M288" s="46"/>
      <c r="N288" s="131" t="str">
        <f>IF(MID(Fosfatos!N288,1,1)="&lt;",MID(Fosfatos!N288,2,4)/2,Fosfatos!N288)</f>
        <v>Cauce seco</v>
      </c>
      <c r="O288" s="4" t="str">
        <f>IF(MID(Fosfatos!O288,1,1)="&lt;",MID(Fosfatos!O288,2,4)/2,Fosfatos!O288)</f>
        <v>Calado reducido</v>
      </c>
      <c r="P288" s="9" t="str">
        <f>IF(MID(Fosfatos!P288,1,1)="&lt;",MID(Fosfatos!P288,2,4)/2,Fosfatos!P288)</f>
        <v>Cauce estancado</v>
      </c>
      <c r="Q288" s="46"/>
      <c r="R288" s="17" t="str">
        <f>IF(MID(Fosfatos!R288,1,1)="&lt;",MID(Fosfatos!R288,2,4)/2,Fosfatos!R288)</f>
        <v>Cauce seco</v>
      </c>
      <c r="S288" s="21" t="str">
        <f>IF(MID(Fosfatos!S288,1,1)="&lt;",MID(Fosfatos!S288,2,4)/2,Fosfatos!S288)</f>
        <v>Cauce seco</v>
      </c>
      <c r="T288" s="21">
        <f>IF(MID(Fosfatos!T288,1,1)="&lt;",MID(Fosfatos!T288,2,4)/2,Fosfatos!T288)</f>
        <v>0.03</v>
      </c>
      <c r="U288" s="150" t="str">
        <f>IF(MID(Fosfatos!U288,1,1)="&lt;",MID(Fosfatos!U288,2,4)/2,Fosfatos!U288)</f>
        <v>Cauce estancado</v>
      </c>
      <c r="V288" s="151" t="str">
        <f>IF(MID(Fosfatos!V288,1,1)="&lt;",MID(Fosfatos!V288,2,4)/2,Fosfatos!V288)</f>
        <v>Punto inaccesible</v>
      </c>
      <c r="W288" s="152" t="str">
        <f>IF(MID(Fosfatos!W288,1,1)="&lt;",MID(Fosfatos!W288,2,4)/2,Fosfatos!W288)</f>
        <v>Cauce seco</v>
      </c>
      <c r="X288" s="153" t="str">
        <f>IF(MID(Fosfatos!X288,1,1)="&lt;",MID(Fosfatos!X288,2,4)/2,Fosfatos!X288)</f>
        <v>Cauce estancado</v>
      </c>
      <c r="Y288" s="154" t="str">
        <f>IF(MID(Fosfatos!Y288,1,1)="&lt;",MID(Fosfatos!Y288,2,4)/2,Fosfatos!Y288)</f>
        <v>Cauce seco</v>
      </c>
    </row>
    <row r="289" spans="2:25" x14ac:dyDescent="0.25">
      <c r="B289" s="30">
        <v>45133</v>
      </c>
      <c r="C289" s="46"/>
      <c r="D289" s="131">
        <f>IF(MID(Fosfatos!D289,1,1)="&lt;",MID(Fosfatos!D289,2,4)/2,Fosfatos!D289)</f>
        <v>0.44500000000000001</v>
      </c>
      <c r="E289" s="26"/>
      <c r="F289" s="26"/>
      <c r="G289" s="26"/>
      <c r="H289" s="26"/>
      <c r="I289" s="46"/>
      <c r="J289" s="131">
        <f>IF(MID(Fosfatos!J289,1,1)="&lt;",MID(Fosfatos!J289,2,4)/2,Fosfatos!J289)</f>
        <v>7.1999999999999995E-2</v>
      </c>
      <c r="K289" s="46"/>
      <c r="L289" s="131">
        <f>IF(MID(Fosfatos!L289,1,1)="&lt;",MID(Fosfatos!L289,2,4)/2,Fosfatos!L289)</f>
        <v>0</v>
      </c>
      <c r="M289" s="46"/>
      <c r="N289" s="131" t="str">
        <f>IF(MID(Fosfatos!N289,1,1)="&lt;",MID(Fosfatos!N289,2,4)/2,Fosfatos!N289)</f>
        <v>Cauce seco</v>
      </c>
      <c r="O289" s="4" t="str">
        <f>IF(MID(Fosfatos!O289,1,1)="&lt;",MID(Fosfatos!O289,2,4)/2,Fosfatos!O289)</f>
        <v>Calado reducido</v>
      </c>
      <c r="P289" s="9" t="str">
        <f>IF(MID(Fosfatos!P289,1,1)="&lt;",MID(Fosfatos!P289,2,4)/2,Fosfatos!P289)</f>
        <v>Cauce estancado</v>
      </c>
      <c r="Q289" s="46"/>
      <c r="R289" s="17">
        <f>IF(MID(Fosfatos!R289,1,1)="&lt;",MID(Fosfatos!R289,2,4)/2,Fosfatos!R289)</f>
        <v>0</v>
      </c>
      <c r="S289" s="21">
        <f>IF(MID(Fosfatos!S289,1,1)="&lt;",MID(Fosfatos!S289,2,4)/2,Fosfatos!S289)</f>
        <v>0</v>
      </c>
      <c r="T289" s="21">
        <f>IF(MID(Fosfatos!T289,1,1)="&lt;",MID(Fosfatos!T289,2,4)/2,Fosfatos!T289)</f>
        <v>0.03</v>
      </c>
      <c r="U289" s="150" t="str">
        <f>IF(MID(Fosfatos!U289,1,1)="&lt;",MID(Fosfatos!U289,2,4)/2,Fosfatos!U289)</f>
        <v>Cauce estancado</v>
      </c>
      <c r="V289" s="151" t="str">
        <f>IF(MID(Fosfatos!V289,1,1)="&lt;",MID(Fosfatos!V289,2,4)/2,Fosfatos!V289)</f>
        <v>Punto inaccesible</v>
      </c>
      <c r="W289" s="152">
        <f>IF(MID(Fosfatos!W289,1,1)="&lt;",MID(Fosfatos!W289,2,4)/2,Fosfatos!W289)</f>
        <v>0</v>
      </c>
      <c r="X289" s="153" t="str">
        <f>IF(MID(Fosfatos!X289,1,1)="&lt;",MID(Fosfatos!X289,2,4)/2,Fosfatos!X289)</f>
        <v>Cauce estancado</v>
      </c>
      <c r="Y289" s="154">
        <f>IF(MID(Fosfatos!Y289,1,1)="&lt;",MID(Fosfatos!Y289,2,4)/2,Fosfatos!Y289)</f>
        <v>0</v>
      </c>
    </row>
    <row r="290" spans="2:25" x14ac:dyDescent="0.25">
      <c r="B290" s="30">
        <v>45135</v>
      </c>
      <c r="C290" s="46"/>
      <c r="D290" s="131">
        <f>IF(MID(Fosfatos!D290,1,1)="&lt;",MID(Fosfatos!D290,2,4)/2,Fosfatos!D290)</f>
        <v>0.438</v>
      </c>
      <c r="E290" s="26"/>
      <c r="F290" s="26"/>
      <c r="G290" s="26"/>
      <c r="H290" s="26"/>
      <c r="I290" s="46"/>
      <c r="J290" s="131">
        <f>IF(MID(Fosfatos!J290,1,1)="&lt;",MID(Fosfatos!J290,2,4)/2,Fosfatos!J290)</f>
        <v>0.03</v>
      </c>
      <c r="K290" s="46"/>
      <c r="L290" s="131">
        <f>IF(MID(Fosfatos!L290,1,1)="&lt;",MID(Fosfatos!L290,2,4)/2,Fosfatos!L290)</f>
        <v>0</v>
      </c>
      <c r="M290" s="46"/>
      <c r="N290" s="131" t="str">
        <f>IF(MID(Fosfatos!N290,1,1)="&lt;",MID(Fosfatos!N290,2,4)/2,Fosfatos!N290)</f>
        <v>Cauce seco</v>
      </c>
      <c r="O290" s="4" t="str">
        <f>IF(MID(Fosfatos!O290,1,1)="&lt;",MID(Fosfatos!O290,2,4)/2,Fosfatos!O290)</f>
        <v>Calado reducido</v>
      </c>
      <c r="P290" s="9" t="str">
        <f>IF(MID(Fosfatos!P290,1,1)="&lt;",MID(Fosfatos!P290,2,4)/2,Fosfatos!P290)</f>
        <v>Cauce estancado</v>
      </c>
      <c r="Q290" s="46"/>
      <c r="R290" s="17">
        <f>IF(MID(Fosfatos!R290,1,1)="&lt;",MID(Fosfatos!R290,2,4)/2,Fosfatos!R290)</f>
        <v>0</v>
      </c>
      <c r="S290" s="21">
        <f>IF(MID(Fosfatos!S290,1,1)="&lt;",MID(Fosfatos!S290,2,4)/2,Fosfatos!S290)</f>
        <v>0</v>
      </c>
      <c r="T290" s="21">
        <f>IF(MID(Fosfatos!T290,1,1)="&lt;",MID(Fosfatos!T290,2,4)/2,Fosfatos!T290)</f>
        <v>0.03</v>
      </c>
      <c r="U290" s="150" t="str">
        <f>IF(MID(Fosfatos!U290,1,1)="&lt;",MID(Fosfatos!U290,2,4)/2,Fosfatos!U290)</f>
        <v>Cauce estancado</v>
      </c>
      <c r="V290" s="151" t="str">
        <f>IF(MID(Fosfatos!V290,1,1)="&lt;",MID(Fosfatos!V290,2,4)/2,Fosfatos!V290)</f>
        <v>Punto inaccesible</v>
      </c>
      <c r="W290" s="152">
        <f>IF(MID(Fosfatos!W290,1,1)="&lt;",MID(Fosfatos!W290,2,4)/2,Fosfatos!W290)</f>
        <v>0</v>
      </c>
      <c r="X290" s="153" t="str">
        <f>IF(MID(Fosfatos!X290,1,1)="&lt;",MID(Fosfatos!X290,2,4)/2,Fosfatos!X290)</f>
        <v>Cauce estancado</v>
      </c>
      <c r="Y290" s="154">
        <f>IF(MID(Fosfatos!Y290,1,1)="&lt;",MID(Fosfatos!Y290,2,4)/2,Fosfatos!Y290)</f>
        <v>0</v>
      </c>
    </row>
    <row r="291" spans="2:25" x14ac:dyDescent="0.25">
      <c r="B291" s="30">
        <v>45138</v>
      </c>
      <c r="C291" s="46"/>
      <c r="D291" s="131">
        <f>IF(MID(Fosfatos!D291,1,1)="&lt;",MID(Fosfatos!D291,2,4)/2,Fosfatos!D291)</f>
        <v>0.54800000000000004</v>
      </c>
      <c r="E291" s="26"/>
      <c r="F291" s="26"/>
      <c r="G291" s="26"/>
      <c r="H291" s="26"/>
      <c r="I291" s="46"/>
      <c r="J291" s="131">
        <f>IF(MID(Fosfatos!J291,1,1)="&lt;",MID(Fosfatos!J291,2,4)/2,Fosfatos!J291)</f>
        <v>6.2E-2</v>
      </c>
      <c r="K291" s="46"/>
      <c r="L291" s="131">
        <f>IF(MID(Fosfatos!L291,1,1)="&lt;",MID(Fosfatos!L291,2,4)/2,Fosfatos!L291)</f>
        <v>0</v>
      </c>
      <c r="M291" s="46"/>
      <c r="N291" s="131" t="str">
        <f>IF(MID(Fosfatos!N291,1,1)="&lt;",MID(Fosfatos!N291,2,4)/2,Fosfatos!N291)</f>
        <v>Cauce seco</v>
      </c>
      <c r="O291" s="4" t="str">
        <f>IF(MID(Fosfatos!O291,1,1)="&lt;",MID(Fosfatos!O291,2,4)/2,Fosfatos!O291)</f>
        <v>Cauce seco</v>
      </c>
      <c r="P291" s="9" t="str">
        <f>IF(MID(Fosfatos!P291,1,1)="&lt;",MID(Fosfatos!P291,2,4)/2,Fosfatos!P291)</f>
        <v>Cauce estancado</v>
      </c>
      <c r="Q291" s="46"/>
      <c r="R291" s="17" t="str">
        <f>IF(MID(Fosfatos!R291,1,1)="&lt;",MID(Fosfatos!R291,2,4)/2,Fosfatos!R291)</f>
        <v>Cauce seco</v>
      </c>
      <c r="S291" s="21" t="str">
        <f>IF(MID(Fosfatos!S291,1,1)="&lt;",MID(Fosfatos!S291,2,4)/2,Fosfatos!S291)</f>
        <v>Cauce seco</v>
      </c>
      <c r="T291" s="21">
        <f>IF(MID(Fosfatos!T291,1,1)="&lt;",MID(Fosfatos!T291,2,4)/2,Fosfatos!T291)</f>
        <v>0.03</v>
      </c>
      <c r="U291" s="150" t="str">
        <f>IF(MID(Fosfatos!U291,1,1)="&lt;",MID(Fosfatos!U291,2,4)/2,Fosfatos!U291)</f>
        <v>Cauce estancado</v>
      </c>
      <c r="V291" s="151" t="str">
        <f>IF(MID(Fosfatos!V291,1,1)="&lt;",MID(Fosfatos!V291,2,4)/2,Fosfatos!V291)</f>
        <v>Punto inaccesible</v>
      </c>
      <c r="W291" s="152" t="str">
        <f>IF(MID(Fosfatos!W291,1,1)="&lt;",MID(Fosfatos!W291,2,4)/2,Fosfatos!W291)</f>
        <v>Cauce seco</v>
      </c>
      <c r="X291" s="153">
        <f>IF(MID(Fosfatos!X291,1,1)="&lt;",MID(Fosfatos!X291,2,4)/2,Fosfatos!X291)</f>
        <v>1.7669999999999999</v>
      </c>
      <c r="Y291" s="154" t="str">
        <f>IF(MID(Fosfatos!Y291,1,1)="&lt;",MID(Fosfatos!Y291,2,4)/2,Fosfatos!Y291)</f>
        <v>Cauce seco</v>
      </c>
    </row>
    <row r="292" spans="2:25" x14ac:dyDescent="0.25">
      <c r="B292" s="30">
        <v>45140</v>
      </c>
      <c r="C292" s="46"/>
      <c r="D292" s="131">
        <f>IF(MID(Fosfatos!D292,1,1)="&lt;",MID(Fosfatos!D292,2,4)/2,Fosfatos!D292)</f>
        <v>0.55900000000000005</v>
      </c>
      <c r="E292" s="26"/>
      <c r="F292" s="26"/>
      <c r="G292" s="26"/>
      <c r="H292" s="26"/>
      <c r="I292" s="46"/>
      <c r="J292" s="131">
        <f>IF(MID(Fosfatos!J292,1,1)="&lt;",MID(Fosfatos!J292,2,4)/2,Fosfatos!J292)</f>
        <v>0.03</v>
      </c>
      <c r="K292" s="46"/>
      <c r="L292" s="131">
        <f>IF(MID(Fosfatos!L292,1,1)="&lt;",MID(Fosfatos!L292,2,4)/2,Fosfatos!L292)</f>
        <v>0</v>
      </c>
      <c r="M292" s="46"/>
      <c r="N292" s="131" t="str">
        <f>IF(MID(Fosfatos!N292,1,1)="&lt;",MID(Fosfatos!N292,2,4)/2,Fosfatos!N292)</f>
        <v>Cauce seco</v>
      </c>
      <c r="O292" s="4" t="str">
        <f>IF(MID(Fosfatos!O292,1,1)="&lt;",MID(Fosfatos!O292,2,4)/2,Fosfatos!O292)</f>
        <v>Cauce seco</v>
      </c>
      <c r="P292" s="9" t="str">
        <f>IF(MID(Fosfatos!P292,1,1)="&lt;",MID(Fosfatos!P292,2,4)/2,Fosfatos!P292)</f>
        <v>Cauce estancado</v>
      </c>
      <c r="Q292" s="46"/>
      <c r="R292" s="17">
        <f>IF(MID(Fosfatos!R292,1,1)="&lt;",MID(Fosfatos!R292,2,4)/2,Fosfatos!R292)</f>
        <v>0</v>
      </c>
      <c r="S292" s="21">
        <f>IF(MID(Fosfatos!S292,1,1)="&lt;",MID(Fosfatos!S292,2,4)/2,Fosfatos!S292)</f>
        <v>0</v>
      </c>
      <c r="T292" s="21">
        <f>IF(MID(Fosfatos!T292,1,1)="&lt;",MID(Fosfatos!T292,2,4)/2,Fosfatos!T292)</f>
        <v>0.03</v>
      </c>
      <c r="U292" s="150" t="str">
        <f>IF(MID(Fosfatos!U292,1,1)="&lt;",MID(Fosfatos!U292,2,4)/2,Fosfatos!U292)</f>
        <v>Cauce estancado</v>
      </c>
      <c r="V292" s="151" t="str">
        <f>IF(MID(Fosfatos!V292,1,1)="&lt;",MID(Fosfatos!V292,2,4)/2,Fosfatos!V292)</f>
        <v>Punto inaccesible</v>
      </c>
      <c r="W292" s="152">
        <f>IF(MID(Fosfatos!W292,1,1)="&lt;",MID(Fosfatos!W292,2,4)/2,Fosfatos!W292)</f>
        <v>0</v>
      </c>
      <c r="X292" s="153" t="str">
        <f>IF(MID(Fosfatos!X292,1,1)="&lt;",MID(Fosfatos!X292,2,4)/2,Fosfatos!X292)</f>
        <v>Cauce estancado</v>
      </c>
      <c r="Y292" s="154">
        <f>IF(MID(Fosfatos!Y292,1,1)="&lt;",MID(Fosfatos!Y292,2,4)/2,Fosfatos!Y292)</f>
        <v>0</v>
      </c>
    </row>
    <row r="293" spans="2:25" x14ac:dyDescent="0.25">
      <c r="B293" s="30">
        <v>45142</v>
      </c>
      <c r="C293" s="46"/>
      <c r="D293" s="131">
        <f>IF(MID(Fosfatos!D293,1,1)="&lt;",MID(Fosfatos!D293,2,4)/2,Fosfatos!D293)</f>
        <v>0.52400000000000002</v>
      </c>
      <c r="E293" s="26"/>
      <c r="F293" s="26"/>
      <c r="G293" s="26"/>
      <c r="H293" s="26"/>
      <c r="I293" s="46"/>
      <c r="J293" s="131">
        <f>IF(MID(Fosfatos!J293,1,1)="&lt;",MID(Fosfatos!J293,2,4)/2,Fosfatos!J293)</f>
        <v>0.03</v>
      </c>
      <c r="K293" s="46"/>
      <c r="L293" s="131">
        <f>IF(MID(Fosfatos!L293,1,1)="&lt;",MID(Fosfatos!L293,2,4)/2,Fosfatos!L293)</f>
        <v>0</v>
      </c>
      <c r="M293" s="46"/>
      <c r="N293" s="131" t="str">
        <f>IF(MID(Fosfatos!N293,1,1)="&lt;",MID(Fosfatos!N293,2,4)/2,Fosfatos!N293)</f>
        <v>Cauce seco</v>
      </c>
      <c r="O293" s="4" t="str">
        <f>IF(MID(Fosfatos!O293,1,1)="&lt;",MID(Fosfatos!O293,2,4)/2,Fosfatos!O293)</f>
        <v>Cauce seco</v>
      </c>
      <c r="P293" s="9" t="str">
        <f>IF(MID(Fosfatos!P293,1,1)="&lt;",MID(Fosfatos!P293,2,4)/2,Fosfatos!P293)</f>
        <v>Cauce estancado</v>
      </c>
      <c r="Q293" s="46"/>
      <c r="R293" s="17">
        <f>IF(MID(Fosfatos!R293,1,1)="&lt;",MID(Fosfatos!R293,2,4)/2,Fosfatos!R293)</f>
        <v>0</v>
      </c>
      <c r="S293" s="21">
        <f>IF(MID(Fosfatos!S293,1,1)="&lt;",MID(Fosfatos!S293,2,4)/2,Fosfatos!S293)</f>
        <v>0</v>
      </c>
      <c r="T293" s="21" t="str">
        <f>IF(MID(Fosfatos!T293,1,1)="&lt;",MID(Fosfatos!T293,2,4)/2,Fosfatos!T293)</f>
        <v>Calado reducido</v>
      </c>
      <c r="U293" s="150" t="str">
        <f>IF(MID(Fosfatos!U293,1,1)="&lt;",MID(Fosfatos!U293,2,4)/2,Fosfatos!U293)</f>
        <v>Cauce estancado</v>
      </c>
      <c r="V293" s="151" t="str">
        <f>IF(MID(Fosfatos!V293,1,1)="&lt;",MID(Fosfatos!V293,2,4)/2,Fosfatos!V293)</f>
        <v>Punto inaccesible</v>
      </c>
      <c r="W293" s="152">
        <f>IF(MID(Fosfatos!W293,1,1)="&lt;",MID(Fosfatos!W293,2,4)/2,Fosfatos!W293)</f>
        <v>0</v>
      </c>
      <c r="X293" s="153" t="str">
        <f>IF(MID(Fosfatos!X293,1,1)="&lt;",MID(Fosfatos!X293,2,4)/2,Fosfatos!X293)</f>
        <v>Cauce estancado</v>
      </c>
      <c r="Y293" s="154">
        <f>IF(MID(Fosfatos!Y293,1,1)="&lt;",MID(Fosfatos!Y293,2,4)/2,Fosfatos!Y293)</f>
        <v>0</v>
      </c>
    </row>
    <row r="294" spans="2:25" x14ac:dyDescent="0.25">
      <c r="B294" s="30">
        <v>45145</v>
      </c>
      <c r="C294" s="46"/>
      <c r="D294" s="131">
        <f>IF(MID(Fosfatos!D294,1,1)="&lt;",MID(Fosfatos!D294,2,4)/2,Fosfatos!D294)</f>
        <v>0.50900000000000001</v>
      </c>
      <c r="E294" s="26"/>
      <c r="F294" s="26"/>
      <c r="G294" s="26"/>
      <c r="H294" s="26"/>
      <c r="I294" s="46"/>
      <c r="J294" s="131">
        <f>IF(MID(Fosfatos!J294,1,1)="&lt;",MID(Fosfatos!J294,2,4)/2,Fosfatos!J294)</f>
        <v>0.03</v>
      </c>
      <c r="K294" s="46"/>
      <c r="L294" s="131">
        <f>IF(MID(Fosfatos!L294,1,1)="&lt;",MID(Fosfatos!L294,2,4)/2,Fosfatos!L294)</f>
        <v>0</v>
      </c>
      <c r="M294" s="46"/>
      <c r="N294" s="131" t="str">
        <f>IF(MID(Fosfatos!N294,1,1)="&lt;",MID(Fosfatos!N294,2,4)/2,Fosfatos!N294)</f>
        <v>Cauce seco</v>
      </c>
      <c r="O294" s="4" t="str">
        <f>IF(MID(Fosfatos!O294,1,1)="&lt;",MID(Fosfatos!O294,2,4)/2,Fosfatos!O294)</f>
        <v>Cauce seco</v>
      </c>
      <c r="P294" s="9" t="str">
        <f>IF(MID(Fosfatos!P294,1,1)="&lt;",MID(Fosfatos!P294,2,4)/2,Fosfatos!P294)</f>
        <v>Cauce estancado</v>
      </c>
      <c r="Q294" s="46"/>
      <c r="R294" s="17" t="str">
        <f>IF(MID(Fosfatos!R294,1,1)="&lt;",MID(Fosfatos!R294,2,4)/2,Fosfatos!R294)</f>
        <v>Cauce seco</v>
      </c>
      <c r="S294" s="21" t="str">
        <f>IF(MID(Fosfatos!S294,1,1)="&lt;",MID(Fosfatos!S294,2,4)/2,Fosfatos!S294)</f>
        <v>Cauce seco</v>
      </c>
      <c r="T294" s="21" t="str">
        <f>IF(MID(Fosfatos!T294,1,1)="&lt;",MID(Fosfatos!T294,2,4)/2,Fosfatos!T294)</f>
        <v>Calado reducido</v>
      </c>
      <c r="U294" s="150" t="str">
        <f>IF(MID(Fosfatos!U294,1,1)="&lt;",MID(Fosfatos!U294,2,4)/2,Fosfatos!U294)</f>
        <v>Cauce estancado</v>
      </c>
      <c r="V294" s="151" t="str">
        <f>IF(MID(Fosfatos!V294,1,1)="&lt;",MID(Fosfatos!V294,2,4)/2,Fosfatos!V294)</f>
        <v>Punto inaccesible</v>
      </c>
      <c r="W294" s="152" t="str">
        <f>IF(MID(Fosfatos!W294,1,1)="&lt;",MID(Fosfatos!W294,2,4)/2,Fosfatos!W294)</f>
        <v>Cauce seco</v>
      </c>
      <c r="X294" s="153">
        <f>IF(MID(Fosfatos!X294,1,1)="&lt;",MID(Fosfatos!X294,2,4)/2,Fosfatos!X294)</f>
        <v>0.16400000000000001</v>
      </c>
      <c r="Y294" s="154" t="str">
        <f>IF(MID(Fosfatos!Y294,1,1)="&lt;",MID(Fosfatos!Y294,2,4)/2,Fosfatos!Y294)</f>
        <v>Cauce seco</v>
      </c>
    </row>
    <row r="295" spans="2:25" x14ac:dyDescent="0.25">
      <c r="B295" s="30">
        <v>45147</v>
      </c>
      <c r="C295" s="46"/>
      <c r="D295" s="131">
        <f>IF(MID(Fosfatos!D295,1,1)="&lt;",MID(Fosfatos!D295,2,4)/2,Fosfatos!D295)</f>
        <v>0.33700000000000002</v>
      </c>
      <c r="E295" s="26"/>
      <c r="F295" s="26"/>
      <c r="G295" s="26"/>
      <c r="H295" s="26"/>
      <c r="I295" s="46"/>
      <c r="J295" s="131">
        <f>IF(MID(Fosfatos!J295,1,1)="&lt;",MID(Fosfatos!J295,2,4)/2,Fosfatos!J295)</f>
        <v>0.03</v>
      </c>
      <c r="K295" s="46"/>
      <c r="L295" s="131">
        <f>IF(MID(Fosfatos!L295,1,1)="&lt;",MID(Fosfatos!L295,2,4)/2,Fosfatos!L295)</f>
        <v>0</v>
      </c>
      <c r="M295" s="46"/>
      <c r="N295" s="131" t="str">
        <f>IF(MID(Fosfatos!N295,1,1)="&lt;",MID(Fosfatos!N295,2,4)/2,Fosfatos!N295)</f>
        <v>Cauce seco</v>
      </c>
      <c r="O295" s="4" t="str">
        <f>IF(MID(Fosfatos!O295,1,1)="&lt;",MID(Fosfatos!O295,2,4)/2,Fosfatos!O295)</f>
        <v>Cauce seco</v>
      </c>
      <c r="P295" s="9" t="str">
        <f>IF(MID(Fosfatos!P295,1,1)="&lt;",MID(Fosfatos!P295,2,4)/2,Fosfatos!P295)</f>
        <v>Cauce estancado</v>
      </c>
      <c r="Q295" s="46"/>
      <c r="R295" s="17">
        <f>IF(MID(Fosfatos!R295,1,1)="&lt;",MID(Fosfatos!R295,2,4)/2,Fosfatos!R295)</f>
        <v>0</v>
      </c>
      <c r="S295" s="21">
        <f>IF(MID(Fosfatos!S295,1,1)="&lt;",MID(Fosfatos!S295,2,4)/2,Fosfatos!S295)</f>
        <v>0</v>
      </c>
      <c r="T295" s="21" t="str">
        <f>IF(MID(Fosfatos!T295,1,1)="&lt;",MID(Fosfatos!T295,2,4)/2,Fosfatos!T295)</f>
        <v>Calado reducido</v>
      </c>
      <c r="U295" s="150" t="str">
        <f>IF(MID(Fosfatos!U295,1,1)="&lt;",MID(Fosfatos!U295,2,4)/2,Fosfatos!U295)</f>
        <v>Cauce estancado</v>
      </c>
      <c r="V295" s="151" t="str">
        <f>IF(MID(Fosfatos!V295,1,1)="&lt;",MID(Fosfatos!V295,2,4)/2,Fosfatos!V295)</f>
        <v>Punto inaccesible</v>
      </c>
      <c r="W295" s="152">
        <f>IF(MID(Fosfatos!W295,1,1)="&lt;",MID(Fosfatos!W295,2,4)/2,Fosfatos!W295)</f>
        <v>0</v>
      </c>
      <c r="X295" s="153" t="str">
        <f>IF(MID(Fosfatos!X295,1,1)="&lt;",MID(Fosfatos!X295,2,4)/2,Fosfatos!X295)</f>
        <v>Cauce estancado</v>
      </c>
      <c r="Y295" s="154">
        <f>IF(MID(Fosfatos!Y295,1,1)="&lt;",MID(Fosfatos!Y295,2,4)/2,Fosfatos!Y295)</f>
        <v>0</v>
      </c>
    </row>
    <row r="296" spans="2:25" x14ac:dyDescent="0.25">
      <c r="B296" s="30">
        <v>45149</v>
      </c>
      <c r="C296" s="46"/>
      <c r="D296" s="131">
        <f>IF(MID(Fosfatos!D296,1,1)="&lt;",MID(Fosfatos!D296,2,4)/2,Fosfatos!D296)</f>
        <v>1.0589999999999999</v>
      </c>
      <c r="E296" s="26"/>
      <c r="F296" s="26"/>
      <c r="G296" s="26"/>
      <c r="H296" s="26"/>
      <c r="I296" s="46"/>
      <c r="J296" s="131">
        <f>IF(MID(Fosfatos!J296,1,1)="&lt;",MID(Fosfatos!J296,2,4)/2,Fosfatos!J296)</f>
        <v>7.1999999999999995E-2</v>
      </c>
      <c r="K296" s="46"/>
      <c r="L296" s="131">
        <f>IF(MID(Fosfatos!L296,1,1)="&lt;",MID(Fosfatos!L296,2,4)/2,Fosfatos!L296)</f>
        <v>0</v>
      </c>
      <c r="M296" s="46"/>
      <c r="N296" s="131" t="str">
        <f>IF(MID(Fosfatos!N296,1,1)="&lt;",MID(Fosfatos!N296,2,4)/2,Fosfatos!N296)</f>
        <v>Cauce seco</v>
      </c>
      <c r="O296" s="4" t="str">
        <f>IF(MID(Fosfatos!O296,1,1)="&lt;",MID(Fosfatos!O296,2,4)/2,Fosfatos!O296)</f>
        <v>Cauce seco</v>
      </c>
      <c r="P296" s="9" t="str">
        <f>IF(MID(Fosfatos!P296,1,1)="&lt;",MID(Fosfatos!P296,2,4)/2,Fosfatos!P296)</f>
        <v>Cauce estancado</v>
      </c>
      <c r="Q296" s="46"/>
      <c r="R296" s="17">
        <f>IF(MID(Fosfatos!R296,1,1)="&lt;",MID(Fosfatos!R296,2,4)/2,Fosfatos!R296)</f>
        <v>0</v>
      </c>
      <c r="S296" s="21">
        <f>IF(MID(Fosfatos!S296,1,1)="&lt;",MID(Fosfatos!S296,2,4)/2,Fosfatos!S296)</f>
        <v>0</v>
      </c>
      <c r="T296" s="21" t="str">
        <f>IF(MID(Fosfatos!T296,1,1)="&lt;",MID(Fosfatos!T296,2,4)/2,Fosfatos!T296)</f>
        <v>Calado reducido</v>
      </c>
      <c r="U296" s="150" t="str">
        <f>IF(MID(Fosfatos!U296,1,1)="&lt;",MID(Fosfatos!U296,2,4)/2,Fosfatos!U296)</f>
        <v>Cauce estancado</v>
      </c>
      <c r="V296" s="151" t="str">
        <f>IF(MID(Fosfatos!V296,1,1)="&lt;",MID(Fosfatos!V296,2,4)/2,Fosfatos!V296)</f>
        <v>Punto inaccesible</v>
      </c>
      <c r="W296" s="152">
        <f>IF(MID(Fosfatos!W296,1,1)="&lt;",MID(Fosfatos!W296,2,4)/2,Fosfatos!W296)</f>
        <v>0</v>
      </c>
      <c r="X296" s="153" t="str">
        <f>IF(MID(Fosfatos!X296,1,1)="&lt;",MID(Fosfatos!X296,2,4)/2,Fosfatos!X296)</f>
        <v>Cauce estancado</v>
      </c>
      <c r="Y296" s="154">
        <f>IF(MID(Fosfatos!Y296,1,1)="&lt;",MID(Fosfatos!Y296,2,4)/2,Fosfatos!Y296)</f>
        <v>0</v>
      </c>
    </row>
    <row r="297" spans="2:25" x14ac:dyDescent="0.25">
      <c r="B297" s="30">
        <v>45154</v>
      </c>
      <c r="C297" s="46"/>
      <c r="D297" s="131">
        <f>IF(MID(Fosfatos!D297,1,1)="&lt;",MID(Fosfatos!D297,2,4)/2,Fosfatos!D297)</f>
        <v>0.50600000000000001</v>
      </c>
      <c r="E297" s="26"/>
      <c r="F297" s="26"/>
      <c r="G297" s="26"/>
      <c r="H297" s="26"/>
      <c r="I297" s="46"/>
      <c r="J297" s="131">
        <f>IF(MID(Fosfatos!J297,1,1)="&lt;",MID(Fosfatos!J297,2,4)/2,Fosfatos!J297)</f>
        <v>0.03</v>
      </c>
      <c r="K297" s="46"/>
      <c r="L297" s="131">
        <f>IF(MID(Fosfatos!L297,1,1)="&lt;",MID(Fosfatos!L297,2,4)/2,Fosfatos!L297)</f>
        <v>0</v>
      </c>
      <c r="M297" s="46"/>
      <c r="N297" s="131" t="str">
        <f>IF(MID(Fosfatos!N297,1,1)="&lt;",MID(Fosfatos!N297,2,4)/2,Fosfatos!N297)</f>
        <v>Cauce seco</v>
      </c>
      <c r="O297" s="4" t="str">
        <f>IF(MID(Fosfatos!O297,1,1)="&lt;",MID(Fosfatos!O297,2,4)/2,Fosfatos!O297)</f>
        <v>Cauce seco</v>
      </c>
      <c r="P297" s="9" t="str">
        <f>IF(MID(Fosfatos!P297,1,1)="&lt;",MID(Fosfatos!P297,2,4)/2,Fosfatos!P297)</f>
        <v>Cauce estancado</v>
      </c>
      <c r="Q297" s="46"/>
      <c r="R297" s="17" t="str">
        <f>IF(MID(Fosfatos!R297,1,1)="&lt;",MID(Fosfatos!R297,2,4)/2,Fosfatos!R297)</f>
        <v>Cauce seco</v>
      </c>
      <c r="S297" s="21" t="str">
        <f>IF(MID(Fosfatos!S297,1,1)="&lt;",MID(Fosfatos!S297,2,4)/2,Fosfatos!S297)</f>
        <v>Cauce seco</v>
      </c>
      <c r="T297" s="21">
        <f>IF(MID(Fosfatos!T297,1,1)="&lt;",MID(Fosfatos!T297,2,4)/2,Fosfatos!T297)</f>
        <v>0.03</v>
      </c>
      <c r="U297" s="150" t="str">
        <f>IF(MID(Fosfatos!U297,1,1)="&lt;",MID(Fosfatos!U297,2,4)/2,Fosfatos!U297)</f>
        <v>Cauce estancado</v>
      </c>
      <c r="V297" s="151" t="str">
        <f>IF(MID(Fosfatos!V297,1,1)="&lt;",MID(Fosfatos!V297,2,4)/2,Fosfatos!V297)</f>
        <v>Punto inaccesible</v>
      </c>
      <c r="W297" s="152" t="str">
        <f>IF(MID(Fosfatos!W297,1,1)="&lt;",MID(Fosfatos!W297,2,4)/2,Fosfatos!W297)</f>
        <v>Cauce seco</v>
      </c>
      <c r="X297" s="153" t="str">
        <f>IF(MID(Fosfatos!X297,1,1)="&lt;",MID(Fosfatos!X297,2,4)/2,Fosfatos!X297)</f>
        <v>Cauce estancado</v>
      </c>
      <c r="Y297" s="154" t="str">
        <f>IF(MID(Fosfatos!Y297,1,1)="&lt;",MID(Fosfatos!Y297,2,4)/2,Fosfatos!Y297)</f>
        <v>Cauce seco</v>
      </c>
    </row>
    <row r="298" spans="2:25" x14ac:dyDescent="0.25">
      <c r="B298" s="30">
        <v>45156</v>
      </c>
      <c r="C298" s="46"/>
      <c r="D298" s="131">
        <f>IF(MID(Fosfatos!D298,1,1)="&lt;",MID(Fosfatos!D298,2,4)/2,Fosfatos!D298)</f>
        <v>0.57899999999999996</v>
      </c>
      <c r="E298" s="26"/>
      <c r="F298" s="26"/>
      <c r="G298" s="26"/>
      <c r="H298" s="26"/>
      <c r="I298" s="46"/>
      <c r="J298" s="131">
        <f>IF(MID(Fosfatos!J298,1,1)="&lt;",MID(Fosfatos!J298,2,4)/2,Fosfatos!J298)</f>
        <v>0.03</v>
      </c>
      <c r="K298" s="46"/>
      <c r="L298" s="131">
        <f>IF(MID(Fosfatos!L298,1,1)="&lt;",MID(Fosfatos!L298,2,4)/2,Fosfatos!L298)</f>
        <v>0</v>
      </c>
      <c r="M298" s="46"/>
      <c r="N298" s="131" t="str">
        <f>IF(MID(Fosfatos!N298,1,1)="&lt;",MID(Fosfatos!N298,2,4)/2,Fosfatos!N298)</f>
        <v>Cauce seco</v>
      </c>
      <c r="O298" s="4" t="str">
        <f>IF(MID(Fosfatos!O298,1,1)="&lt;",MID(Fosfatos!O298,2,4)/2,Fosfatos!O298)</f>
        <v>Cauce seco</v>
      </c>
      <c r="P298" s="9" t="str">
        <f>IF(MID(Fosfatos!P298,1,1)="&lt;",MID(Fosfatos!P298,2,4)/2,Fosfatos!P298)</f>
        <v>Cauce estancado</v>
      </c>
      <c r="Q298" s="46"/>
      <c r="R298" s="17">
        <f>IF(MID(Fosfatos!R298,1,1)="&lt;",MID(Fosfatos!R298,2,4)/2,Fosfatos!R298)</f>
        <v>0</v>
      </c>
      <c r="S298" s="21">
        <f>IF(MID(Fosfatos!S298,1,1)="&lt;",MID(Fosfatos!S298,2,4)/2,Fosfatos!S298)</f>
        <v>0</v>
      </c>
      <c r="T298" s="21" t="str">
        <f>IF(MID(Fosfatos!T298,1,1)="&lt;",MID(Fosfatos!T298,2,4)/2,Fosfatos!T298)</f>
        <v>Calado reducido</v>
      </c>
      <c r="U298" s="150" t="str">
        <f>IF(MID(Fosfatos!U298,1,1)="&lt;",MID(Fosfatos!U298,2,4)/2,Fosfatos!U298)</f>
        <v>Cauce estancado</v>
      </c>
      <c r="V298" s="151" t="str">
        <f>IF(MID(Fosfatos!V298,1,1)="&lt;",MID(Fosfatos!V298,2,4)/2,Fosfatos!V298)</f>
        <v>Punto inaccesible</v>
      </c>
      <c r="W298" s="152">
        <f>IF(MID(Fosfatos!W298,1,1)="&lt;",MID(Fosfatos!W298,2,4)/2,Fosfatos!W298)</f>
        <v>0</v>
      </c>
      <c r="X298" s="153" t="str">
        <f>IF(MID(Fosfatos!X298,1,1)="&lt;",MID(Fosfatos!X298,2,4)/2,Fosfatos!X298)</f>
        <v>Cauce estancado</v>
      </c>
      <c r="Y298" s="154">
        <f>IF(MID(Fosfatos!Y298,1,1)="&lt;",MID(Fosfatos!Y298,2,4)/2,Fosfatos!Y298)</f>
        <v>0</v>
      </c>
    </row>
    <row r="299" spans="2:25" x14ac:dyDescent="0.25">
      <c r="B299" s="30">
        <v>45159</v>
      </c>
      <c r="C299" s="46"/>
      <c r="D299" s="131">
        <f>IF(MID(Fosfatos!D299,1,1)="&lt;",MID(Fosfatos!D299,2,4)/2,Fosfatos!D299)</f>
        <v>0.64100000000000001</v>
      </c>
      <c r="E299" s="26"/>
      <c r="F299" s="26"/>
      <c r="G299" s="26"/>
      <c r="H299" s="26"/>
      <c r="I299" s="46"/>
      <c r="J299" s="131">
        <f>IF(MID(Fosfatos!J299,1,1)="&lt;",MID(Fosfatos!J299,2,4)/2,Fosfatos!J299)</f>
        <v>7.0999999999999994E-2</v>
      </c>
      <c r="K299" s="46"/>
      <c r="L299" s="131">
        <f>IF(MID(Fosfatos!L299,1,1)="&lt;",MID(Fosfatos!L299,2,4)/2,Fosfatos!L299)</f>
        <v>0</v>
      </c>
      <c r="M299" s="46"/>
      <c r="N299" s="131" t="str">
        <f>IF(MID(Fosfatos!N299,1,1)="&lt;",MID(Fosfatos!N299,2,4)/2,Fosfatos!N299)</f>
        <v>Cauce seco</v>
      </c>
      <c r="O299" s="4" t="str">
        <f>IF(MID(Fosfatos!O299,1,1)="&lt;",MID(Fosfatos!O299,2,4)/2,Fosfatos!O299)</f>
        <v>Cauce seco</v>
      </c>
      <c r="P299" s="9" t="str">
        <f>IF(MID(Fosfatos!P299,1,1)="&lt;",MID(Fosfatos!P299,2,4)/2,Fosfatos!P299)</f>
        <v>Cauce estancado</v>
      </c>
      <c r="Q299" s="46"/>
      <c r="R299" s="17" t="str">
        <f>IF(MID(Fosfatos!R299,1,1)="&lt;",MID(Fosfatos!R299,2,4)/2,Fosfatos!R299)</f>
        <v>Cauce seco</v>
      </c>
      <c r="S299" s="21" t="str">
        <f>IF(MID(Fosfatos!S299,1,1)="&lt;",MID(Fosfatos!S299,2,4)/2,Fosfatos!S299)</f>
        <v>Cauce seco</v>
      </c>
      <c r="T299" s="21">
        <f>IF(MID(Fosfatos!T299,1,1)="&lt;",MID(Fosfatos!T299,2,4)/2,Fosfatos!T299)</f>
        <v>0.03</v>
      </c>
      <c r="U299" s="150" t="str">
        <f>IF(MID(Fosfatos!U299,1,1)="&lt;",MID(Fosfatos!U299,2,4)/2,Fosfatos!U299)</f>
        <v>Cauce estancado</v>
      </c>
      <c r="V299" s="151" t="str">
        <f>IF(MID(Fosfatos!V299,1,1)="&lt;",MID(Fosfatos!V299,2,4)/2,Fosfatos!V299)</f>
        <v>Punto inaccesible</v>
      </c>
      <c r="W299" s="152" t="str">
        <f>IF(MID(Fosfatos!W299,1,1)="&lt;",MID(Fosfatos!W299,2,4)/2,Fosfatos!W299)</f>
        <v>Cauce seco</v>
      </c>
      <c r="X299" s="153" t="str">
        <f>IF(MID(Fosfatos!X299,1,1)="&lt;",MID(Fosfatos!X299,2,4)/2,Fosfatos!X299)</f>
        <v>Cauce seco</v>
      </c>
      <c r="Y299" s="154" t="str">
        <f>IF(MID(Fosfatos!Y299,1,1)="&lt;",MID(Fosfatos!Y299,2,4)/2,Fosfatos!Y299)</f>
        <v>Cauce seco</v>
      </c>
    </row>
    <row r="300" spans="2:25" x14ac:dyDescent="0.25">
      <c r="B300" s="30">
        <v>45161</v>
      </c>
      <c r="C300" s="46"/>
      <c r="D300" s="131">
        <f>IF(MID(Fosfatos!D300,1,1)="&lt;",MID(Fosfatos!D300,2,4)/2,Fosfatos!D300)</f>
        <v>0.63300000000000001</v>
      </c>
      <c r="E300" s="26"/>
      <c r="F300" s="26"/>
      <c r="G300" s="26"/>
      <c r="H300" s="26"/>
      <c r="I300" s="46"/>
      <c r="J300" s="131">
        <f>IF(MID(Fosfatos!J300,1,1)="&lt;",MID(Fosfatos!J300,2,4)/2,Fosfatos!J300)</f>
        <v>0.03</v>
      </c>
      <c r="K300" s="46"/>
      <c r="L300" s="131">
        <f>IF(MID(Fosfatos!L300,1,1)="&lt;",MID(Fosfatos!L300,2,4)/2,Fosfatos!L300)</f>
        <v>0</v>
      </c>
      <c r="M300" s="46"/>
      <c r="N300" s="131" t="str">
        <f>IF(MID(Fosfatos!N300,1,1)="&lt;",MID(Fosfatos!N300,2,4)/2,Fosfatos!N300)</f>
        <v>Cauce seco</v>
      </c>
      <c r="O300" s="4" t="str">
        <f>IF(MID(Fosfatos!O300,1,1)="&lt;",MID(Fosfatos!O300,2,4)/2,Fosfatos!O300)</f>
        <v>Cauce seco</v>
      </c>
      <c r="P300" s="9" t="str">
        <f>IF(MID(Fosfatos!P300,1,1)="&lt;",MID(Fosfatos!P300,2,4)/2,Fosfatos!P300)</f>
        <v>Cauce estancado</v>
      </c>
      <c r="Q300" s="46"/>
      <c r="R300" s="17">
        <f>IF(MID(Fosfatos!R300,1,1)="&lt;",MID(Fosfatos!R300,2,4)/2,Fosfatos!R300)</f>
        <v>0</v>
      </c>
      <c r="S300" s="21">
        <f>IF(MID(Fosfatos!S300,1,1)="&lt;",MID(Fosfatos!S300,2,4)/2,Fosfatos!S300)</f>
        <v>0</v>
      </c>
      <c r="T300" s="21">
        <f>IF(MID(Fosfatos!T300,1,1)="&lt;",MID(Fosfatos!T300,2,4)/2,Fosfatos!T300)</f>
        <v>0.03</v>
      </c>
      <c r="U300" s="150" t="str">
        <f>IF(MID(Fosfatos!U300,1,1)="&lt;",MID(Fosfatos!U300,2,4)/2,Fosfatos!U300)</f>
        <v>Cauce estancado</v>
      </c>
      <c r="V300" s="151" t="str">
        <f>IF(MID(Fosfatos!V300,1,1)="&lt;",MID(Fosfatos!V300,2,4)/2,Fosfatos!V300)</f>
        <v>Punto inaccesible</v>
      </c>
      <c r="W300" s="152">
        <f>IF(MID(Fosfatos!W300,1,1)="&lt;",MID(Fosfatos!W300,2,4)/2,Fosfatos!W300)</f>
        <v>0</v>
      </c>
      <c r="X300" s="153" t="str">
        <f>IF(MID(Fosfatos!X300,1,1)="&lt;",MID(Fosfatos!X300,2,4)/2,Fosfatos!X300)</f>
        <v>Cauce seco</v>
      </c>
      <c r="Y300" s="154">
        <f>IF(MID(Fosfatos!Y300,1,1)="&lt;",MID(Fosfatos!Y300,2,4)/2,Fosfatos!Y300)</f>
        <v>0</v>
      </c>
    </row>
    <row r="301" spans="2:25" x14ac:dyDescent="0.25">
      <c r="B301" s="30">
        <v>45163</v>
      </c>
      <c r="C301" s="46"/>
      <c r="D301" s="131">
        <f>IF(MID(Fosfatos!D301,1,1)="&lt;",MID(Fosfatos!D301,2,4)/2,Fosfatos!D301)</f>
        <v>0.66100000000000003</v>
      </c>
      <c r="E301" s="26"/>
      <c r="F301" s="26"/>
      <c r="G301" s="26"/>
      <c r="H301" s="26"/>
      <c r="I301" s="46"/>
      <c r="J301" s="131">
        <f>IF(MID(Fosfatos!J301,1,1)="&lt;",MID(Fosfatos!J301,2,4)/2,Fosfatos!J301)</f>
        <v>0</v>
      </c>
      <c r="K301" s="46"/>
      <c r="L301" s="131">
        <f>IF(MID(Fosfatos!L301,1,1)="&lt;",MID(Fosfatos!L301,2,4)/2,Fosfatos!L301)</f>
        <v>0</v>
      </c>
      <c r="M301" s="46"/>
      <c r="N301" s="131" t="str">
        <f>IF(MID(Fosfatos!N301,1,1)="&lt;",MID(Fosfatos!N301,2,4)/2,Fosfatos!N301)</f>
        <v>Cauce seco</v>
      </c>
      <c r="O301" s="4" t="str">
        <f>IF(MID(Fosfatos!O301,1,1)="&lt;",MID(Fosfatos!O301,2,4)/2,Fosfatos!O301)</f>
        <v>Cauce seco</v>
      </c>
      <c r="P301" s="9" t="str">
        <f>IF(MID(Fosfatos!P301,1,1)="&lt;",MID(Fosfatos!P301,2,4)/2,Fosfatos!P301)</f>
        <v>Cauce estancado</v>
      </c>
      <c r="Q301" s="46"/>
      <c r="R301" s="17">
        <f>IF(MID(Fosfatos!R301,1,1)="&lt;",MID(Fosfatos!R301,2,4)/2,Fosfatos!R301)</f>
        <v>0</v>
      </c>
      <c r="S301" s="21">
        <f>IF(MID(Fosfatos!S301,1,1)="&lt;",MID(Fosfatos!S301,2,4)/2,Fosfatos!S301)</f>
        <v>0</v>
      </c>
      <c r="T301" s="21">
        <f>IF(MID(Fosfatos!T301,1,1)="&lt;",MID(Fosfatos!T301,2,4)/2,Fosfatos!T301)</f>
        <v>0.03</v>
      </c>
      <c r="U301" s="150" t="str">
        <f>IF(MID(Fosfatos!U301,1,1)="&lt;",MID(Fosfatos!U301,2,4)/2,Fosfatos!U301)</f>
        <v>Cauce estancado</v>
      </c>
      <c r="V301" s="151" t="str">
        <f>IF(MID(Fosfatos!V301,1,1)="&lt;",MID(Fosfatos!V301,2,4)/2,Fosfatos!V301)</f>
        <v>Punto inaccesible</v>
      </c>
      <c r="W301" s="152">
        <f>IF(MID(Fosfatos!W301,1,1)="&lt;",MID(Fosfatos!W301,2,4)/2,Fosfatos!W301)</f>
        <v>0</v>
      </c>
      <c r="X301" s="153" t="str">
        <f>IF(MID(Fosfatos!X301,1,1)="&lt;",MID(Fosfatos!X301,2,4)/2,Fosfatos!X301)</f>
        <v>Cauce seco</v>
      </c>
      <c r="Y301" s="154">
        <f>IF(MID(Fosfatos!Y301,1,1)="&lt;",MID(Fosfatos!Y301,2,4)/2,Fosfatos!Y301)</f>
        <v>0</v>
      </c>
    </row>
    <row r="302" spans="2:25" x14ac:dyDescent="0.25">
      <c r="B302" s="30">
        <v>45166</v>
      </c>
      <c r="C302" s="46"/>
      <c r="D302" s="131">
        <f>IF(MID(Fosfatos!D302,1,1)="&lt;",MID(Fosfatos!D302,2,4)/2,Fosfatos!D302)</f>
        <v>0.44</v>
      </c>
      <c r="E302" s="26"/>
      <c r="F302" s="26"/>
      <c r="G302" s="26"/>
      <c r="H302" s="26"/>
      <c r="I302" s="46"/>
      <c r="J302" s="131">
        <f>IF(MID(Fosfatos!J302,1,1)="&lt;",MID(Fosfatos!J302,2,4)/2,Fosfatos!J302)</f>
        <v>0</v>
      </c>
      <c r="K302" s="46"/>
      <c r="L302" s="131">
        <f>IF(MID(Fosfatos!L302,1,1)="&lt;",MID(Fosfatos!L302,2,4)/2,Fosfatos!L302)</f>
        <v>0</v>
      </c>
      <c r="M302" s="46"/>
      <c r="N302" s="131" t="str">
        <f>IF(MID(Fosfatos!N302,1,1)="&lt;",MID(Fosfatos!N302,2,4)/2,Fosfatos!N302)</f>
        <v>Cauce seco</v>
      </c>
      <c r="O302" s="4" t="str">
        <f>IF(MID(Fosfatos!O302,1,1)="&lt;",MID(Fosfatos!O302,2,4)/2,Fosfatos!O302)</f>
        <v>Cauce seco</v>
      </c>
      <c r="P302" s="9" t="str">
        <f>IF(MID(Fosfatos!P302,1,1)="&lt;",MID(Fosfatos!P302,2,4)/2,Fosfatos!P302)</f>
        <v>Cauce estancado</v>
      </c>
      <c r="Q302" s="46"/>
      <c r="R302" s="17" t="str">
        <f>IF(MID(Fosfatos!R302,1,1)="&lt;",MID(Fosfatos!R302,2,4)/2,Fosfatos!R302)</f>
        <v>Cauce seco</v>
      </c>
      <c r="S302" s="21" t="str">
        <f>IF(MID(Fosfatos!S302,1,1)="&lt;",MID(Fosfatos!S302,2,4)/2,Fosfatos!S302)</f>
        <v>Cauce seco</v>
      </c>
      <c r="T302" s="21" t="str">
        <f>IF(MID(Fosfatos!T302,1,1)="&lt;",MID(Fosfatos!T302,2,4)/2,Fosfatos!T302)</f>
        <v>Calado reducido</v>
      </c>
      <c r="U302" s="150" t="str">
        <f>IF(MID(Fosfatos!U302,1,1)="&lt;",MID(Fosfatos!U302,2,4)/2,Fosfatos!U302)</f>
        <v>Cauce estancado</v>
      </c>
      <c r="V302" s="151" t="str">
        <f>IF(MID(Fosfatos!V302,1,1)="&lt;",MID(Fosfatos!V302,2,4)/2,Fosfatos!V302)</f>
        <v>Punto inaccesible</v>
      </c>
      <c r="W302" s="152" t="str">
        <f>IF(MID(Fosfatos!W302,1,1)="&lt;",MID(Fosfatos!W302,2,4)/2,Fosfatos!W302)</f>
        <v>Cauce seco</v>
      </c>
      <c r="X302" s="153" t="str">
        <f>IF(MID(Fosfatos!X302,1,1)="&lt;",MID(Fosfatos!X302,2,4)/2,Fosfatos!X302)</f>
        <v>Cauce seco</v>
      </c>
      <c r="Y302" s="154" t="str">
        <f>IF(MID(Fosfatos!Y302,1,1)="&lt;",MID(Fosfatos!Y302,2,4)/2,Fosfatos!Y302)</f>
        <v>Cauce seco</v>
      </c>
    </row>
    <row r="303" spans="2:25" x14ac:dyDescent="0.25">
      <c r="B303" s="30">
        <v>45168</v>
      </c>
      <c r="C303" s="46"/>
      <c r="D303" s="131">
        <f>IF(MID(Fosfatos!D303,1,1)="&lt;",MID(Fosfatos!D303,2,4)/2,Fosfatos!D303)</f>
        <v>0.55000000000000004</v>
      </c>
      <c r="E303" s="26"/>
      <c r="F303" s="26"/>
      <c r="G303" s="26"/>
      <c r="H303" s="26"/>
      <c r="I303" s="46"/>
      <c r="J303" s="131">
        <f>IF(MID(Fosfatos!J303,1,1)="&lt;",MID(Fosfatos!J303,2,4)/2,Fosfatos!J303)</f>
        <v>0.03</v>
      </c>
      <c r="K303" s="46"/>
      <c r="L303" s="131">
        <f>IF(MID(Fosfatos!L303,1,1)="&lt;",MID(Fosfatos!L303,2,4)/2,Fosfatos!L303)</f>
        <v>0</v>
      </c>
      <c r="M303" s="46"/>
      <c r="N303" s="131" t="str">
        <f>IF(MID(Fosfatos!N303,1,1)="&lt;",MID(Fosfatos!N303,2,4)/2,Fosfatos!N303)</f>
        <v>Cauce seco</v>
      </c>
      <c r="O303" s="4" t="str">
        <f>IF(MID(Fosfatos!O303,1,1)="&lt;",MID(Fosfatos!O303,2,4)/2,Fosfatos!O303)</f>
        <v>Cauce seco</v>
      </c>
      <c r="P303" s="9" t="str">
        <f>IF(MID(Fosfatos!P303,1,1)="&lt;",MID(Fosfatos!P303,2,4)/2,Fosfatos!P303)</f>
        <v>Cauce estancado</v>
      </c>
      <c r="Q303" s="46"/>
      <c r="R303" s="17">
        <f>IF(MID(Fosfatos!R303,1,1)="&lt;",MID(Fosfatos!R303,2,4)/2,Fosfatos!R303)</f>
        <v>0</v>
      </c>
      <c r="S303" s="21">
        <f>IF(MID(Fosfatos!S303,1,1)="&lt;",MID(Fosfatos!S303,2,4)/2,Fosfatos!S303)</f>
        <v>0</v>
      </c>
      <c r="T303" s="21" t="str">
        <f>IF(MID(Fosfatos!T303,1,1)="&lt;",MID(Fosfatos!T303,2,4)/2,Fosfatos!T303)</f>
        <v>Calado reducido</v>
      </c>
      <c r="U303" s="150" t="str">
        <f>IF(MID(Fosfatos!U303,1,1)="&lt;",MID(Fosfatos!U303,2,4)/2,Fosfatos!U303)</f>
        <v>Cauce estancado</v>
      </c>
      <c r="V303" s="151" t="str">
        <f>IF(MID(Fosfatos!V303,1,1)="&lt;",MID(Fosfatos!V303,2,4)/2,Fosfatos!V303)</f>
        <v>Punto inaccesible</v>
      </c>
      <c r="W303" s="152">
        <f>IF(MID(Fosfatos!W303,1,1)="&lt;",MID(Fosfatos!W303,2,4)/2,Fosfatos!W303)</f>
        <v>0</v>
      </c>
      <c r="X303" s="153" t="str">
        <f>IF(MID(Fosfatos!X303,1,1)="&lt;",MID(Fosfatos!X303,2,4)/2,Fosfatos!X303)</f>
        <v>Cauce seco</v>
      </c>
      <c r="Y303" s="154">
        <f>IF(MID(Fosfatos!Y303,1,1)="&lt;",MID(Fosfatos!Y303,2,4)/2,Fosfatos!Y303)</f>
        <v>0</v>
      </c>
    </row>
    <row r="304" spans="2:25" x14ac:dyDescent="0.25">
      <c r="B304" s="30">
        <v>45170</v>
      </c>
      <c r="C304" s="46"/>
      <c r="D304" s="131">
        <f>IF(MID(Fosfatos!D304,1,1)="&lt;",MID(Fosfatos!D304,2,4)/2,Fosfatos!D304)</f>
        <v>0.309</v>
      </c>
      <c r="E304" s="26"/>
      <c r="F304" s="26"/>
      <c r="G304" s="26"/>
      <c r="H304" s="26"/>
      <c r="I304" s="46"/>
      <c r="J304" s="131">
        <f>IF(MID(Fosfatos!J304,1,1)="&lt;",MID(Fosfatos!J304,2,4)/2,Fosfatos!J304)</f>
        <v>0.03</v>
      </c>
      <c r="K304" s="46"/>
      <c r="L304" s="131">
        <f>IF(MID(Fosfatos!L304,1,1)="&lt;",MID(Fosfatos!L304,2,4)/2,Fosfatos!L304)</f>
        <v>0</v>
      </c>
      <c r="M304" s="46"/>
      <c r="N304" s="131" t="str">
        <f>IF(MID(Fosfatos!N304,1,1)="&lt;",MID(Fosfatos!N304,2,4)/2,Fosfatos!N304)</f>
        <v>Cauce seco</v>
      </c>
      <c r="O304" s="4" t="str">
        <f>IF(MID(Fosfatos!O304,1,1)="&lt;",MID(Fosfatos!O304,2,4)/2,Fosfatos!O304)</f>
        <v>Cauce seco</v>
      </c>
      <c r="P304" s="9" t="str">
        <f>IF(MID(Fosfatos!P304,1,1)="&lt;",MID(Fosfatos!P304,2,4)/2,Fosfatos!P304)</f>
        <v>Cauce estancado</v>
      </c>
      <c r="Q304" s="46"/>
      <c r="R304" s="17">
        <f>IF(MID(Fosfatos!R304,1,1)="&lt;",MID(Fosfatos!R304,2,4)/2,Fosfatos!R304)</f>
        <v>0</v>
      </c>
      <c r="S304" s="21">
        <f>IF(MID(Fosfatos!S304,1,1)="&lt;",MID(Fosfatos!S304,2,4)/2,Fosfatos!S304)</f>
        <v>0</v>
      </c>
      <c r="T304" s="21" t="str">
        <f>IF(MID(Fosfatos!T304,1,1)="&lt;",MID(Fosfatos!T304,2,4)/2,Fosfatos!T304)</f>
        <v>Calado reducido</v>
      </c>
      <c r="U304" s="150" t="str">
        <f>IF(MID(Fosfatos!U304,1,1)="&lt;",MID(Fosfatos!U304,2,4)/2,Fosfatos!U304)</f>
        <v>Cauce estancado</v>
      </c>
      <c r="V304" s="151" t="str">
        <f>IF(MID(Fosfatos!V304,1,1)="&lt;",MID(Fosfatos!V304,2,4)/2,Fosfatos!V304)</f>
        <v>Punto inaccesible</v>
      </c>
      <c r="W304" s="152">
        <f>IF(MID(Fosfatos!W304,1,1)="&lt;",MID(Fosfatos!W304,2,4)/2,Fosfatos!W304)</f>
        <v>0</v>
      </c>
      <c r="X304" s="153" t="str">
        <f>IF(MID(Fosfatos!X304,1,1)="&lt;",MID(Fosfatos!X304,2,4)/2,Fosfatos!X304)</f>
        <v>Cauce seco</v>
      </c>
      <c r="Y304" s="154">
        <f>IF(MID(Fosfatos!Y304,1,1)="&lt;",MID(Fosfatos!Y304,2,4)/2,Fosfatos!Y304)</f>
        <v>0</v>
      </c>
    </row>
    <row r="305" spans="2:25" x14ac:dyDescent="0.25">
      <c r="B305" s="30">
        <v>45173</v>
      </c>
      <c r="C305" s="46"/>
      <c r="D305" s="131">
        <f>IF(MID(Fosfatos!D305,1,1)="&lt;",MID(Fosfatos!D305,2,4)/2,Fosfatos!D305)</f>
        <v>0.42099999999999999</v>
      </c>
      <c r="E305" s="26"/>
      <c r="F305" s="26"/>
      <c r="G305" s="26"/>
      <c r="H305" s="26"/>
      <c r="I305" s="46"/>
      <c r="J305" s="131">
        <f>IF(MID(Fosfatos!J305,1,1)="&lt;",MID(Fosfatos!J305,2,4)/2,Fosfatos!J305)</f>
        <v>0.03</v>
      </c>
      <c r="K305" s="46"/>
      <c r="L305" s="131">
        <f>IF(MID(Fosfatos!L305,1,1)="&lt;",MID(Fosfatos!L305,2,4)/2,Fosfatos!L305)</f>
        <v>0</v>
      </c>
      <c r="M305" s="46"/>
      <c r="N305" s="131" t="str">
        <f>IF(MID(Fosfatos!N305,1,1)="&lt;",MID(Fosfatos!N305,2,4)/2,Fosfatos!N305)</f>
        <v>Cauce seco</v>
      </c>
      <c r="O305" s="4">
        <f>IF(MID(Fosfatos!O305,1,1)="&lt;",MID(Fosfatos!O305,2,4)/2,Fosfatos!O305)</f>
        <v>0.252</v>
      </c>
      <c r="P305" s="9" t="str">
        <f>IF(MID(Fosfatos!P305,1,1)="&lt;",MID(Fosfatos!P305,2,4)/2,Fosfatos!P305)</f>
        <v>Cauce estancado</v>
      </c>
      <c r="Q305" s="46"/>
      <c r="R305" s="17" t="str">
        <f>IF(MID(Fosfatos!R305,1,1)="&lt;",MID(Fosfatos!R305,2,4)/2,Fosfatos!R305)</f>
        <v>Cauce seco</v>
      </c>
      <c r="S305" s="21" t="str">
        <f>IF(MID(Fosfatos!S305,1,1)="&lt;",MID(Fosfatos!S305,2,4)/2,Fosfatos!S305)</f>
        <v>Cauce seco</v>
      </c>
      <c r="T305" s="21">
        <f>IF(MID(Fosfatos!T305,1,1)="&lt;",MID(Fosfatos!T305,2,4)/2,Fosfatos!T305)</f>
        <v>0.03</v>
      </c>
      <c r="U305" s="150">
        <f>IF(MID(Fosfatos!U305,1,1)="&lt;",MID(Fosfatos!U305,2,4)/2,Fosfatos!U305)</f>
        <v>0.03</v>
      </c>
      <c r="V305" s="151" t="str">
        <f>IF(MID(Fosfatos!V305,1,1)="&lt;",MID(Fosfatos!V305,2,4)/2,Fosfatos!V305)</f>
        <v>Punto inaccesible</v>
      </c>
      <c r="W305" s="152" t="str">
        <f>IF(MID(Fosfatos!W305,1,1)="&lt;",MID(Fosfatos!W305,2,4)/2,Fosfatos!W305)</f>
        <v>Cauce seco</v>
      </c>
      <c r="X305" s="153" t="str">
        <f>IF(MID(Fosfatos!X305,1,1)="&lt;",MID(Fosfatos!X305,2,4)/2,Fosfatos!X305)</f>
        <v>Cauce seco</v>
      </c>
      <c r="Y305" s="154" t="str">
        <f>IF(MID(Fosfatos!Y305,1,1)="&lt;",MID(Fosfatos!Y305,2,4)/2,Fosfatos!Y305)</f>
        <v>Cauce seco</v>
      </c>
    </row>
    <row r="306" spans="2:25" x14ac:dyDescent="0.25">
      <c r="B306" s="30">
        <v>45175</v>
      </c>
      <c r="C306" s="46"/>
      <c r="D306" s="131">
        <f>IF(MID(Fosfatos!D306,1,1)="&lt;",MID(Fosfatos!D306,2,4)/2,Fosfatos!D306)</f>
        <v>0.40899999999999997</v>
      </c>
      <c r="E306" s="26"/>
      <c r="F306" s="26"/>
      <c r="G306" s="26"/>
      <c r="H306" s="26"/>
      <c r="I306" s="46"/>
      <c r="J306" s="131">
        <f>IF(MID(Fosfatos!J306,1,1)="&lt;",MID(Fosfatos!J306,2,4)/2,Fosfatos!J306)</f>
        <v>0.03</v>
      </c>
      <c r="K306" s="46"/>
      <c r="L306" s="131">
        <f>IF(MID(Fosfatos!L306,1,1)="&lt;",MID(Fosfatos!L306,2,4)/2,Fosfatos!L306)</f>
        <v>0</v>
      </c>
      <c r="M306" s="46"/>
      <c r="N306" s="131" t="str">
        <f>IF(MID(Fosfatos!N306,1,1)="&lt;",MID(Fosfatos!N306,2,4)/2,Fosfatos!N306)</f>
        <v>Cauce seco</v>
      </c>
      <c r="O306" s="4">
        <f>IF(MID(Fosfatos!O306,1,1)="&lt;",MID(Fosfatos!O306,2,4)/2,Fosfatos!O306)</f>
        <v>0.14499999999999999</v>
      </c>
      <c r="P306" s="9" t="str">
        <f>IF(MID(Fosfatos!P306,1,1)="&lt;",MID(Fosfatos!P306,2,4)/2,Fosfatos!P306)</f>
        <v>Cauce estancado</v>
      </c>
      <c r="Q306" s="46"/>
      <c r="R306" s="17">
        <f>IF(MID(Fosfatos!R306,1,1)="&lt;",MID(Fosfatos!R306,2,4)/2,Fosfatos!R306)</f>
        <v>0</v>
      </c>
      <c r="S306" s="21">
        <f>IF(MID(Fosfatos!S306,1,1)="&lt;",MID(Fosfatos!S306,2,4)/2,Fosfatos!S306)</f>
        <v>0</v>
      </c>
      <c r="T306" s="21">
        <f>IF(MID(Fosfatos!T306,1,1)="&lt;",MID(Fosfatos!T306,2,4)/2,Fosfatos!T306)</f>
        <v>0.03</v>
      </c>
      <c r="U306" s="150">
        <f>IF(MID(Fosfatos!U306,1,1)="&lt;",MID(Fosfatos!U306,2,4)/2,Fosfatos!U306)</f>
        <v>0.03</v>
      </c>
      <c r="V306" s="151" t="str">
        <f>IF(MID(Fosfatos!V306,1,1)="&lt;",MID(Fosfatos!V306,2,4)/2,Fosfatos!V306)</f>
        <v>Punto inaccesible</v>
      </c>
      <c r="W306" s="152">
        <f>IF(MID(Fosfatos!W306,1,1)="&lt;",MID(Fosfatos!W306,2,4)/2,Fosfatos!W306)</f>
        <v>0</v>
      </c>
      <c r="X306" s="153" t="str">
        <f>IF(MID(Fosfatos!X306,1,1)="&lt;",MID(Fosfatos!X306,2,4)/2,Fosfatos!X306)</f>
        <v>Cauce seco</v>
      </c>
      <c r="Y306" s="154">
        <f>IF(MID(Fosfatos!Y306,1,1)="&lt;",MID(Fosfatos!Y306,2,4)/2,Fosfatos!Y306)</f>
        <v>0</v>
      </c>
    </row>
    <row r="307" spans="2:25" x14ac:dyDescent="0.25">
      <c r="B307" s="30">
        <v>45177</v>
      </c>
      <c r="C307" s="46"/>
      <c r="D307" s="131">
        <f>IF(MID(Fosfatos!D307,1,1)="&lt;",MID(Fosfatos!D307,2,4)/2,Fosfatos!D307)</f>
        <v>0.26300000000000001</v>
      </c>
      <c r="E307" s="26"/>
      <c r="F307" s="26"/>
      <c r="G307" s="26"/>
      <c r="H307" s="26"/>
      <c r="I307" s="46"/>
      <c r="J307" s="131">
        <f>IF(MID(Fosfatos!J307,1,1)="&lt;",MID(Fosfatos!J307,2,4)/2,Fosfatos!J307)</f>
        <v>0.03</v>
      </c>
      <c r="K307" s="46"/>
      <c r="L307" s="131">
        <f>IF(MID(Fosfatos!L307,1,1)="&lt;",MID(Fosfatos!L307,2,4)/2,Fosfatos!L307)</f>
        <v>0</v>
      </c>
      <c r="M307" s="46"/>
      <c r="N307" s="131" t="str">
        <f>IF(MID(Fosfatos!N307,1,1)="&lt;",MID(Fosfatos!N307,2,4)/2,Fosfatos!N307)</f>
        <v>Cauce seco</v>
      </c>
      <c r="O307" s="4">
        <f>IF(MID(Fosfatos!O307,1,1)="&lt;",MID(Fosfatos!O307,2,4)/2,Fosfatos!O307)</f>
        <v>0.11799999999999999</v>
      </c>
      <c r="P307" s="9" t="str">
        <f>IF(MID(Fosfatos!P307,1,1)="&lt;",MID(Fosfatos!P307,2,4)/2,Fosfatos!P307)</f>
        <v>Cauce estancado</v>
      </c>
      <c r="Q307" s="46"/>
      <c r="R307" s="17">
        <f>IF(MID(Fosfatos!R307,1,1)="&lt;",MID(Fosfatos!R307,2,4)/2,Fosfatos!R307)</f>
        <v>0</v>
      </c>
      <c r="S307" s="21">
        <f>IF(MID(Fosfatos!S307,1,1)="&lt;",MID(Fosfatos!S307,2,4)/2,Fosfatos!S307)</f>
        <v>0</v>
      </c>
      <c r="T307" s="21">
        <f>IF(MID(Fosfatos!T307,1,1)="&lt;",MID(Fosfatos!T307,2,4)/2,Fosfatos!T307)</f>
        <v>0.03</v>
      </c>
      <c r="U307" s="150">
        <f>IF(MID(Fosfatos!U307,1,1)="&lt;",MID(Fosfatos!U307,2,4)/2,Fosfatos!U307)</f>
        <v>0.03</v>
      </c>
      <c r="V307" s="151" t="str">
        <f>IF(MID(Fosfatos!V307,1,1)="&lt;",MID(Fosfatos!V307,2,4)/2,Fosfatos!V307)</f>
        <v>Punto inaccesible</v>
      </c>
      <c r="W307" s="152">
        <f>IF(MID(Fosfatos!W307,1,1)="&lt;",MID(Fosfatos!W307,2,4)/2,Fosfatos!W307)</f>
        <v>0</v>
      </c>
      <c r="X307" s="153" t="str">
        <f>IF(MID(Fosfatos!X307,1,1)="&lt;",MID(Fosfatos!X307,2,4)/2,Fosfatos!X307)</f>
        <v>Cauce seco</v>
      </c>
      <c r="Y307" s="154">
        <f>IF(MID(Fosfatos!Y307,1,1)="&lt;",MID(Fosfatos!Y307,2,4)/2,Fosfatos!Y307)</f>
        <v>0</v>
      </c>
    </row>
    <row r="308" spans="2:25" x14ac:dyDescent="0.25">
      <c r="B308" s="30">
        <v>45182</v>
      </c>
      <c r="C308" s="46"/>
      <c r="D308" s="131">
        <f>IF(MID(Fosfatos!D308,1,1)="&lt;",MID(Fosfatos!D308,2,4)/2,Fosfatos!D308)</f>
        <v>0.26800000000000002</v>
      </c>
      <c r="E308" s="26"/>
      <c r="F308" s="26"/>
      <c r="G308" s="26"/>
      <c r="H308" s="26"/>
      <c r="I308" s="46"/>
      <c r="J308" s="131">
        <f>IF(MID(Fosfatos!J308,1,1)="&lt;",MID(Fosfatos!J308,2,4)/2,Fosfatos!J308)</f>
        <v>0.223</v>
      </c>
      <c r="K308" s="46"/>
      <c r="L308" s="131">
        <f>IF(MID(Fosfatos!L308,1,1)="&lt;",MID(Fosfatos!L308,2,4)/2,Fosfatos!L308)</f>
        <v>0</v>
      </c>
      <c r="M308" s="46"/>
      <c r="N308" s="131" t="str">
        <f>IF(MID(Fosfatos!N308,1,1)="&lt;",MID(Fosfatos!N308,2,4)/2,Fosfatos!N308)</f>
        <v>Cauce seco</v>
      </c>
      <c r="O308" s="4">
        <f>IF(MID(Fosfatos!O308,1,1)="&lt;",MID(Fosfatos!O308,2,4)/2,Fosfatos!O308)</f>
        <v>0.154</v>
      </c>
      <c r="P308" s="9" t="str">
        <f>IF(MID(Fosfatos!P308,1,1)="&lt;",MID(Fosfatos!P308,2,4)/2,Fosfatos!P308)</f>
        <v>Cauce estancado</v>
      </c>
      <c r="Q308" s="46"/>
      <c r="R308" s="17" t="str">
        <f>IF(MID(Fosfatos!R308,1,1)="&lt;",MID(Fosfatos!R308,2,4)/2,Fosfatos!R308)</f>
        <v>Cauce seco</v>
      </c>
      <c r="S308" s="21" t="str">
        <f>IF(MID(Fosfatos!S308,1,1)="&lt;",MID(Fosfatos!S308,2,4)/2,Fosfatos!S308)</f>
        <v>Cauce seco</v>
      </c>
      <c r="T308" s="21">
        <f>IF(MID(Fosfatos!T308,1,1)="&lt;",MID(Fosfatos!T308,2,4)/2,Fosfatos!T308)</f>
        <v>0.03</v>
      </c>
      <c r="U308" s="150">
        <f>IF(MID(Fosfatos!U308,1,1)="&lt;",MID(Fosfatos!U308,2,4)/2,Fosfatos!U308)</f>
        <v>0.03</v>
      </c>
      <c r="V308" s="151" t="str">
        <f>IF(MID(Fosfatos!V308,1,1)="&lt;",MID(Fosfatos!V308,2,4)/2,Fosfatos!V308)</f>
        <v>Punto inaccesible</v>
      </c>
      <c r="W308" s="152" t="str">
        <f>IF(MID(Fosfatos!W308,1,1)="&lt;",MID(Fosfatos!W308,2,4)/2,Fosfatos!W308)</f>
        <v>Cauce seco</v>
      </c>
      <c r="X308" s="153" t="str">
        <f>IF(MID(Fosfatos!X308,1,1)="&lt;",MID(Fosfatos!X308,2,4)/2,Fosfatos!X308)</f>
        <v>Cauce seco</v>
      </c>
      <c r="Y308" s="154" t="str">
        <f>IF(MID(Fosfatos!Y308,1,1)="&lt;",MID(Fosfatos!Y308,2,4)/2,Fosfatos!Y308)</f>
        <v>Cauce seco</v>
      </c>
    </row>
    <row r="309" spans="2:25" x14ac:dyDescent="0.25">
      <c r="B309" s="30">
        <v>45184</v>
      </c>
      <c r="C309" s="46"/>
      <c r="D309" s="131">
        <f>IF(MID(Fosfatos!D309,1,1)="&lt;",MID(Fosfatos!D309,2,4)/2,Fosfatos!D309)</f>
        <v>0.03</v>
      </c>
      <c r="E309" s="26"/>
      <c r="F309" s="26"/>
      <c r="G309" s="26"/>
      <c r="H309" s="26"/>
      <c r="I309" s="46"/>
      <c r="J309" s="131">
        <f>IF(MID(Fosfatos!J309,1,1)="&lt;",MID(Fosfatos!J309,2,4)/2,Fosfatos!J309)</f>
        <v>0.307</v>
      </c>
      <c r="K309" s="46"/>
      <c r="L309" s="131">
        <f>IF(MID(Fosfatos!L309,1,1)="&lt;",MID(Fosfatos!L309,2,4)/2,Fosfatos!L309)</f>
        <v>0</v>
      </c>
      <c r="M309" s="46"/>
      <c r="N309" s="131" t="str">
        <f>IF(MID(Fosfatos!N309,1,1)="&lt;",MID(Fosfatos!N309,2,4)/2,Fosfatos!N309)</f>
        <v>Cauce seco</v>
      </c>
      <c r="O309" s="4">
        <f>IF(MID(Fosfatos!O309,1,1)="&lt;",MID(Fosfatos!O309,2,4)/2,Fosfatos!O309)</f>
        <v>0.122</v>
      </c>
      <c r="P309" s="9" t="str">
        <f>IF(MID(Fosfatos!P309,1,1)="&lt;",MID(Fosfatos!P309,2,4)/2,Fosfatos!P309)</f>
        <v>Cauce estancado</v>
      </c>
      <c r="Q309" s="46"/>
      <c r="R309" s="17">
        <f>IF(MID(Fosfatos!R309,1,1)="&lt;",MID(Fosfatos!R309,2,4)/2,Fosfatos!R309)</f>
        <v>0</v>
      </c>
      <c r="S309" s="21">
        <f>IF(MID(Fosfatos!S309,1,1)="&lt;",MID(Fosfatos!S309,2,4)/2,Fosfatos!S309)</f>
        <v>0</v>
      </c>
      <c r="T309" s="21">
        <f>IF(MID(Fosfatos!T309,1,1)="&lt;",MID(Fosfatos!T309,2,4)/2,Fosfatos!T309)</f>
        <v>0.03</v>
      </c>
      <c r="U309" s="150">
        <f>IF(MID(Fosfatos!U309,1,1)="&lt;",MID(Fosfatos!U309,2,4)/2,Fosfatos!U309)</f>
        <v>0.03</v>
      </c>
      <c r="V309" s="151" t="str">
        <f>IF(MID(Fosfatos!V309,1,1)="&lt;",MID(Fosfatos!V309,2,4)/2,Fosfatos!V309)</f>
        <v>Punto inaccesible</v>
      </c>
      <c r="W309" s="152">
        <f>IF(MID(Fosfatos!W309,1,1)="&lt;",MID(Fosfatos!W309,2,4)/2,Fosfatos!W309)</f>
        <v>0</v>
      </c>
      <c r="X309" s="153" t="str">
        <f>IF(MID(Fosfatos!X309,1,1)="&lt;",MID(Fosfatos!X309,2,4)/2,Fosfatos!X309)</f>
        <v>Cauce seco</v>
      </c>
      <c r="Y309" s="154">
        <f>IF(MID(Fosfatos!Y309,1,1)="&lt;",MID(Fosfatos!Y309,2,4)/2,Fosfatos!Y309)</f>
        <v>0</v>
      </c>
    </row>
    <row r="310" spans="2:25" x14ac:dyDescent="0.25">
      <c r="B310" s="30">
        <v>45187</v>
      </c>
      <c r="C310" s="46"/>
      <c r="D310" s="131">
        <f>IF(MID(Fosfatos!D310,1,1)="&lt;",MID(Fosfatos!D310,2,4)/2,Fosfatos!D310)</f>
        <v>0.29899999999999999</v>
      </c>
      <c r="E310" s="26"/>
      <c r="F310" s="26"/>
      <c r="G310" s="26"/>
      <c r="H310" s="26"/>
      <c r="I310" s="46"/>
      <c r="J310" s="131">
        <f>IF(MID(Fosfatos!J310,1,1)="&lt;",MID(Fosfatos!J310,2,4)/2,Fosfatos!J310)</f>
        <v>0.03</v>
      </c>
      <c r="K310" s="46"/>
      <c r="L310" s="131">
        <f>IF(MID(Fosfatos!L310,1,1)="&lt;",MID(Fosfatos!L310,2,4)/2,Fosfatos!L310)</f>
        <v>0</v>
      </c>
      <c r="M310" s="46"/>
      <c r="N310" s="131" t="str">
        <f>IF(MID(Fosfatos!N310,1,1)="&lt;",MID(Fosfatos!N310,2,4)/2,Fosfatos!N310)</f>
        <v>Cauce seco</v>
      </c>
      <c r="O310" s="4">
        <f>IF(MID(Fosfatos!O310,1,1)="&lt;",MID(Fosfatos!O310,2,4)/2,Fosfatos!O310)</f>
        <v>0.11799999999999999</v>
      </c>
      <c r="P310" s="9" t="str">
        <f>IF(MID(Fosfatos!P310,1,1)="&lt;",MID(Fosfatos!P310,2,4)/2,Fosfatos!P310)</f>
        <v>Cauce estancado</v>
      </c>
      <c r="Q310" s="46"/>
      <c r="R310" s="17" t="str">
        <f>IF(MID(Fosfatos!R310,1,1)="&lt;",MID(Fosfatos!R310,2,4)/2,Fosfatos!R310)</f>
        <v>Cauce seco</v>
      </c>
      <c r="S310" s="21" t="str">
        <f>IF(MID(Fosfatos!S310,1,1)="&lt;",MID(Fosfatos!S310,2,4)/2,Fosfatos!S310)</f>
        <v>Cauce seco</v>
      </c>
      <c r="T310" s="21">
        <f>IF(MID(Fosfatos!T310,1,1)="&lt;",MID(Fosfatos!T310,2,4)/2,Fosfatos!T310)</f>
        <v>0.03</v>
      </c>
      <c r="U310" s="150">
        <f>IF(MID(Fosfatos!U310,1,1)="&lt;",MID(Fosfatos!U310,2,4)/2,Fosfatos!U310)</f>
        <v>0.03</v>
      </c>
      <c r="V310" s="151" t="str">
        <f>IF(MID(Fosfatos!V310,1,1)="&lt;",MID(Fosfatos!V310,2,4)/2,Fosfatos!V310)</f>
        <v>Punto inaccesible</v>
      </c>
      <c r="W310" s="152" t="str">
        <f>IF(MID(Fosfatos!W310,1,1)="&lt;",MID(Fosfatos!W310,2,4)/2,Fosfatos!W310)</f>
        <v>Cauce seco</v>
      </c>
      <c r="X310" s="153">
        <f>IF(MID(Fosfatos!X310,1,1)="&lt;",MID(Fosfatos!X310,2,4)/2,Fosfatos!X310)</f>
        <v>7.2999999999999995E-2</v>
      </c>
      <c r="Y310" s="154" t="str">
        <f>IF(MID(Fosfatos!Y310,1,1)="&lt;",MID(Fosfatos!Y310,2,4)/2,Fosfatos!Y310)</f>
        <v>Cauce seco</v>
      </c>
    </row>
    <row r="311" spans="2:25" x14ac:dyDescent="0.25">
      <c r="B311" s="30">
        <v>45189</v>
      </c>
      <c r="C311" s="46"/>
      <c r="D311" s="131">
        <f>IF(MID(Fosfatos!D311,1,1)="&lt;",MID(Fosfatos!D311,2,4)/2,Fosfatos!D311)</f>
        <v>0.246</v>
      </c>
      <c r="E311" s="26"/>
      <c r="F311" s="26"/>
      <c r="G311" s="26"/>
      <c r="H311" s="26"/>
      <c r="I311" s="46"/>
      <c r="J311" s="131">
        <f>IF(MID(Fosfatos!J311,1,1)="&lt;",MID(Fosfatos!J311,2,4)/2,Fosfatos!J311)</f>
        <v>0.03</v>
      </c>
      <c r="K311" s="46"/>
      <c r="L311" s="131">
        <f>IF(MID(Fosfatos!L311,1,1)="&lt;",MID(Fosfatos!L311,2,4)/2,Fosfatos!L311)</f>
        <v>0</v>
      </c>
      <c r="M311" s="46"/>
      <c r="N311" s="131" t="str">
        <f>IF(MID(Fosfatos!N311,1,1)="&lt;",MID(Fosfatos!N311,2,4)/2,Fosfatos!N311)</f>
        <v>Cauce seco</v>
      </c>
      <c r="O311" s="4">
        <f>IF(MID(Fosfatos!O311,1,1)="&lt;",MID(Fosfatos!O311,2,4)/2,Fosfatos!O311)</f>
        <v>0.129</v>
      </c>
      <c r="P311" s="9" t="str">
        <f>IF(MID(Fosfatos!P311,1,1)="&lt;",MID(Fosfatos!P311,2,4)/2,Fosfatos!P311)</f>
        <v>Cauce estancado</v>
      </c>
      <c r="Q311" s="46"/>
      <c r="R311" s="17">
        <f>IF(MID(Fosfatos!R311,1,1)="&lt;",MID(Fosfatos!R311,2,4)/2,Fosfatos!R311)</f>
        <v>0</v>
      </c>
      <c r="S311" s="21">
        <f>IF(MID(Fosfatos!S311,1,1)="&lt;",MID(Fosfatos!S311,2,4)/2,Fosfatos!S311)</f>
        <v>0</v>
      </c>
      <c r="T311" s="21">
        <f>IF(MID(Fosfatos!T311,1,1)="&lt;",MID(Fosfatos!T311,2,4)/2,Fosfatos!T311)</f>
        <v>0.03</v>
      </c>
      <c r="U311" s="150">
        <f>IF(MID(Fosfatos!U311,1,1)="&lt;",MID(Fosfatos!U311,2,4)/2,Fosfatos!U311)</f>
        <v>0.03</v>
      </c>
      <c r="V311" s="151" t="str">
        <f>IF(MID(Fosfatos!V311,1,1)="&lt;",MID(Fosfatos!V311,2,4)/2,Fosfatos!V311)</f>
        <v>Punto inaccesible</v>
      </c>
      <c r="W311" s="152">
        <f>IF(MID(Fosfatos!W311,1,1)="&lt;",MID(Fosfatos!W311,2,4)/2,Fosfatos!W311)</f>
        <v>0</v>
      </c>
      <c r="X311" s="153">
        <f>IF(MID(Fosfatos!X311,1,1)="&lt;",MID(Fosfatos!X311,2,4)/2,Fosfatos!X311)</f>
        <v>0.20399999999999999</v>
      </c>
      <c r="Y311" s="154">
        <f>IF(MID(Fosfatos!Y311,1,1)="&lt;",MID(Fosfatos!Y311,2,4)/2,Fosfatos!Y311)</f>
        <v>0</v>
      </c>
    </row>
    <row r="312" spans="2:25" x14ac:dyDescent="0.25">
      <c r="B312" s="30">
        <v>45191</v>
      </c>
      <c r="C312" s="46"/>
      <c r="D312" s="131">
        <f>IF(MID(Fosfatos!D312,1,1)="&lt;",MID(Fosfatos!D312,2,4)/2,Fosfatos!D312)</f>
        <v>0.23</v>
      </c>
      <c r="E312" s="26"/>
      <c r="F312" s="26"/>
      <c r="G312" s="26"/>
      <c r="H312" s="26"/>
      <c r="I312" s="46"/>
      <c r="J312" s="131">
        <f>IF(MID(Fosfatos!J312,1,1)="&lt;",MID(Fosfatos!J312,2,4)/2,Fosfatos!J312)</f>
        <v>0.03</v>
      </c>
      <c r="K312" s="46"/>
      <c r="L312" s="131">
        <f>IF(MID(Fosfatos!L312,1,1)="&lt;",MID(Fosfatos!L312,2,4)/2,Fosfatos!L312)</f>
        <v>0</v>
      </c>
      <c r="M312" s="46"/>
      <c r="N312" s="131" t="str">
        <f>IF(MID(Fosfatos!N312,1,1)="&lt;",MID(Fosfatos!N312,2,4)/2,Fosfatos!N312)</f>
        <v>Cauce seco</v>
      </c>
      <c r="O312" s="4">
        <f>IF(MID(Fosfatos!O312,1,1)="&lt;",MID(Fosfatos!O312,2,4)/2,Fosfatos!O312)</f>
        <v>0.124</v>
      </c>
      <c r="P312" s="9" t="str">
        <f>IF(MID(Fosfatos!P312,1,1)="&lt;",MID(Fosfatos!P312,2,4)/2,Fosfatos!P312)</f>
        <v>Cauce estancado</v>
      </c>
      <c r="Q312" s="46"/>
      <c r="R312" s="17">
        <f>IF(MID(Fosfatos!R312,1,1)="&lt;",MID(Fosfatos!R312,2,4)/2,Fosfatos!R312)</f>
        <v>0</v>
      </c>
      <c r="S312" s="21">
        <f>IF(MID(Fosfatos!S312,1,1)="&lt;",MID(Fosfatos!S312,2,4)/2,Fosfatos!S312)</f>
        <v>0</v>
      </c>
      <c r="T312" s="21">
        <f>IF(MID(Fosfatos!T312,1,1)="&lt;",MID(Fosfatos!T312,2,4)/2,Fosfatos!T312)</f>
        <v>0.03</v>
      </c>
      <c r="U312" s="150">
        <f>IF(MID(Fosfatos!U312,1,1)="&lt;",MID(Fosfatos!U312,2,4)/2,Fosfatos!U312)</f>
        <v>0.03</v>
      </c>
      <c r="V312" s="151" t="str">
        <f>IF(MID(Fosfatos!V312,1,1)="&lt;",MID(Fosfatos!V312,2,4)/2,Fosfatos!V312)</f>
        <v>Punto inaccesible</v>
      </c>
      <c r="W312" s="152">
        <f>IF(MID(Fosfatos!W312,1,1)="&lt;",MID(Fosfatos!W312,2,4)/2,Fosfatos!W312)</f>
        <v>0</v>
      </c>
      <c r="X312" s="153">
        <f>IF(MID(Fosfatos!X312,1,1)="&lt;",MID(Fosfatos!X312,2,4)/2,Fosfatos!X312)</f>
        <v>0.26700000000000002</v>
      </c>
      <c r="Y312" s="154">
        <f>IF(MID(Fosfatos!Y312,1,1)="&lt;",MID(Fosfatos!Y312,2,4)/2,Fosfatos!Y312)</f>
        <v>0</v>
      </c>
    </row>
    <row r="313" spans="2:25" x14ac:dyDescent="0.25">
      <c r="B313" s="30">
        <v>45194</v>
      </c>
      <c r="C313" s="46"/>
      <c r="D313" s="131">
        <f>IF(MID(Fosfatos!D313,1,1)="&lt;",MID(Fosfatos!D313,2,4)/2,Fosfatos!D313)</f>
        <v>0.17599999999999999</v>
      </c>
      <c r="E313" s="26"/>
      <c r="F313" s="26"/>
      <c r="G313" s="26"/>
      <c r="H313" s="26"/>
      <c r="I313" s="46"/>
      <c r="J313" s="131">
        <f>IF(MID(Fosfatos!J313,1,1)="&lt;",MID(Fosfatos!J313,2,4)/2,Fosfatos!J313)</f>
        <v>0.03</v>
      </c>
      <c r="K313" s="46"/>
      <c r="L313" s="131">
        <f>IF(MID(Fosfatos!L313,1,1)="&lt;",MID(Fosfatos!L313,2,4)/2,Fosfatos!L313)</f>
        <v>0</v>
      </c>
      <c r="M313" s="46"/>
      <c r="N313" s="131" t="str">
        <f>IF(MID(Fosfatos!N313,1,1)="&lt;",MID(Fosfatos!N313,2,4)/2,Fosfatos!N313)</f>
        <v>Cauce seco</v>
      </c>
      <c r="O313" s="4">
        <f>IF(MID(Fosfatos!O313,1,1)="&lt;",MID(Fosfatos!O313,2,4)/2,Fosfatos!O313)</f>
        <v>0.106</v>
      </c>
      <c r="P313" s="9" t="str">
        <f>IF(MID(Fosfatos!P313,1,1)="&lt;",MID(Fosfatos!P313,2,4)/2,Fosfatos!P313)</f>
        <v>Cauce estancado</v>
      </c>
      <c r="Q313" s="46"/>
      <c r="R313" s="17" t="str">
        <f>IF(MID(Fosfatos!R313,1,1)="&lt;",MID(Fosfatos!R313,2,4)/2,Fosfatos!R313)</f>
        <v>Cauce seco</v>
      </c>
      <c r="S313" s="21" t="str">
        <f>IF(MID(Fosfatos!S313,1,1)="&lt;",MID(Fosfatos!S313,2,4)/2,Fosfatos!S313)</f>
        <v>Cauce seco</v>
      </c>
      <c r="T313" s="21">
        <f>IF(MID(Fosfatos!T313,1,1)="&lt;",MID(Fosfatos!T313,2,4)/2,Fosfatos!T313)</f>
        <v>0.03</v>
      </c>
      <c r="U313" s="150">
        <f>IF(MID(Fosfatos!U313,1,1)="&lt;",MID(Fosfatos!U313,2,4)/2,Fosfatos!U313)</f>
        <v>0.03</v>
      </c>
      <c r="V313" s="151" t="str">
        <f>IF(MID(Fosfatos!V313,1,1)="&lt;",MID(Fosfatos!V313,2,4)/2,Fosfatos!V313)</f>
        <v>Punto inaccesible</v>
      </c>
      <c r="W313" s="152" t="str">
        <f>IF(MID(Fosfatos!W313,1,1)="&lt;",MID(Fosfatos!W313,2,4)/2,Fosfatos!W313)</f>
        <v>Cauce seco</v>
      </c>
      <c r="X313" s="153">
        <f>IF(MID(Fosfatos!X313,1,1)="&lt;",MID(Fosfatos!X313,2,4)/2,Fosfatos!X313)</f>
        <v>0.13300000000000001</v>
      </c>
      <c r="Y313" s="154" t="str">
        <f>IF(MID(Fosfatos!Y313,1,1)="&lt;",MID(Fosfatos!Y313,2,4)/2,Fosfatos!Y313)</f>
        <v>Cauce seco</v>
      </c>
    </row>
    <row r="314" spans="2:25" x14ac:dyDescent="0.25">
      <c r="B314" s="30">
        <v>45196</v>
      </c>
      <c r="C314" s="46"/>
      <c r="D314" s="131">
        <f>IF(MID(Fosfatos!D314,1,1)="&lt;",MID(Fosfatos!D314,2,4)/2,Fosfatos!D314)</f>
        <v>0.183</v>
      </c>
      <c r="E314" s="26"/>
      <c r="F314" s="26"/>
      <c r="G314" s="26"/>
      <c r="H314" s="26"/>
      <c r="I314" s="46"/>
      <c r="J314" s="131">
        <f>IF(MID(Fosfatos!J314,1,1)="&lt;",MID(Fosfatos!J314,2,4)/2,Fosfatos!J314)</f>
        <v>0.03</v>
      </c>
      <c r="K314" s="46"/>
      <c r="L314" s="131">
        <f>IF(MID(Fosfatos!L314,1,1)="&lt;",MID(Fosfatos!L314,2,4)/2,Fosfatos!L314)</f>
        <v>0</v>
      </c>
      <c r="M314" s="46"/>
      <c r="N314" s="131" t="str">
        <f>IF(MID(Fosfatos!N314,1,1)="&lt;",MID(Fosfatos!N314,2,4)/2,Fosfatos!N314)</f>
        <v>Cauce seco</v>
      </c>
      <c r="O314" s="4">
        <f>IF(MID(Fosfatos!O314,1,1)="&lt;",MID(Fosfatos!O314,2,4)/2,Fosfatos!O314)</f>
        <v>0.10100000000000001</v>
      </c>
      <c r="P314" s="9" t="str">
        <f>IF(MID(Fosfatos!P314,1,1)="&lt;",MID(Fosfatos!P314,2,4)/2,Fosfatos!P314)</f>
        <v>Cauce estancado</v>
      </c>
      <c r="Q314" s="46"/>
      <c r="R314" s="17">
        <f>IF(MID(Fosfatos!R314,1,1)="&lt;",MID(Fosfatos!R314,2,4)/2,Fosfatos!R314)</f>
        <v>0</v>
      </c>
      <c r="S314" s="21">
        <f>IF(MID(Fosfatos!S314,1,1)="&lt;",MID(Fosfatos!S314,2,4)/2,Fosfatos!S314)</f>
        <v>0</v>
      </c>
      <c r="T314" s="21">
        <f>IF(MID(Fosfatos!T314,1,1)="&lt;",MID(Fosfatos!T314,2,4)/2,Fosfatos!T314)</f>
        <v>0.03</v>
      </c>
      <c r="U314" s="150">
        <f>IF(MID(Fosfatos!U314,1,1)="&lt;",MID(Fosfatos!U314,2,4)/2,Fosfatos!U314)</f>
        <v>0.03</v>
      </c>
      <c r="V314" s="151" t="str">
        <f>IF(MID(Fosfatos!V314,1,1)="&lt;",MID(Fosfatos!V314,2,4)/2,Fosfatos!V314)</f>
        <v>Punto inaccesible</v>
      </c>
      <c r="W314" s="152">
        <f>IF(MID(Fosfatos!W314,1,1)="&lt;",MID(Fosfatos!W314,2,4)/2,Fosfatos!W314)</f>
        <v>0</v>
      </c>
      <c r="X314" s="153" t="str">
        <f>IF(MID(Fosfatos!X314,1,1)="&lt;",MID(Fosfatos!X314,2,4)/2,Fosfatos!X314)</f>
        <v>Cauce estancado</v>
      </c>
      <c r="Y314" s="154">
        <f>IF(MID(Fosfatos!Y314,1,1)="&lt;",MID(Fosfatos!Y314,2,4)/2,Fosfatos!Y314)</f>
        <v>0</v>
      </c>
    </row>
    <row r="315" spans="2:25" x14ac:dyDescent="0.25">
      <c r="B315" s="30">
        <v>45198</v>
      </c>
      <c r="C315" s="46"/>
      <c r="D315" s="131">
        <f>IF(MID(Fosfatos!D315,1,1)="&lt;",MID(Fosfatos!D315,2,4)/2,Fosfatos!D315)</f>
        <v>0.32</v>
      </c>
      <c r="E315" s="26"/>
      <c r="F315" s="26"/>
      <c r="G315" s="26"/>
      <c r="H315" s="26"/>
      <c r="I315" s="46"/>
      <c r="J315" s="131">
        <f>IF(MID(Fosfatos!J315,1,1)="&lt;",MID(Fosfatos!J315,2,4)/2,Fosfatos!J315)</f>
        <v>0.03</v>
      </c>
      <c r="K315" s="46"/>
      <c r="L315" s="131">
        <f>IF(MID(Fosfatos!L315,1,1)="&lt;",MID(Fosfatos!L315,2,4)/2,Fosfatos!L315)</f>
        <v>0</v>
      </c>
      <c r="M315" s="46"/>
      <c r="N315" s="131" t="str">
        <f>IF(MID(Fosfatos!N315,1,1)="&lt;",MID(Fosfatos!N315,2,4)/2,Fosfatos!N315)</f>
        <v>Cauce seco</v>
      </c>
      <c r="O315" s="4">
        <f>IF(MID(Fosfatos!O315,1,1)="&lt;",MID(Fosfatos!O315,2,4)/2,Fosfatos!O315)</f>
        <v>0.11899999999999999</v>
      </c>
      <c r="P315" s="9" t="str">
        <f>IF(MID(Fosfatos!P315,1,1)="&lt;",MID(Fosfatos!P315,2,4)/2,Fosfatos!P315)</f>
        <v>Cauce estancado</v>
      </c>
      <c r="Q315" s="46"/>
      <c r="R315" s="17">
        <f>IF(MID(Fosfatos!R315,1,1)="&lt;",MID(Fosfatos!R315,2,4)/2,Fosfatos!R315)</f>
        <v>0</v>
      </c>
      <c r="S315" s="21">
        <f>IF(MID(Fosfatos!S315,1,1)="&lt;",MID(Fosfatos!S315,2,4)/2,Fosfatos!S315)</f>
        <v>0</v>
      </c>
      <c r="T315" s="21">
        <f>IF(MID(Fosfatos!T315,1,1)="&lt;",MID(Fosfatos!T315,2,4)/2,Fosfatos!T315)</f>
        <v>0.03</v>
      </c>
      <c r="U315" s="150">
        <f>IF(MID(Fosfatos!U315,1,1)="&lt;",MID(Fosfatos!U315,2,4)/2,Fosfatos!U315)</f>
        <v>0.03</v>
      </c>
      <c r="V315" s="151" t="str">
        <f>IF(MID(Fosfatos!V315,1,1)="&lt;",MID(Fosfatos!V315,2,4)/2,Fosfatos!V315)</f>
        <v>Punto inaccesible</v>
      </c>
      <c r="W315" s="152">
        <f>IF(MID(Fosfatos!W315,1,1)="&lt;",MID(Fosfatos!W315,2,4)/2,Fosfatos!W315)</f>
        <v>0</v>
      </c>
      <c r="X315" s="153">
        <f>IF(MID(Fosfatos!X315,1,1)="&lt;",MID(Fosfatos!X315,2,4)/2,Fosfatos!X315)</f>
        <v>0.189</v>
      </c>
      <c r="Y315" s="154">
        <f>IF(MID(Fosfatos!Y315,1,1)="&lt;",MID(Fosfatos!Y315,2,4)/2,Fosfatos!Y315)</f>
        <v>0</v>
      </c>
    </row>
    <row r="316" spans="2:25" x14ac:dyDescent="0.25">
      <c r="B316" s="30">
        <v>45201</v>
      </c>
      <c r="C316" s="46"/>
      <c r="D316" s="131">
        <f>IF(MID(Fosfatos!D316,1,1)="&lt;",MID(Fosfatos!D316,2,4)/2,Fosfatos!D316)</f>
        <v>0.14599999999999999</v>
      </c>
      <c r="E316" s="26"/>
      <c r="F316" s="26"/>
      <c r="G316" s="26"/>
      <c r="H316" s="26"/>
      <c r="I316" s="46"/>
      <c r="J316" s="131">
        <f>IF(MID(Fosfatos!J316,1,1)="&lt;",MID(Fosfatos!J316,2,4)/2,Fosfatos!J316)</f>
        <v>0.03</v>
      </c>
      <c r="K316" s="46"/>
      <c r="L316" s="131">
        <f>IF(MID(Fosfatos!L316,1,1)="&lt;",MID(Fosfatos!L316,2,4)/2,Fosfatos!L316)</f>
        <v>0</v>
      </c>
      <c r="M316" s="46"/>
      <c r="N316" s="131" t="str">
        <f>IF(MID(Fosfatos!N316,1,1)="&lt;",MID(Fosfatos!N316,2,4)/2,Fosfatos!N316)</f>
        <v>Cauce seco</v>
      </c>
      <c r="O316" s="4">
        <f>IF(MID(Fosfatos!O316,1,1)="&lt;",MID(Fosfatos!O316,2,4)/2,Fosfatos!O316)</f>
        <v>0.109</v>
      </c>
      <c r="P316" s="9" t="str">
        <f>IF(MID(Fosfatos!P316,1,1)="&lt;",MID(Fosfatos!P316,2,4)/2,Fosfatos!P316)</f>
        <v>Cauce estancado</v>
      </c>
      <c r="Q316" s="46"/>
      <c r="R316" s="17" t="str">
        <f>IF(MID(Fosfatos!R316,1,1)="&lt;",MID(Fosfatos!R316,2,4)/2,Fosfatos!R316)</f>
        <v>Cauce seco</v>
      </c>
      <c r="S316" s="21" t="str">
        <f>IF(MID(Fosfatos!S316,1,1)="&lt;",MID(Fosfatos!S316,2,4)/2,Fosfatos!S316)</f>
        <v>Cauce seco</v>
      </c>
      <c r="T316" s="21">
        <f>IF(MID(Fosfatos!T316,1,1)="&lt;",MID(Fosfatos!T316,2,4)/2,Fosfatos!T316)</f>
        <v>0.03</v>
      </c>
      <c r="U316" s="150">
        <f>IF(MID(Fosfatos!U316,1,1)="&lt;",MID(Fosfatos!U316,2,4)/2,Fosfatos!U316)</f>
        <v>0.03</v>
      </c>
      <c r="V316" s="151" t="str">
        <f>IF(MID(Fosfatos!V316,1,1)="&lt;",MID(Fosfatos!V316,2,4)/2,Fosfatos!V316)</f>
        <v>Cauce estancado</v>
      </c>
      <c r="W316" s="152" t="str">
        <f>IF(MID(Fosfatos!W316,1,1)="&lt;",MID(Fosfatos!W316,2,4)/2,Fosfatos!W316)</f>
        <v>Cauce seco</v>
      </c>
      <c r="X316" s="153" t="str">
        <f>IF(MID(Fosfatos!X316,1,1)="&lt;",MID(Fosfatos!X316,2,4)/2,Fosfatos!X316)</f>
        <v>Cauce seco</v>
      </c>
      <c r="Y316" s="154" t="str">
        <f>IF(MID(Fosfatos!Y316,1,1)="&lt;",MID(Fosfatos!Y316,2,4)/2,Fosfatos!Y316)</f>
        <v>Cauce seco</v>
      </c>
    </row>
    <row r="317" spans="2:25" x14ac:dyDescent="0.25">
      <c r="B317" s="30">
        <v>45203</v>
      </c>
      <c r="C317" s="46"/>
      <c r="D317" s="131">
        <f>IF(MID(Fosfatos!D317,1,1)="&lt;",MID(Fosfatos!D317,2,4)/2,Fosfatos!D317)</f>
        <v>0.23599999999999999</v>
      </c>
      <c r="E317" s="26"/>
      <c r="F317" s="26"/>
      <c r="G317" s="26"/>
      <c r="H317" s="26"/>
      <c r="I317" s="46"/>
      <c r="J317" s="131">
        <f>IF(MID(Fosfatos!J317,1,1)="&lt;",MID(Fosfatos!J317,2,4)/2,Fosfatos!J317)</f>
        <v>0.03</v>
      </c>
      <c r="K317" s="46"/>
      <c r="L317" s="131">
        <f>IF(MID(Fosfatos!L317,1,1)="&lt;",MID(Fosfatos!L317,2,4)/2,Fosfatos!L317)</f>
        <v>0</v>
      </c>
      <c r="M317" s="46"/>
      <c r="N317" s="131" t="str">
        <f>IF(MID(Fosfatos!N317,1,1)="&lt;",MID(Fosfatos!N317,2,4)/2,Fosfatos!N317)</f>
        <v>Cauce seco</v>
      </c>
      <c r="O317" s="4">
        <f>IF(MID(Fosfatos!O317,1,1)="&lt;",MID(Fosfatos!O317,2,4)/2,Fosfatos!O317)</f>
        <v>0.11899999999999999</v>
      </c>
      <c r="P317" s="9" t="str">
        <f>IF(MID(Fosfatos!P317,1,1)="&lt;",MID(Fosfatos!P317,2,4)/2,Fosfatos!P317)</f>
        <v>Cauce estancado</v>
      </c>
      <c r="Q317" s="46"/>
      <c r="R317" s="17">
        <f>IF(MID(Fosfatos!R317,1,1)="&lt;",MID(Fosfatos!R317,2,4)/2,Fosfatos!R317)</f>
        <v>0</v>
      </c>
      <c r="S317" s="21">
        <f>IF(MID(Fosfatos!S317,1,1)="&lt;",MID(Fosfatos!S317,2,4)/2,Fosfatos!S317)</f>
        <v>0</v>
      </c>
      <c r="T317" s="21">
        <f>IF(MID(Fosfatos!T317,1,1)="&lt;",MID(Fosfatos!T317,2,4)/2,Fosfatos!T317)</f>
        <v>0.03</v>
      </c>
      <c r="U317" s="150">
        <f>IF(MID(Fosfatos!U317,1,1)="&lt;",MID(Fosfatos!U317,2,4)/2,Fosfatos!U317)</f>
        <v>0.03</v>
      </c>
      <c r="V317" s="151" t="str">
        <f>IF(MID(Fosfatos!V317,1,1)="&lt;",MID(Fosfatos!V317,2,4)/2,Fosfatos!V317)</f>
        <v>Cauce estancado</v>
      </c>
      <c r="W317" s="152">
        <f>IF(MID(Fosfatos!W317,1,1)="&lt;",MID(Fosfatos!W317,2,4)/2,Fosfatos!W317)</f>
        <v>0</v>
      </c>
      <c r="X317" s="153" t="str">
        <f>IF(MID(Fosfatos!X317,1,1)="&lt;",MID(Fosfatos!X317,2,4)/2,Fosfatos!X317)</f>
        <v>Cauce seco</v>
      </c>
      <c r="Y317" s="154">
        <f>IF(MID(Fosfatos!Y317,1,1)="&lt;",MID(Fosfatos!Y317,2,4)/2,Fosfatos!Y317)</f>
        <v>0</v>
      </c>
    </row>
    <row r="318" spans="2:25" x14ac:dyDescent="0.25">
      <c r="B318" s="30">
        <v>45205</v>
      </c>
      <c r="C318" s="46"/>
      <c r="D318" s="131">
        <f>IF(MID(Fosfatos!D318,1,1)="&lt;",MID(Fosfatos!D318,2,4)/2,Fosfatos!D318)</f>
        <v>0.189</v>
      </c>
      <c r="E318" s="26"/>
      <c r="F318" s="26"/>
      <c r="G318" s="26"/>
      <c r="H318" s="26"/>
      <c r="I318" s="46"/>
      <c r="J318" s="131">
        <f>IF(MID(Fosfatos!J318,1,1)="&lt;",MID(Fosfatos!J318,2,4)/2,Fosfatos!J318)</f>
        <v>0.03</v>
      </c>
      <c r="K318" s="46"/>
      <c r="L318" s="131">
        <f>IF(MID(Fosfatos!L318,1,1)="&lt;",MID(Fosfatos!L318,2,4)/2,Fosfatos!L318)</f>
        <v>0</v>
      </c>
      <c r="M318" s="46"/>
      <c r="N318" s="131" t="str">
        <f>IF(MID(Fosfatos!N318,1,1)="&lt;",MID(Fosfatos!N318,2,4)/2,Fosfatos!N318)</f>
        <v>Cauce seco</v>
      </c>
      <c r="O318" s="4">
        <f>IF(MID(Fosfatos!O318,1,1)="&lt;",MID(Fosfatos!O318,2,4)/2,Fosfatos!O318)</f>
        <v>0.11700000000000001</v>
      </c>
      <c r="P318" s="9" t="str">
        <f>IF(MID(Fosfatos!P318,1,1)="&lt;",MID(Fosfatos!P318,2,4)/2,Fosfatos!P318)</f>
        <v>Cauce estancado</v>
      </c>
      <c r="Q318" s="46"/>
      <c r="R318" s="17">
        <f>IF(MID(Fosfatos!R318,1,1)="&lt;",MID(Fosfatos!R318,2,4)/2,Fosfatos!R318)</f>
        <v>0</v>
      </c>
      <c r="S318" s="21">
        <f>IF(MID(Fosfatos!S318,1,1)="&lt;",MID(Fosfatos!S318,2,4)/2,Fosfatos!S318)</f>
        <v>0</v>
      </c>
      <c r="T318" s="21">
        <f>IF(MID(Fosfatos!T318,1,1)="&lt;",MID(Fosfatos!T318,2,4)/2,Fosfatos!T318)</f>
        <v>0.03</v>
      </c>
      <c r="U318" s="150">
        <f>IF(MID(Fosfatos!U318,1,1)="&lt;",MID(Fosfatos!U318,2,4)/2,Fosfatos!U318)</f>
        <v>0.03</v>
      </c>
      <c r="V318" s="151" t="str">
        <f>IF(MID(Fosfatos!V318,1,1)="&lt;",MID(Fosfatos!V318,2,4)/2,Fosfatos!V318)</f>
        <v>Cauce estancado</v>
      </c>
      <c r="W318" s="152">
        <f>IF(MID(Fosfatos!W318,1,1)="&lt;",MID(Fosfatos!W318,2,4)/2,Fosfatos!W318)</f>
        <v>0</v>
      </c>
      <c r="X318" s="153" t="str">
        <f>IF(MID(Fosfatos!X318,1,1)="&lt;",MID(Fosfatos!X318,2,4)/2,Fosfatos!X318)</f>
        <v>Cauce seco</v>
      </c>
      <c r="Y318" s="154">
        <f>IF(MID(Fosfatos!Y318,1,1)="&lt;",MID(Fosfatos!Y318,2,4)/2,Fosfatos!Y318)</f>
        <v>0</v>
      </c>
    </row>
    <row r="319" spans="2:25" x14ac:dyDescent="0.25">
      <c r="B319" s="30">
        <v>45208</v>
      </c>
      <c r="C319" s="46"/>
      <c r="D319" s="131">
        <f>IF(MID(Fosfatos!D319,1,1)="&lt;",MID(Fosfatos!D319,2,4)/2,Fosfatos!D319)</f>
        <v>0.16200000000000001</v>
      </c>
      <c r="E319" s="26"/>
      <c r="F319" s="26"/>
      <c r="G319" s="26"/>
      <c r="H319" s="26"/>
      <c r="I319" s="46"/>
      <c r="J319" s="131">
        <f>IF(MID(Fosfatos!J319,1,1)="&lt;",MID(Fosfatos!J319,2,4)/2,Fosfatos!J319)</f>
        <v>0.03</v>
      </c>
      <c r="K319" s="46"/>
      <c r="L319" s="131">
        <f>IF(MID(Fosfatos!L319,1,1)="&lt;",MID(Fosfatos!L319,2,4)/2,Fosfatos!L319)</f>
        <v>0</v>
      </c>
      <c r="M319" s="46"/>
      <c r="N319" s="131" t="str">
        <f>IF(MID(Fosfatos!N319,1,1)="&lt;",MID(Fosfatos!N319,2,4)/2,Fosfatos!N319)</f>
        <v>Cauce seco</v>
      </c>
      <c r="O319" s="4">
        <f>IF(MID(Fosfatos!O319,1,1)="&lt;",MID(Fosfatos!O319,2,4)/2,Fosfatos!O319)</f>
        <v>0.111</v>
      </c>
      <c r="P319" s="9" t="str">
        <f>IF(MID(Fosfatos!P319,1,1)="&lt;",MID(Fosfatos!P319,2,4)/2,Fosfatos!P319)</f>
        <v>Cauce estancado</v>
      </c>
      <c r="Q319" s="46"/>
      <c r="R319" s="17" t="str">
        <f>IF(MID(Fosfatos!R319,1,1)="&lt;",MID(Fosfatos!R319,2,4)/2,Fosfatos!R319)</f>
        <v>Cauce seco</v>
      </c>
      <c r="S319" s="21" t="str">
        <f>IF(MID(Fosfatos!S319,1,1)="&lt;",MID(Fosfatos!S319,2,4)/2,Fosfatos!S319)</f>
        <v>Cauce seco</v>
      </c>
      <c r="T319" s="21">
        <f>IF(MID(Fosfatos!T319,1,1)="&lt;",MID(Fosfatos!T319,2,4)/2,Fosfatos!T319)</f>
        <v>0.03</v>
      </c>
      <c r="U319" s="150">
        <f>IF(MID(Fosfatos!U319,1,1)="&lt;",MID(Fosfatos!U319,2,4)/2,Fosfatos!U319)</f>
        <v>0.03</v>
      </c>
      <c r="V319" s="151" t="str">
        <f>IF(MID(Fosfatos!V319,1,1)="&lt;",MID(Fosfatos!V319,2,4)/2,Fosfatos!V319)</f>
        <v>Cauce estancado</v>
      </c>
      <c r="W319" s="152" t="str">
        <f>IF(MID(Fosfatos!W319,1,1)="&lt;",MID(Fosfatos!W319,2,4)/2,Fosfatos!W319)</f>
        <v>Cauce seco</v>
      </c>
      <c r="X319" s="153" t="str">
        <f>IF(MID(Fosfatos!X319,1,1)="&lt;",MID(Fosfatos!X319,2,4)/2,Fosfatos!X319)</f>
        <v>Cauce seco</v>
      </c>
      <c r="Y319" s="154" t="str">
        <f>IF(MID(Fosfatos!Y319,1,1)="&lt;",MID(Fosfatos!Y319,2,4)/2,Fosfatos!Y319)</f>
        <v>Cauce seco</v>
      </c>
    </row>
    <row r="320" spans="2:25" x14ac:dyDescent="0.25">
      <c r="B320" s="30">
        <v>45210</v>
      </c>
      <c r="C320" s="46"/>
      <c r="D320" s="131">
        <f>IF(MID(Fosfatos!D320,1,1)="&lt;",MID(Fosfatos!D320,2,4)/2,Fosfatos!D320)</f>
        <v>0.29799999999999999</v>
      </c>
      <c r="E320" s="26"/>
      <c r="F320" s="26"/>
      <c r="G320" s="26"/>
      <c r="H320" s="26"/>
      <c r="I320" s="46"/>
      <c r="J320" s="131">
        <f>IF(MID(Fosfatos!J320,1,1)="&lt;",MID(Fosfatos!J320,2,4)/2,Fosfatos!J320)</f>
        <v>0.03</v>
      </c>
      <c r="K320" s="46"/>
      <c r="L320" s="131">
        <f>IF(MID(Fosfatos!L320,1,1)="&lt;",MID(Fosfatos!L320,2,4)/2,Fosfatos!L320)</f>
        <v>0</v>
      </c>
      <c r="M320" s="46"/>
      <c r="N320" s="131" t="str">
        <f>IF(MID(Fosfatos!N320,1,1)="&lt;",MID(Fosfatos!N320,2,4)/2,Fosfatos!N320)</f>
        <v>Cauce seco</v>
      </c>
      <c r="O320" s="4">
        <f>IF(MID(Fosfatos!O320,1,1)="&lt;",MID(Fosfatos!O320,2,4)/2,Fosfatos!O320)</f>
        <v>0.11</v>
      </c>
      <c r="P320" s="9" t="str">
        <f>IF(MID(Fosfatos!P320,1,1)="&lt;",MID(Fosfatos!P320,2,4)/2,Fosfatos!P320)</f>
        <v>Cauce estancado</v>
      </c>
      <c r="Q320" s="46"/>
      <c r="R320" s="17">
        <f>IF(MID(Fosfatos!R320,1,1)="&lt;",MID(Fosfatos!R320,2,4)/2,Fosfatos!R320)</f>
        <v>0</v>
      </c>
      <c r="S320" s="21">
        <f>IF(MID(Fosfatos!S320,1,1)="&lt;",MID(Fosfatos!S320,2,4)/2,Fosfatos!S320)</f>
        <v>0</v>
      </c>
      <c r="T320" s="21">
        <f>IF(MID(Fosfatos!T320,1,1)="&lt;",MID(Fosfatos!T320,2,4)/2,Fosfatos!T320)</f>
        <v>0.03</v>
      </c>
      <c r="U320" s="150">
        <f>IF(MID(Fosfatos!U320,1,1)="&lt;",MID(Fosfatos!U320,2,4)/2,Fosfatos!U320)</f>
        <v>0.03</v>
      </c>
      <c r="V320" s="151" t="str">
        <f>IF(MID(Fosfatos!V320,1,1)="&lt;",MID(Fosfatos!V320,2,4)/2,Fosfatos!V320)</f>
        <v>Cauce estancado</v>
      </c>
      <c r="W320" s="152">
        <f>IF(MID(Fosfatos!W320,1,1)="&lt;",MID(Fosfatos!W320,2,4)/2,Fosfatos!W320)</f>
        <v>0</v>
      </c>
      <c r="X320" s="153" t="str">
        <f>IF(MID(Fosfatos!X320,1,1)="&lt;",MID(Fosfatos!X320,2,4)/2,Fosfatos!X320)</f>
        <v>Cauce seco</v>
      </c>
      <c r="Y320" s="154">
        <f>IF(MID(Fosfatos!Y320,1,1)="&lt;",MID(Fosfatos!Y320,2,4)/2,Fosfatos!Y320)</f>
        <v>0</v>
      </c>
    </row>
    <row r="321" spans="2:25" x14ac:dyDescent="0.25">
      <c r="B321" s="30">
        <v>45215</v>
      </c>
      <c r="C321" s="46"/>
      <c r="D321" s="131">
        <f>IF(MID(Fosfatos!D321,1,1)="&lt;",MID(Fosfatos!D321,2,4)/2,Fosfatos!D321)</f>
        <v>0.40300000000000002</v>
      </c>
      <c r="E321" s="26"/>
      <c r="F321" s="26"/>
      <c r="G321" s="26"/>
      <c r="H321" s="26"/>
      <c r="I321" s="46"/>
      <c r="J321" s="131">
        <f>IF(MID(Fosfatos!J321,1,1)="&lt;",MID(Fosfatos!J321,2,4)/2,Fosfatos!J321)</f>
        <v>0.03</v>
      </c>
      <c r="K321" s="46"/>
      <c r="L321" s="131">
        <f>IF(MID(Fosfatos!L321,1,1)="&lt;",MID(Fosfatos!L321,2,4)/2,Fosfatos!L321)</f>
        <v>0</v>
      </c>
      <c r="M321" s="46"/>
      <c r="N321" s="131" t="str">
        <f>IF(MID(Fosfatos!N321,1,1)="&lt;",MID(Fosfatos!N321,2,4)/2,Fosfatos!N321)</f>
        <v>Cauce seco</v>
      </c>
      <c r="O321" s="4">
        <f>IF(MID(Fosfatos!O321,1,1)="&lt;",MID(Fosfatos!O321,2,4)/2,Fosfatos!O321)</f>
        <v>0.111</v>
      </c>
      <c r="P321" s="9" t="str">
        <f>IF(MID(Fosfatos!P321,1,1)="&lt;",MID(Fosfatos!P321,2,4)/2,Fosfatos!P321)</f>
        <v>Cauce estancado</v>
      </c>
      <c r="Q321" s="46"/>
      <c r="R321" s="17" t="str">
        <f>IF(MID(Fosfatos!R321,1,1)="&lt;",MID(Fosfatos!R321,2,4)/2,Fosfatos!R321)</f>
        <v>Cauce seco</v>
      </c>
      <c r="S321" s="21" t="str">
        <f>IF(MID(Fosfatos!S321,1,1)="&lt;",MID(Fosfatos!S321,2,4)/2,Fosfatos!S321)</f>
        <v>Cauce seco</v>
      </c>
      <c r="T321" s="21">
        <f>IF(MID(Fosfatos!T321,1,1)="&lt;",MID(Fosfatos!T321,2,4)/2,Fosfatos!T321)</f>
        <v>0.03</v>
      </c>
      <c r="U321" s="150">
        <f>IF(MID(Fosfatos!U321,1,1)="&lt;",MID(Fosfatos!U321,2,4)/2,Fosfatos!U321)</f>
        <v>0.03</v>
      </c>
      <c r="V321" s="151" t="str">
        <f>IF(MID(Fosfatos!V321,1,1)="&lt;",MID(Fosfatos!V321,2,4)/2,Fosfatos!V321)</f>
        <v>Cauce estancado</v>
      </c>
      <c r="W321" s="152" t="str">
        <f>IF(MID(Fosfatos!W321,1,1)="&lt;",MID(Fosfatos!W321,2,4)/2,Fosfatos!W321)</f>
        <v>Cauce seco</v>
      </c>
      <c r="X321" s="153" t="str">
        <f>IF(MID(Fosfatos!X321,1,1)="&lt;",MID(Fosfatos!X321,2,4)/2,Fosfatos!X321)</f>
        <v>Cauce seco</v>
      </c>
      <c r="Y321" s="154" t="str">
        <f>IF(MID(Fosfatos!Y321,1,1)="&lt;",MID(Fosfatos!Y321,2,4)/2,Fosfatos!Y321)</f>
        <v>Cauce seco</v>
      </c>
    </row>
    <row r="322" spans="2:25" x14ac:dyDescent="0.25">
      <c r="B322" s="30">
        <v>45217</v>
      </c>
      <c r="C322" s="46"/>
      <c r="D322" s="131">
        <f>IF(MID(Fosfatos!D322,1,1)="&lt;",MID(Fosfatos!D322,2,4)/2,Fosfatos!D322)</f>
        <v>0.253</v>
      </c>
      <c r="E322" s="26"/>
      <c r="F322" s="26"/>
      <c r="G322" s="26"/>
      <c r="H322" s="26"/>
      <c r="I322" s="46"/>
      <c r="J322" s="131">
        <f>IF(MID(Fosfatos!J322,1,1)="&lt;",MID(Fosfatos!J322,2,4)/2,Fosfatos!J322)</f>
        <v>0.03</v>
      </c>
      <c r="K322" s="46"/>
      <c r="L322" s="131">
        <f>IF(MID(Fosfatos!L322,1,1)="&lt;",MID(Fosfatos!L322,2,4)/2,Fosfatos!L322)</f>
        <v>0</v>
      </c>
      <c r="M322" s="46"/>
      <c r="N322" s="131" t="str">
        <f>IF(MID(Fosfatos!N322,1,1)="&lt;",MID(Fosfatos!N322,2,4)/2,Fosfatos!N322)</f>
        <v>Cauce seco</v>
      </c>
      <c r="O322" s="4">
        <f>IF(MID(Fosfatos!O322,1,1)="&lt;",MID(Fosfatos!O322,2,4)/2,Fosfatos!O322)</f>
        <v>0.11700000000000001</v>
      </c>
      <c r="P322" s="9" t="str">
        <f>IF(MID(Fosfatos!P322,1,1)="&lt;",MID(Fosfatos!P322,2,4)/2,Fosfatos!P322)</f>
        <v>Cauce estancado</v>
      </c>
      <c r="Q322" s="46"/>
      <c r="R322" s="17">
        <f>IF(MID(Fosfatos!R322,1,1)="&lt;",MID(Fosfatos!R322,2,4)/2,Fosfatos!R322)</f>
        <v>0</v>
      </c>
      <c r="S322" s="21">
        <f>IF(MID(Fosfatos!S322,1,1)="&lt;",MID(Fosfatos!S322,2,4)/2,Fosfatos!S322)</f>
        <v>0</v>
      </c>
      <c r="T322" s="21">
        <f>IF(MID(Fosfatos!T322,1,1)="&lt;",MID(Fosfatos!T322,2,4)/2,Fosfatos!T322)</f>
        <v>0.03</v>
      </c>
      <c r="U322" s="150">
        <f>IF(MID(Fosfatos!U322,1,1)="&lt;",MID(Fosfatos!U322,2,4)/2,Fosfatos!U322)</f>
        <v>0.03</v>
      </c>
      <c r="V322" s="151" t="str">
        <f>IF(MID(Fosfatos!V322,1,1)="&lt;",MID(Fosfatos!V322,2,4)/2,Fosfatos!V322)</f>
        <v>Cauce estancado</v>
      </c>
      <c r="W322" s="152">
        <f>IF(MID(Fosfatos!W322,1,1)="&lt;",MID(Fosfatos!W322,2,4)/2,Fosfatos!W322)</f>
        <v>0</v>
      </c>
      <c r="X322" s="153">
        <f>IF(MID(Fosfatos!X322,1,1)="&lt;",MID(Fosfatos!X322,2,4)/2,Fosfatos!X322)</f>
        <v>0.114</v>
      </c>
      <c r="Y322" s="154">
        <f>IF(MID(Fosfatos!Y322,1,1)="&lt;",MID(Fosfatos!Y322,2,4)/2,Fosfatos!Y322)</f>
        <v>0</v>
      </c>
    </row>
    <row r="323" spans="2:25" x14ac:dyDescent="0.25">
      <c r="B323" s="30">
        <v>45219</v>
      </c>
      <c r="C323" s="46"/>
      <c r="D323" s="131">
        <f>IF(MID(Fosfatos!D323,1,1)="&lt;",MID(Fosfatos!D323,2,4)/2,Fosfatos!D323)</f>
        <v>0.29399999999999998</v>
      </c>
      <c r="E323" s="26"/>
      <c r="F323" s="26"/>
      <c r="G323" s="26"/>
      <c r="H323" s="26"/>
      <c r="I323" s="46"/>
      <c r="J323" s="131">
        <f>IF(MID(Fosfatos!J323,1,1)="&lt;",MID(Fosfatos!J323,2,4)/2,Fosfatos!J323)</f>
        <v>0.03</v>
      </c>
      <c r="K323" s="46"/>
      <c r="L323" s="131">
        <f>IF(MID(Fosfatos!L323,1,1)="&lt;",MID(Fosfatos!L323,2,4)/2,Fosfatos!L323)</f>
        <v>0</v>
      </c>
      <c r="M323" s="46"/>
      <c r="N323" s="131" t="str">
        <f>IF(MID(Fosfatos!N323,1,1)="&lt;",MID(Fosfatos!N323,2,4)/2,Fosfatos!N323)</f>
        <v>Cauce seco</v>
      </c>
      <c r="O323" s="4">
        <f>IF(MID(Fosfatos!O323,1,1)="&lt;",MID(Fosfatos!O323,2,4)/2,Fosfatos!O323)</f>
        <v>0.17100000000000001</v>
      </c>
      <c r="P323" s="9" t="str">
        <f>IF(MID(Fosfatos!P323,1,1)="&lt;",MID(Fosfatos!P323,2,4)/2,Fosfatos!P323)</f>
        <v>Cauce estancado</v>
      </c>
      <c r="Q323" s="46"/>
      <c r="R323" s="17">
        <f>IF(MID(Fosfatos!R323,1,1)="&lt;",MID(Fosfatos!R323,2,4)/2,Fosfatos!R323)</f>
        <v>0</v>
      </c>
      <c r="S323" s="21">
        <f>IF(MID(Fosfatos!S323,1,1)="&lt;",MID(Fosfatos!S323,2,4)/2,Fosfatos!S323)</f>
        <v>0</v>
      </c>
      <c r="T323" s="21">
        <f>IF(MID(Fosfatos!T323,1,1)="&lt;",MID(Fosfatos!T323,2,4)/2,Fosfatos!T323)</f>
        <v>0.03</v>
      </c>
      <c r="U323" s="150">
        <f>IF(MID(Fosfatos!U323,1,1)="&lt;",MID(Fosfatos!U323,2,4)/2,Fosfatos!U323)</f>
        <v>0.03</v>
      </c>
      <c r="V323" s="151" t="str">
        <f>IF(MID(Fosfatos!V323,1,1)="&lt;",MID(Fosfatos!V323,2,4)/2,Fosfatos!V323)</f>
        <v>Cauce estancado</v>
      </c>
      <c r="W323" s="152">
        <f>IF(MID(Fosfatos!W323,1,1)="&lt;",MID(Fosfatos!W323,2,4)/2,Fosfatos!W323)</f>
        <v>0</v>
      </c>
      <c r="X323" s="153">
        <f>IF(MID(Fosfatos!X323,1,1)="&lt;",MID(Fosfatos!X323,2,4)/2,Fosfatos!X323)</f>
        <v>0.15</v>
      </c>
      <c r="Y323" s="154">
        <f>IF(MID(Fosfatos!Y323,1,1)="&lt;",MID(Fosfatos!Y323,2,4)/2,Fosfatos!Y323)</f>
        <v>0</v>
      </c>
    </row>
    <row r="324" spans="2:25" x14ac:dyDescent="0.25">
      <c r="B324" s="30">
        <v>45232</v>
      </c>
      <c r="C324" s="46"/>
      <c r="D324" s="131">
        <f>IF(MID(Fosfatos!D324,1,1)="&lt;",MID(Fosfatos!D324,2,4)/2,Fosfatos!D324)</f>
        <v>0.26800000000000002</v>
      </c>
      <c r="E324" s="26"/>
      <c r="F324" s="26"/>
      <c r="G324" s="26"/>
      <c r="H324" s="26"/>
      <c r="I324" s="46"/>
      <c r="J324" s="131">
        <f>IF(MID(Fosfatos!J324,1,1)="&lt;",MID(Fosfatos!J324,2,4)/2,Fosfatos!J324)</f>
        <v>6.6000000000000003E-2</v>
      </c>
      <c r="K324" s="46"/>
      <c r="L324" s="131">
        <f>IF(MID(Fosfatos!L324,1,1)="&lt;",MID(Fosfatos!L324,2,4)/2,Fosfatos!L324)</f>
        <v>0</v>
      </c>
      <c r="M324" s="46"/>
      <c r="N324" s="131" t="str">
        <f>IF(MID(Fosfatos!N324,1,1)="&lt;",MID(Fosfatos!N324,2,4)/2,Fosfatos!N324)</f>
        <v>Cauce seco</v>
      </c>
      <c r="O324" s="4">
        <f>IF(MID(Fosfatos!O324,1,1)="&lt;",MID(Fosfatos!O324,2,4)/2,Fosfatos!O324)</f>
        <v>0.11700000000000001</v>
      </c>
      <c r="P324" s="9" t="str">
        <f>IF(MID(Fosfatos!P324,1,1)="&lt;",MID(Fosfatos!P324,2,4)/2,Fosfatos!P324)</f>
        <v>Cauce estancado</v>
      </c>
      <c r="Q324" s="46"/>
      <c r="R324" s="17" t="str">
        <f>IF(MID(Fosfatos!R324,1,1)="&lt;",MID(Fosfatos!R324,2,4)/2,Fosfatos!R324)</f>
        <v>Cauce seco</v>
      </c>
      <c r="S324" s="21" t="str">
        <f>IF(MID(Fosfatos!S324,1,1)="&lt;",MID(Fosfatos!S324,2,4)/2,Fosfatos!S324)</f>
        <v>Cauce seco</v>
      </c>
      <c r="T324" s="21">
        <f>IF(MID(Fosfatos!T324,1,1)="&lt;",MID(Fosfatos!T324,2,4)/2,Fosfatos!T324)</f>
        <v>0.03</v>
      </c>
      <c r="U324" s="150">
        <f>IF(MID(Fosfatos!U324,1,1)="&lt;",MID(Fosfatos!U324,2,4)/2,Fosfatos!U324)</f>
        <v>0.03</v>
      </c>
      <c r="V324" s="151" t="str">
        <f>IF(MID(Fosfatos!V324,1,1)="&lt;",MID(Fosfatos!V324,2,4)/2,Fosfatos!V324)</f>
        <v>Cauce estancado</v>
      </c>
      <c r="W324" s="152" t="str">
        <f>IF(MID(Fosfatos!W324,1,1)="&lt;",MID(Fosfatos!W324,2,4)/2,Fosfatos!W324)</f>
        <v>Cauce seco</v>
      </c>
      <c r="X324" s="153" t="str">
        <f>IF(MID(Fosfatos!X324,1,1)="&lt;",MID(Fosfatos!X324,2,4)/2,Fosfatos!X324)</f>
        <v>Cauce seco</v>
      </c>
      <c r="Y324" s="154" t="str">
        <f>IF(MID(Fosfatos!Y324,1,1)="&lt;",MID(Fosfatos!Y324,2,4)/2,Fosfatos!Y324)</f>
        <v>Cauce seco</v>
      </c>
    </row>
    <row r="325" spans="2:25" x14ac:dyDescent="0.25">
      <c r="B325" s="30">
        <v>45233</v>
      </c>
      <c r="C325" s="46"/>
      <c r="D325" s="131">
        <f>IF(MID(Fosfatos!D325,1,1)="&lt;",MID(Fosfatos!D325,2,4)/2,Fosfatos!D325)</f>
        <v>0.25600000000000001</v>
      </c>
      <c r="E325" s="26"/>
      <c r="F325" s="26"/>
      <c r="G325" s="26"/>
      <c r="H325" s="26"/>
      <c r="I325" s="46"/>
      <c r="J325" s="131">
        <f>IF(MID(Fosfatos!J325,1,1)="&lt;",MID(Fosfatos!J325,2,4)/2,Fosfatos!J325)</f>
        <v>0.03</v>
      </c>
      <c r="K325" s="46"/>
      <c r="L325" s="131">
        <f>IF(MID(Fosfatos!L325,1,1)="&lt;",MID(Fosfatos!L325,2,4)/2,Fosfatos!L325)</f>
        <v>0</v>
      </c>
      <c r="M325" s="46"/>
      <c r="N325" s="131" t="str">
        <f>IF(MID(Fosfatos!N325,1,1)="&lt;",MID(Fosfatos!N325,2,4)/2,Fosfatos!N325)</f>
        <v>Cauce seco</v>
      </c>
      <c r="O325" s="4">
        <f>IF(MID(Fosfatos!O325,1,1)="&lt;",MID(Fosfatos!O325,2,4)/2,Fosfatos!O325)</f>
        <v>0.115</v>
      </c>
      <c r="P325" s="9" t="str">
        <f>IF(MID(Fosfatos!P325,1,1)="&lt;",MID(Fosfatos!P325,2,4)/2,Fosfatos!P325)</f>
        <v>Cauce estancado</v>
      </c>
      <c r="Q325" s="46"/>
      <c r="R325" s="17">
        <f>IF(MID(Fosfatos!R325,1,1)="&lt;",MID(Fosfatos!R325,2,4)/2,Fosfatos!R325)</f>
        <v>0</v>
      </c>
      <c r="S325" s="21">
        <f>IF(MID(Fosfatos!S325,1,1)="&lt;",MID(Fosfatos!S325,2,4)/2,Fosfatos!S325)</f>
        <v>0</v>
      </c>
      <c r="T325" s="21">
        <f>IF(MID(Fosfatos!T325,1,1)="&lt;",MID(Fosfatos!T325,2,4)/2,Fosfatos!T325)</f>
        <v>0.03</v>
      </c>
      <c r="U325" s="150">
        <f>IF(MID(Fosfatos!U325,1,1)="&lt;",MID(Fosfatos!U325,2,4)/2,Fosfatos!U325)</f>
        <v>0.03</v>
      </c>
      <c r="V325" s="151" t="str">
        <f>IF(MID(Fosfatos!V325,1,1)="&lt;",MID(Fosfatos!V325,2,4)/2,Fosfatos!V325)</f>
        <v>Cauce estancado</v>
      </c>
      <c r="W325" s="152">
        <f>IF(MID(Fosfatos!W325,1,1)="&lt;",MID(Fosfatos!W325,2,4)/2,Fosfatos!W325)</f>
        <v>0</v>
      </c>
      <c r="X325" s="153" t="str">
        <f>IF(MID(Fosfatos!X325,1,1)="&lt;",MID(Fosfatos!X325,2,4)/2,Fosfatos!X325)</f>
        <v>Cauce seco</v>
      </c>
      <c r="Y325" s="154">
        <f>IF(MID(Fosfatos!Y325,1,1)="&lt;",MID(Fosfatos!Y325,2,4)/2,Fosfatos!Y325)</f>
        <v>0</v>
      </c>
    </row>
    <row r="326" spans="2:25" x14ac:dyDescent="0.25">
      <c r="B326" s="30">
        <v>45236</v>
      </c>
      <c r="C326" s="46"/>
      <c r="D326" s="131">
        <f>IF(MID(Fosfatos!D326,1,1)="&lt;",MID(Fosfatos!D326,2,4)/2,Fosfatos!D326)</f>
        <v>0.307</v>
      </c>
      <c r="E326" s="26"/>
      <c r="F326" s="26"/>
      <c r="G326" s="26"/>
      <c r="H326" s="26"/>
      <c r="I326" s="46"/>
      <c r="J326" s="131">
        <f>IF(MID(Fosfatos!J326,1,1)="&lt;",MID(Fosfatos!J326,2,4)/2,Fosfatos!J326)</f>
        <v>0.03</v>
      </c>
      <c r="K326" s="46"/>
      <c r="L326" s="131">
        <f>IF(MID(Fosfatos!L326,1,1)="&lt;",MID(Fosfatos!L326,2,4)/2,Fosfatos!L326)</f>
        <v>0</v>
      </c>
      <c r="M326" s="46"/>
      <c r="N326" s="131" t="str">
        <f>IF(MID(Fosfatos!N326,1,1)="&lt;",MID(Fosfatos!N326,2,4)/2,Fosfatos!N326)</f>
        <v>Cauce seco</v>
      </c>
      <c r="O326" s="4">
        <f>IF(MID(Fosfatos!O326,1,1)="&lt;",MID(Fosfatos!O326,2,4)/2,Fosfatos!O326)</f>
        <v>0.111</v>
      </c>
      <c r="P326" s="9" t="str">
        <f>IF(MID(Fosfatos!P326,1,1)="&lt;",MID(Fosfatos!P326,2,4)/2,Fosfatos!P326)</f>
        <v>Cauce estancado</v>
      </c>
      <c r="Q326" s="46"/>
      <c r="R326" s="17" t="str">
        <f>IF(MID(Fosfatos!R326,1,1)="&lt;",MID(Fosfatos!R326,2,4)/2,Fosfatos!R326)</f>
        <v>Cauce seco</v>
      </c>
      <c r="S326" s="21" t="str">
        <f>IF(MID(Fosfatos!S326,1,1)="&lt;",MID(Fosfatos!S326,2,4)/2,Fosfatos!S326)</f>
        <v>Cauce seco</v>
      </c>
      <c r="T326" s="21">
        <f>IF(MID(Fosfatos!T326,1,1)="&lt;",MID(Fosfatos!T326,2,4)/2,Fosfatos!T326)</f>
        <v>0.03</v>
      </c>
      <c r="U326" s="150">
        <f>IF(MID(Fosfatos!U326,1,1)="&lt;",MID(Fosfatos!U326,2,4)/2,Fosfatos!U326)</f>
        <v>0.03</v>
      </c>
      <c r="V326" s="151" t="str">
        <f>IF(MID(Fosfatos!V326,1,1)="&lt;",MID(Fosfatos!V326,2,4)/2,Fosfatos!V326)</f>
        <v>Cauce estancado</v>
      </c>
      <c r="W326" s="152" t="str">
        <f>IF(MID(Fosfatos!W326,1,1)="&lt;",MID(Fosfatos!W326,2,4)/2,Fosfatos!W326)</f>
        <v>Cauce seco</v>
      </c>
      <c r="X326" s="153">
        <f>IF(MID(Fosfatos!X326,1,1)="&lt;",MID(Fosfatos!X326,2,4)/2,Fosfatos!X326)</f>
        <v>0.03</v>
      </c>
      <c r="Y326" s="154" t="str">
        <f>IF(MID(Fosfatos!Y326,1,1)="&lt;",MID(Fosfatos!Y326,2,4)/2,Fosfatos!Y326)</f>
        <v>Cauce seco</v>
      </c>
    </row>
    <row r="327" spans="2:25" x14ac:dyDescent="0.25">
      <c r="B327" s="30">
        <v>45238</v>
      </c>
      <c r="C327" s="46"/>
      <c r="D327" s="131">
        <f>IF(MID(Fosfatos!D327,1,1)="&lt;",MID(Fosfatos!D327,2,4)/2,Fosfatos!D327)</f>
        <v>0.41099999999999998</v>
      </c>
      <c r="E327" s="26"/>
      <c r="F327" s="26"/>
      <c r="G327" s="26"/>
      <c r="H327" s="26"/>
      <c r="I327" s="46"/>
      <c r="J327" s="131">
        <f>IF(MID(Fosfatos!J327,1,1)="&lt;",MID(Fosfatos!J327,2,4)/2,Fosfatos!J327)</f>
        <v>0.03</v>
      </c>
      <c r="K327" s="46"/>
      <c r="L327" s="131">
        <f>IF(MID(Fosfatos!L327,1,1)="&lt;",MID(Fosfatos!L327,2,4)/2,Fosfatos!L327)</f>
        <v>0</v>
      </c>
      <c r="M327" s="46"/>
      <c r="N327" s="131" t="str">
        <f>IF(MID(Fosfatos!N327,1,1)="&lt;",MID(Fosfatos!N327,2,4)/2,Fosfatos!N327)</f>
        <v>Cauce seco</v>
      </c>
      <c r="O327" s="4">
        <f>IF(MID(Fosfatos!O327,1,1)="&lt;",MID(Fosfatos!O327,2,4)/2,Fosfatos!O327)</f>
        <v>0.12</v>
      </c>
      <c r="P327" s="9" t="str">
        <f>IF(MID(Fosfatos!P327,1,1)="&lt;",MID(Fosfatos!P327,2,4)/2,Fosfatos!P327)</f>
        <v>Cauce estancado</v>
      </c>
      <c r="Q327" s="46"/>
      <c r="R327" s="17">
        <f>IF(MID(Fosfatos!R327,1,1)="&lt;",MID(Fosfatos!R327,2,4)/2,Fosfatos!R327)</f>
        <v>0</v>
      </c>
      <c r="S327" s="21">
        <f>IF(MID(Fosfatos!S327,1,1)="&lt;",MID(Fosfatos!S327,2,4)/2,Fosfatos!S327)</f>
        <v>0</v>
      </c>
      <c r="T327" s="21">
        <f>IF(MID(Fosfatos!T327,1,1)="&lt;",MID(Fosfatos!T327,2,4)/2,Fosfatos!T327)</f>
        <v>0.03</v>
      </c>
      <c r="U327" s="150">
        <f>IF(MID(Fosfatos!U327,1,1)="&lt;",MID(Fosfatos!U327,2,4)/2,Fosfatos!U327)</f>
        <v>0.03</v>
      </c>
      <c r="V327" s="151" t="str">
        <f>IF(MID(Fosfatos!V327,1,1)="&lt;",MID(Fosfatos!V327,2,4)/2,Fosfatos!V327)</f>
        <v>Cauce estancado</v>
      </c>
      <c r="W327" s="152">
        <f>IF(MID(Fosfatos!W327,1,1)="&lt;",MID(Fosfatos!W327,2,4)/2,Fosfatos!W327)</f>
        <v>0</v>
      </c>
      <c r="X327" s="153">
        <f>IF(MID(Fosfatos!X327,1,1)="&lt;",MID(Fosfatos!X327,2,4)/2,Fosfatos!X327)</f>
        <v>0.03</v>
      </c>
      <c r="Y327" s="154">
        <f>IF(MID(Fosfatos!Y327,1,1)="&lt;",MID(Fosfatos!Y327,2,4)/2,Fosfatos!Y327)</f>
        <v>0</v>
      </c>
    </row>
    <row r="328" spans="2:25" x14ac:dyDescent="0.25">
      <c r="B328" s="30">
        <v>45240</v>
      </c>
      <c r="C328" s="46"/>
      <c r="D328" s="131">
        <f>IF(MID(Fosfatos!D328,1,1)="&lt;",MID(Fosfatos!D328,2,4)/2,Fosfatos!D328)</f>
        <v>0.218</v>
      </c>
      <c r="E328" s="26"/>
      <c r="F328" s="26"/>
      <c r="G328" s="26"/>
      <c r="H328" s="26"/>
      <c r="I328" s="46"/>
      <c r="J328" s="131">
        <f>IF(MID(Fosfatos!J328,1,1)="&lt;",MID(Fosfatos!J328,2,4)/2,Fosfatos!J328)</f>
        <v>0.03</v>
      </c>
      <c r="K328" s="46"/>
      <c r="L328" s="131">
        <f>IF(MID(Fosfatos!L328,1,1)="&lt;",MID(Fosfatos!L328,2,4)/2,Fosfatos!L328)</f>
        <v>0</v>
      </c>
      <c r="M328" s="46"/>
      <c r="N328" s="131" t="str">
        <f>IF(MID(Fosfatos!N328,1,1)="&lt;",MID(Fosfatos!N328,2,4)/2,Fosfatos!N328)</f>
        <v>Cauce seco</v>
      </c>
      <c r="O328" s="4">
        <f>IF(MID(Fosfatos!O328,1,1)="&lt;",MID(Fosfatos!O328,2,4)/2,Fosfatos!O328)</f>
        <v>0.115</v>
      </c>
      <c r="P328" s="9" t="str">
        <f>IF(MID(Fosfatos!P328,1,1)="&lt;",MID(Fosfatos!P328,2,4)/2,Fosfatos!P328)</f>
        <v>Cauce estancado</v>
      </c>
      <c r="Q328" s="46"/>
      <c r="R328" s="17">
        <f>IF(MID(Fosfatos!R328,1,1)="&lt;",MID(Fosfatos!R328,2,4)/2,Fosfatos!R328)</f>
        <v>0</v>
      </c>
      <c r="S328" s="21">
        <f>IF(MID(Fosfatos!S328,1,1)="&lt;",MID(Fosfatos!S328,2,4)/2,Fosfatos!S328)</f>
        <v>0</v>
      </c>
      <c r="T328" s="21">
        <f>IF(MID(Fosfatos!T328,1,1)="&lt;",MID(Fosfatos!T328,2,4)/2,Fosfatos!T328)</f>
        <v>0.03</v>
      </c>
      <c r="U328" s="150">
        <f>IF(MID(Fosfatos!U328,1,1)="&lt;",MID(Fosfatos!U328,2,4)/2,Fosfatos!U328)</f>
        <v>0.03</v>
      </c>
      <c r="V328" s="151" t="str">
        <f>IF(MID(Fosfatos!V328,1,1)="&lt;",MID(Fosfatos!V328,2,4)/2,Fosfatos!V328)</f>
        <v>Cauce estancado</v>
      </c>
      <c r="W328" s="152">
        <f>IF(MID(Fosfatos!W328,1,1)="&lt;",MID(Fosfatos!W328,2,4)/2,Fosfatos!W328)</f>
        <v>0</v>
      </c>
      <c r="X328" s="153">
        <f>IF(MID(Fosfatos!X328,1,1)="&lt;",MID(Fosfatos!X328,2,4)/2,Fosfatos!X328)</f>
        <v>0.03</v>
      </c>
      <c r="Y328" s="154">
        <f>IF(MID(Fosfatos!Y328,1,1)="&lt;",MID(Fosfatos!Y328,2,4)/2,Fosfatos!Y328)</f>
        <v>0</v>
      </c>
    </row>
    <row r="329" spans="2:25" x14ac:dyDescent="0.25">
      <c r="B329" s="30">
        <v>45243</v>
      </c>
      <c r="C329" s="46"/>
      <c r="D329" s="131">
        <f>IF(MID(Fosfatos!D329,1,1)="&lt;",MID(Fosfatos!D329,2,4)/2,Fosfatos!D329)</f>
        <v>0.379</v>
      </c>
      <c r="E329" s="26"/>
      <c r="F329" s="26"/>
      <c r="G329" s="26"/>
      <c r="H329" s="26"/>
      <c r="I329" s="46"/>
      <c r="J329" s="131">
        <f>IF(MID(Fosfatos!J329,1,1)="&lt;",MID(Fosfatos!J329,2,4)/2,Fosfatos!J329)</f>
        <v>0.03</v>
      </c>
      <c r="K329" s="46"/>
      <c r="L329" s="131">
        <f>IF(MID(Fosfatos!L329,1,1)="&lt;",MID(Fosfatos!L329,2,4)/2,Fosfatos!L329)</f>
        <v>0</v>
      </c>
      <c r="M329" s="46"/>
      <c r="N329" s="131" t="str">
        <f>IF(MID(Fosfatos!N329,1,1)="&lt;",MID(Fosfatos!N329,2,4)/2,Fosfatos!N329)</f>
        <v>Cauce seco</v>
      </c>
      <c r="O329" s="4">
        <f>IF(MID(Fosfatos!O329,1,1)="&lt;",MID(Fosfatos!O329,2,4)/2,Fosfatos!O329)</f>
        <v>0.11600000000000001</v>
      </c>
      <c r="P329" s="9" t="str">
        <f>IF(MID(Fosfatos!P329,1,1)="&lt;",MID(Fosfatos!P329,2,4)/2,Fosfatos!P329)</f>
        <v>Cauce estancado</v>
      </c>
      <c r="Q329" s="46"/>
      <c r="R329" s="17" t="str">
        <f>IF(MID(Fosfatos!R329,1,1)="&lt;",MID(Fosfatos!R329,2,4)/2,Fosfatos!R329)</f>
        <v>Cauce seco</v>
      </c>
      <c r="S329" s="21" t="str">
        <f>IF(MID(Fosfatos!S329,1,1)="&lt;",MID(Fosfatos!S329,2,4)/2,Fosfatos!S329)</f>
        <v>Cauce seco</v>
      </c>
      <c r="T329" s="21">
        <f>IF(MID(Fosfatos!T329,1,1)="&lt;",MID(Fosfatos!T329,2,4)/2,Fosfatos!T329)</f>
        <v>0.03</v>
      </c>
      <c r="U329" s="150">
        <f>IF(MID(Fosfatos!U329,1,1)="&lt;",MID(Fosfatos!U329,2,4)/2,Fosfatos!U329)</f>
        <v>0.03</v>
      </c>
      <c r="V329" s="151" t="str">
        <f>IF(MID(Fosfatos!V329,1,1)="&lt;",MID(Fosfatos!V329,2,4)/2,Fosfatos!V329)</f>
        <v>Cauce estancado</v>
      </c>
      <c r="W329" s="152">
        <f>IF(MID(Fosfatos!W329,1,1)="&lt;",MID(Fosfatos!W329,2,4)/2,Fosfatos!W329)</f>
        <v>0.03</v>
      </c>
      <c r="X329" s="153">
        <f>IF(MID(Fosfatos!X329,1,1)="&lt;",MID(Fosfatos!X329,2,4)/2,Fosfatos!X329)</f>
        <v>0.03</v>
      </c>
      <c r="Y329" s="154" t="str">
        <f>IF(MID(Fosfatos!Y329,1,1)="&lt;",MID(Fosfatos!Y329,2,4)/2,Fosfatos!Y329)</f>
        <v>Cauce estancado</v>
      </c>
    </row>
    <row r="330" spans="2:25" x14ac:dyDescent="0.25">
      <c r="B330" s="30">
        <v>45245</v>
      </c>
      <c r="C330" s="46"/>
      <c r="D330" s="131">
        <f>IF(MID(Fosfatos!D330,1,1)="&lt;",MID(Fosfatos!D330,2,4)/2,Fosfatos!D330)</f>
        <v>0.56299999999999994</v>
      </c>
      <c r="E330" s="26"/>
      <c r="F330" s="26"/>
      <c r="G330" s="26"/>
      <c r="H330" s="26"/>
      <c r="I330" s="46"/>
      <c r="J330" s="131">
        <f>IF(MID(Fosfatos!J330,1,1)="&lt;",MID(Fosfatos!J330,2,4)/2,Fosfatos!J330)</f>
        <v>0.03</v>
      </c>
      <c r="K330" s="46"/>
      <c r="L330" s="131">
        <f>IF(MID(Fosfatos!L330,1,1)="&lt;",MID(Fosfatos!L330,2,4)/2,Fosfatos!L330)</f>
        <v>0</v>
      </c>
      <c r="M330" s="46"/>
      <c r="N330" s="131" t="str">
        <f>IF(MID(Fosfatos!N330,1,1)="&lt;",MID(Fosfatos!N330,2,4)/2,Fosfatos!N330)</f>
        <v>Cauce seco</v>
      </c>
      <c r="O330" s="4">
        <f>IF(MID(Fosfatos!O330,1,1)="&lt;",MID(Fosfatos!O330,2,4)/2,Fosfatos!O330)</f>
        <v>0.30199999999999999</v>
      </c>
      <c r="P330" s="9" t="str">
        <f>IF(MID(Fosfatos!P330,1,1)="&lt;",MID(Fosfatos!P330,2,4)/2,Fosfatos!P330)</f>
        <v>Cauce estancado</v>
      </c>
      <c r="Q330" s="46"/>
      <c r="R330" s="17">
        <f>IF(MID(Fosfatos!R330,1,1)="&lt;",MID(Fosfatos!R330,2,4)/2,Fosfatos!R330)</f>
        <v>0</v>
      </c>
      <c r="S330" s="21">
        <f>IF(MID(Fosfatos!S330,1,1)="&lt;",MID(Fosfatos!S330,2,4)/2,Fosfatos!S330)</f>
        <v>0</v>
      </c>
      <c r="T330" s="21">
        <f>IF(MID(Fosfatos!T330,1,1)="&lt;",MID(Fosfatos!T330,2,4)/2,Fosfatos!T330)</f>
        <v>0.03</v>
      </c>
      <c r="U330" s="150">
        <f>IF(MID(Fosfatos!U330,1,1)="&lt;",MID(Fosfatos!U330,2,4)/2,Fosfatos!U330)</f>
        <v>0.03</v>
      </c>
      <c r="V330" s="151" t="str">
        <f>IF(MID(Fosfatos!V330,1,1)="&lt;",MID(Fosfatos!V330,2,4)/2,Fosfatos!V330)</f>
        <v>Cauce estancado</v>
      </c>
      <c r="W330" s="152">
        <f>IF(MID(Fosfatos!W330,1,1)="&lt;",MID(Fosfatos!W330,2,4)/2,Fosfatos!W330)</f>
        <v>0</v>
      </c>
      <c r="X330" s="153">
        <f>IF(MID(Fosfatos!X330,1,1)="&lt;",MID(Fosfatos!X330,2,4)/2,Fosfatos!X330)</f>
        <v>0.186</v>
      </c>
      <c r="Y330" s="154">
        <f>IF(MID(Fosfatos!Y330,1,1)="&lt;",MID(Fosfatos!Y330,2,4)/2,Fosfatos!Y330)</f>
        <v>0</v>
      </c>
    </row>
    <row r="331" spans="2:25" x14ac:dyDescent="0.25">
      <c r="B331" s="30">
        <v>45247</v>
      </c>
      <c r="C331" s="46"/>
      <c r="D331" s="131">
        <f>IF(MID(Fosfatos!D331,1,1)="&lt;",MID(Fosfatos!D331,2,4)/2,Fosfatos!D331)</f>
        <v>0.316</v>
      </c>
      <c r="E331" s="26"/>
      <c r="F331" s="26"/>
      <c r="G331" s="26"/>
      <c r="H331" s="26"/>
      <c r="I331" s="46"/>
      <c r="J331" s="131">
        <f>IF(MID(Fosfatos!J331,1,1)="&lt;",MID(Fosfatos!J331,2,4)/2,Fosfatos!J331)</f>
        <v>0.03</v>
      </c>
      <c r="K331" s="46"/>
      <c r="L331" s="131">
        <f>IF(MID(Fosfatos!L331,1,1)="&lt;",MID(Fosfatos!L331,2,4)/2,Fosfatos!L331)</f>
        <v>0</v>
      </c>
      <c r="M331" s="46"/>
      <c r="N331" s="131" t="str">
        <f>IF(MID(Fosfatos!N331,1,1)="&lt;",MID(Fosfatos!N331,2,4)/2,Fosfatos!N331)</f>
        <v>Cauce seco</v>
      </c>
      <c r="O331" s="4">
        <f>IF(MID(Fosfatos!O331,1,1)="&lt;",MID(Fosfatos!O331,2,4)/2,Fosfatos!O331)</f>
        <v>0.10100000000000001</v>
      </c>
      <c r="P331" s="9" t="str">
        <f>IF(MID(Fosfatos!P331,1,1)="&lt;",MID(Fosfatos!P331,2,4)/2,Fosfatos!P331)</f>
        <v>Cauce estancado</v>
      </c>
      <c r="Q331" s="46"/>
      <c r="R331" s="17">
        <f>IF(MID(Fosfatos!R331,1,1)="&lt;",MID(Fosfatos!R331,2,4)/2,Fosfatos!R331)</f>
        <v>0</v>
      </c>
      <c r="S331" s="21">
        <f>IF(MID(Fosfatos!S331,1,1)="&lt;",MID(Fosfatos!S331,2,4)/2,Fosfatos!S331)</f>
        <v>0</v>
      </c>
      <c r="T331" s="21">
        <f>IF(MID(Fosfatos!T331,1,1)="&lt;",MID(Fosfatos!T331,2,4)/2,Fosfatos!T331)</f>
        <v>0.03</v>
      </c>
      <c r="U331" s="150">
        <f>IF(MID(Fosfatos!U331,1,1)="&lt;",MID(Fosfatos!U331,2,4)/2,Fosfatos!U331)</f>
        <v>0.03</v>
      </c>
      <c r="V331" s="151" t="str">
        <f>IF(MID(Fosfatos!V331,1,1)="&lt;",MID(Fosfatos!V331,2,4)/2,Fosfatos!V331)</f>
        <v>Cauce estancado</v>
      </c>
      <c r="W331" s="152">
        <f>IF(MID(Fosfatos!W331,1,1)="&lt;",MID(Fosfatos!W331,2,4)/2,Fosfatos!W331)</f>
        <v>0</v>
      </c>
      <c r="X331" s="153">
        <f>IF(MID(Fosfatos!X331,1,1)="&lt;",MID(Fosfatos!X331,2,4)/2,Fosfatos!X331)</f>
        <v>0.23699999999999999</v>
      </c>
      <c r="Y331" s="154">
        <f>IF(MID(Fosfatos!Y331,1,1)="&lt;",MID(Fosfatos!Y331,2,4)/2,Fosfatos!Y331)</f>
        <v>0</v>
      </c>
    </row>
    <row r="332" spans="2:25" x14ac:dyDescent="0.25">
      <c r="B332" s="30">
        <v>45250</v>
      </c>
      <c r="C332" s="46"/>
      <c r="D332" s="131">
        <f>IF(MID(Fosfatos!D332,1,1)="&lt;",MID(Fosfatos!D332,2,4)/2,Fosfatos!D332)</f>
        <v>0.254</v>
      </c>
      <c r="E332" s="26"/>
      <c r="F332" s="26"/>
      <c r="G332" s="26"/>
      <c r="H332" s="26"/>
      <c r="I332" s="46"/>
      <c r="J332" s="131">
        <f>IF(MID(Fosfatos!J332,1,1)="&lt;",MID(Fosfatos!J332,2,4)/2,Fosfatos!J332)</f>
        <v>0.03</v>
      </c>
      <c r="K332" s="46"/>
      <c r="L332" s="131">
        <f>IF(MID(Fosfatos!L332,1,1)="&lt;",MID(Fosfatos!L332,2,4)/2,Fosfatos!L332)</f>
        <v>0</v>
      </c>
      <c r="M332" s="46"/>
      <c r="N332" s="131" t="str">
        <f>IF(MID(Fosfatos!N332,1,1)="&lt;",MID(Fosfatos!N332,2,4)/2,Fosfatos!N332)</f>
        <v>Cauce seco</v>
      </c>
      <c r="O332" s="4">
        <f>IF(MID(Fosfatos!O332,1,1)="&lt;",MID(Fosfatos!O332,2,4)/2,Fosfatos!O332)</f>
        <v>0.115</v>
      </c>
      <c r="P332" s="9" t="str">
        <f>IF(MID(Fosfatos!P332,1,1)="&lt;",MID(Fosfatos!P332,2,4)/2,Fosfatos!P332)</f>
        <v>Cauce estancado</v>
      </c>
      <c r="Q332" s="46"/>
      <c r="R332" s="17" t="str">
        <f>IF(MID(Fosfatos!R332,1,1)="&lt;",MID(Fosfatos!R332,2,4)/2,Fosfatos!R332)</f>
        <v>Cauce seco</v>
      </c>
      <c r="S332" s="21" t="str">
        <f>IF(MID(Fosfatos!S332,1,1)="&lt;",MID(Fosfatos!S332,2,4)/2,Fosfatos!S332)</f>
        <v>Cauce seco</v>
      </c>
      <c r="T332" s="21">
        <f>IF(MID(Fosfatos!T332,1,1)="&lt;",MID(Fosfatos!T332,2,4)/2,Fosfatos!T332)</f>
        <v>0.03</v>
      </c>
      <c r="U332" s="150">
        <f>IF(MID(Fosfatos!U332,1,1)="&lt;",MID(Fosfatos!U332,2,4)/2,Fosfatos!U332)</f>
        <v>0.03</v>
      </c>
      <c r="V332" s="151" t="str">
        <f>IF(MID(Fosfatos!V332,1,1)="&lt;",MID(Fosfatos!V332,2,4)/2,Fosfatos!V332)</f>
        <v>Cauce estancado</v>
      </c>
      <c r="W332" s="152" t="str">
        <f>IF(MID(Fosfatos!W332,1,1)="&lt;",MID(Fosfatos!W332,2,4)/2,Fosfatos!W332)</f>
        <v>Cauce seco</v>
      </c>
      <c r="X332" s="153" t="str">
        <f>IF(MID(Fosfatos!X332,1,1)="&lt;",MID(Fosfatos!X332,2,4)/2,Fosfatos!X332)</f>
        <v>Cauce seco</v>
      </c>
      <c r="Y332" s="154" t="str">
        <f>IF(MID(Fosfatos!Y332,1,1)="&lt;",MID(Fosfatos!Y332,2,4)/2,Fosfatos!Y332)</f>
        <v>Cauce seco</v>
      </c>
    </row>
    <row r="333" spans="2:25" x14ac:dyDescent="0.25">
      <c r="B333" s="30">
        <v>45252</v>
      </c>
      <c r="C333" s="46"/>
      <c r="D333" s="131">
        <f>IF(MID(Fosfatos!D333,1,1)="&lt;",MID(Fosfatos!D333,2,4)/2,Fosfatos!D333)</f>
        <v>0.151</v>
      </c>
      <c r="E333" s="26"/>
      <c r="F333" s="26"/>
      <c r="G333" s="26"/>
      <c r="H333" s="26"/>
      <c r="I333" s="46"/>
      <c r="J333" s="131">
        <f>IF(MID(Fosfatos!J333,1,1)="&lt;",MID(Fosfatos!J333,2,4)/2,Fosfatos!J333)</f>
        <v>0.03</v>
      </c>
      <c r="K333" s="46"/>
      <c r="L333" s="131">
        <f>IF(MID(Fosfatos!L333,1,1)="&lt;",MID(Fosfatos!L333,2,4)/2,Fosfatos!L333)</f>
        <v>0</v>
      </c>
      <c r="M333" s="46"/>
      <c r="N333" s="131" t="str">
        <f>IF(MID(Fosfatos!N333,1,1)="&lt;",MID(Fosfatos!N333,2,4)/2,Fosfatos!N333)</f>
        <v>Cauce seco</v>
      </c>
      <c r="O333" s="4">
        <f>IF(MID(Fosfatos!O333,1,1)="&lt;",MID(Fosfatos!O333,2,4)/2,Fosfatos!O333)</f>
        <v>9.0999999999999998E-2</v>
      </c>
      <c r="P333" s="9" t="str">
        <f>IF(MID(Fosfatos!P333,1,1)="&lt;",MID(Fosfatos!P333,2,4)/2,Fosfatos!P333)</f>
        <v>Cauce estancado</v>
      </c>
      <c r="Q333" s="46"/>
      <c r="R333" s="17">
        <f>IF(MID(Fosfatos!R333,1,1)="&lt;",MID(Fosfatos!R333,2,4)/2,Fosfatos!R333)</f>
        <v>0</v>
      </c>
      <c r="S333" s="21">
        <f>IF(MID(Fosfatos!S333,1,1)="&lt;",MID(Fosfatos!S333,2,4)/2,Fosfatos!S333)</f>
        <v>0</v>
      </c>
      <c r="T333" s="21">
        <f>IF(MID(Fosfatos!T333,1,1)="&lt;",MID(Fosfatos!T333,2,4)/2,Fosfatos!T333)</f>
        <v>0.03</v>
      </c>
      <c r="U333" s="150">
        <f>IF(MID(Fosfatos!U333,1,1)="&lt;",MID(Fosfatos!U333,2,4)/2,Fosfatos!U333)</f>
        <v>0.03</v>
      </c>
      <c r="V333" s="151" t="str">
        <f>IF(MID(Fosfatos!V333,1,1)="&lt;",MID(Fosfatos!V333,2,4)/2,Fosfatos!V333)</f>
        <v>Cauce estancado</v>
      </c>
      <c r="W333" s="152">
        <f>IF(MID(Fosfatos!W333,1,1)="&lt;",MID(Fosfatos!W333,2,4)/2,Fosfatos!W333)</f>
        <v>0</v>
      </c>
      <c r="X333" s="153" t="str">
        <f>IF(MID(Fosfatos!X333,1,1)="&lt;",MID(Fosfatos!X333,2,4)/2,Fosfatos!X333)</f>
        <v>Cauce seco</v>
      </c>
      <c r="Y333" s="154">
        <f>IF(MID(Fosfatos!Y333,1,1)="&lt;",MID(Fosfatos!Y333,2,4)/2,Fosfatos!Y333)</f>
        <v>0</v>
      </c>
    </row>
    <row r="334" spans="2:25" x14ac:dyDescent="0.25">
      <c r="B334" s="30">
        <v>45254</v>
      </c>
      <c r="C334" s="46"/>
      <c r="D334" s="131">
        <f>IF(MID(Fosfatos!D334,1,1)="&lt;",MID(Fosfatos!D334,2,4)/2,Fosfatos!D334)</f>
        <v>0.18</v>
      </c>
      <c r="E334" s="26"/>
      <c r="F334" s="26"/>
      <c r="G334" s="26"/>
      <c r="H334" s="26"/>
      <c r="I334" s="46"/>
      <c r="J334" s="131">
        <f>IF(MID(Fosfatos!J334,1,1)="&lt;",MID(Fosfatos!J334,2,4)/2,Fosfatos!J334)</f>
        <v>0.03</v>
      </c>
      <c r="K334" s="46"/>
      <c r="L334" s="131">
        <f>IF(MID(Fosfatos!L334,1,1)="&lt;",MID(Fosfatos!L334,2,4)/2,Fosfatos!L334)</f>
        <v>0</v>
      </c>
      <c r="M334" s="46"/>
      <c r="N334" s="131" t="str">
        <f>IF(MID(Fosfatos!N334,1,1)="&lt;",MID(Fosfatos!N334,2,4)/2,Fosfatos!N334)</f>
        <v>Cauce seco</v>
      </c>
      <c r="O334" s="4">
        <f>IF(MID(Fosfatos!O334,1,1)="&lt;",MID(Fosfatos!O334,2,4)/2,Fosfatos!O334)</f>
        <v>0.104</v>
      </c>
      <c r="P334" s="9" t="str">
        <f>IF(MID(Fosfatos!P334,1,1)="&lt;",MID(Fosfatos!P334,2,4)/2,Fosfatos!P334)</f>
        <v>Cauce estancado</v>
      </c>
      <c r="Q334" s="46"/>
      <c r="R334" s="17">
        <f>IF(MID(Fosfatos!R334,1,1)="&lt;",MID(Fosfatos!R334,2,4)/2,Fosfatos!R334)</f>
        <v>0</v>
      </c>
      <c r="S334" s="21">
        <f>IF(MID(Fosfatos!S334,1,1)="&lt;",MID(Fosfatos!S334,2,4)/2,Fosfatos!S334)</f>
        <v>0</v>
      </c>
      <c r="T334" s="21">
        <f>IF(MID(Fosfatos!T334,1,1)="&lt;",MID(Fosfatos!T334,2,4)/2,Fosfatos!T334)</f>
        <v>0.03</v>
      </c>
      <c r="U334" s="150">
        <f>IF(MID(Fosfatos!U334,1,1)="&lt;",MID(Fosfatos!U334,2,4)/2,Fosfatos!U334)</f>
        <v>0.03</v>
      </c>
      <c r="V334" s="151" t="str">
        <f>IF(MID(Fosfatos!V334,1,1)="&lt;",MID(Fosfatos!V334,2,4)/2,Fosfatos!V334)</f>
        <v>Cauce estancado</v>
      </c>
      <c r="W334" s="152">
        <f>IF(MID(Fosfatos!W334,1,1)="&lt;",MID(Fosfatos!W334,2,4)/2,Fosfatos!W334)</f>
        <v>0</v>
      </c>
      <c r="X334" s="153" t="str">
        <f>IF(MID(Fosfatos!X334,1,1)="&lt;",MID(Fosfatos!X334,2,4)/2,Fosfatos!X334)</f>
        <v>Cauce seco</v>
      </c>
      <c r="Y334" s="154">
        <f>IF(MID(Fosfatos!Y334,1,1)="&lt;",MID(Fosfatos!Y334,2,4)/2,Fosfatos!Y334)</f>
        <v>0</v>
      </c>
    </row>
    <row r="335" spans="2:25" x14ac:dyDescent="0.25">
      <c r="B335" s="30">
        <v>45257</v>
      </c>
      <c r="C335" s="46"/>
      <c r="D335" s="131">
        <f>IF(MID(Fosfatos!D335,1,1)="&lt;",MID(Fosfatos!D335,2,4)/2,Fosfatos!D335)</f>
        <v>0.29299999999999998</v>
      </c>
      <c r="E335" s="26"/>
      <c r="F335" s="26"/>
      <c r="G335" s="26"/>
      <c r="H335" s="26"/>
      <c r="I335" s="46"/>
      <c r="J335" s="131">
        <f>IF(MID(Fosfatos!J335,1,1)="&lt;",MID(Fosfatos!J335,2,4)/2,Fosfatos!J335)</f>
        <v>0.03</v>
      </c>
      <c r="K335" s="46"/>
      <c r="L335" s="131">
        <f>IF(MID(Fosfatos!L335,1,1)="&lt;",MID(Fosfatos!L335,2,4)/2,Fosfatos!L335)</f>
        <v>0</v>
      </c>
      <c r="M335" s="46"/>
      <c r="N335" s="131" t="str">
        <f>IF(MID(Fosfatos!N335,1,1)="&lt;",MID(Fosfatos!N335,2,4)/2,Fosfatos!N335)</f>
        <v>Cauce seco</v>
      </c>
      <c r="O335" s="4">
        <f>IF(MID(Fosfatos!O335,1,1)="&lt;",MID(Fosfatos!O335,2,4)/2,Fosfatos!O335)</f>
        <v>0.129</v>
      </c>
      <c r="P335" s="9" t="str">
        <f>IF(MID(Fosfatos!P335,1,1)="&lt;",MID(Fosfatos!P335,2,4)/2,Fosfatos!P335)</f>
        <v>Cauce estancado</v>
      </c>
      <c r="Q335" s="46"/>
      <c r="R335" s="17" t="str">
        <f>IF(MID(Fosfatos!R335,1,1)="&lt;",MID(Fosfatos!R335,2,4)/2,Fosfatos!R335)</f>
        <v>Cauce seco</v>
      </c>
      <c r="S335" s="21" t="str">
        <f>IF(MID(Fosfatos!S335,1,1)="&lt;",MID(Fosfatos!S335,2,4)/2,Fosfatos!S335)</f>
        <v>Cauce seco</v>
      </c>
      <c r="T335" s="21">
        <f>IF(MID(Fosfatos!T335,1,1)="&lt;",MID(Fosfatos!T335,2,4)/2,Fosfatos!T335)</f>
        <v>0.03</v>
      </c>
      <c r="U335" s="150">
        <f>IF(MID(Fosfatos!U335,1,1)="&lt;",MID(Fosfatos!U335,2,4)/2,Fosfatos!U335)</f>
        <v>0.03</v>
      </c>
      <c r="V335" s="151" t="str">
        <f>IF(MID(Fosfatos!V335,1,1)="&lt;",MID(Fosfatos!V335,2,4)/2,Fosfatos!V335)</f>
        <v>Cauce estancado</v>
      </c>
      <c r="W335" s="152" t="str">
        <f>IF(MID(Fosfatos!W335,1,1)="&lt;",MID(Fosfatos!W335,2,4)/2,Fosfatos!W335)</f>
        <v>Cauce seco</v>
      </c>
      <c r="X335" s="153">
        <f>IF(MID(Fosfatos!X335,1,1)="&lt;",MID(Fosfatos!X335,2,4)/2,Fosfatos!X335)</f>
        <v>0.14799999999999999</v>
      </c>
      <c r="Y335" s="154" t="str">
        <f>IF(MID(Fosfatos!Y335,1,1)="&lt;",MID(Fosfatos!Y335,2,4)/2,Fosfatos!Y335)</f>
        <v>Cauce seco</v>
      </c>
    </row>
    <row r="336" spans="2:25" x14ac:dyDescent="0.25">
      <c r="B336" s="30">
        <v>45259</v>
      </c>
      <c r="C336" s="46"/>
      <c r="D336" s="131">
        <f>IF(MID(Fosfatos!D336,1,1)="&lt;",MID(Fosfatos!D336,2,4)/2,Fosfatos!D336)</f>
        <v>0.30299999999999999</v>
      </c>
      <c r="E336" s="26"/>
      <c r="F336" s="26"/>
      <c r="G336" s="26"/>
      <c r="H336" s="26"/>
      <c r="I336" s="46"/>
      <c r="J336" s="131">
        <f>IF(MID(Fosfatos!J336,1,1)="&lt;",MID(Fosfatos!J336,2,4)/2,Fosfatos!J336)</f>
        <v>0.03</v>
      </c>
      <c r="K336" s="46"/>
      <c r="L336" s="131">
        <f>IF(MID(Fosfatos!L336,1,1)="&lt;",MID(Fosfatos!L336,2,4)/2,Fosfatos!L336)</f>
        <v>0</v>
      </c>
      <c r="M336" s="46"/>
      <c r="N336" s="131" t="str">
        <f>IF(MID(Fosfatos!N336,1,1)="&lt;",MID(Fosfatos!N336,2,4)/2,Fosfatos!N336)</f>
        <v>Cauce seco</v>
      </c>
      <c r="O336" s="4">
        <f>IF(MID(Fosfatos!O336,1,1)="&lt;",MID(Fosfatos!O336,2,4)/2,Fosfatos!O336)</f>
        <v>9.7000000000000003E-2</v>
      </c>
      <c r="P336" s="9" t="str">
        <f>IF(MID(Fosfatos!P336,1,1)="&lt;",MID(Fosfatos!P336,2,4)/2,Fosfatos!P336)</f>
        <v>Cauce estancado</v>
      </c>
      <c r="Q336" s="46"/>
      <c r="R336" s="17">
        <f>IF(MID(Fosfatos!R336,1,1)="&lt;",MID(Fosfatos!R336,2,4)/2,Fosfatos!R336)</f>
        <v>0</v>
      </c>
      <c r="S336" s="21">
        <f>IF(MID(Fosfatos!S336,1,1)="&lt;",MID(Fosfatos!S336,2,4)/2,Fosfatos!S336)</f>
        <v>0</v>
      </c>
      <c r="T336" s="21">
        <f>IF(MID(Fosfatos!T336,1,1)="&lt;",MID(Fosfatos!T336,2,4)/2,Fosfatos!T336)</f>
        <v>0.03</v>
      </c>
      <c r="U336" s="150">
        <f>IF(MID(Fosfatos!U336,1,1)="&lt;",MID(Fosfatos!U336,2,4)/2,Fosfatos!U336)</f>
        <v>0.03</v>
      </c>
      <c r="V336" s="151" t="str">
        <f>IF(MID(Fosfatos!V336,1,1)="&lt;",MID(Fosfatos!V336,2,4)/2,Fosfatos!V336)</f>
        <v>Cauce estancado</v>
      </c>
      <c r="W336" s="152">
        <f>IF(MID(Fosfatos!W336,1,1)="&lt;",MID(Fosfatos!W336,2,4)/2,Fosfatos!W336)</f>
        <v>0</v>
      </c>
      <c r="X336" s="153" t="str">
        <f>IF(MID(Fosfatos!X336,1,1)="&lt;",MID(Fosfatos!X336,2,4)/2,Fosfatos!X336)</f>
        <v>Cauce seco</v>
      </c>
      <c r="Y336" s="154">
        <f>IF(MID(Fosfatos!Y336,1,1)="&lt;",MID(Fosfatos!Y336,2,4)/2,Fosfatos!Y336)</f>
        <v>0</v>
      </c>
    </row>
    <row r="337" spans="2:25" x14ac:dyDescent="0.25">
      <c r="B337" s="30">
        <v>45261</v>
      </c>
      <c r="C337" s="46"/>
      <c r="D337" s="131">
        <f>IF(MID(Fosfatos!D337,1,1)="&lt;",MID(Fosfatos!D337,2,4)/2,Fosfatos!D337)</f>
        <v>0.28399999999999997</v>
      </c>
      <c r="E337" s="26"/>
      <c r="F337" s="26"/>
      <c r="G337" s="26"/>
      <c r="H337" s="26"/>
      <c r="I337" s="46"/>
      <c r="J337" s="131">
        <f>IF(MID(Fosfatos!J337,1,1)="&lt;",MID(Fosfatos!J337,2,4)/2,Fosfatos!J337)</f>
        <v>0.03</v>
      </c>
      <c r="K337" s="46"/>
      <c r="L337" s="131">
        <f>IF(MID(Fosfatos!L337,1,1)="&lt;",MID(Fosfatos!L337,2,4)/2,Fosfatos!L337)</f>
        <v>0</v>
      </c>
      <c r="M337" s="46"/>
      <c r="N337" s="131" t="str">
        <f>IF(MID(Fosfatos!N337,1,1)="&lt;",MID(Fosfatos!N337,2,4)/2,Fosfatos!N337)</f>
        <v>Cauce seco</v>
      </c>
      <c r="O337" s="4">
        <f>IF(MID(Fosfatos!O337,1,1)="&lt;",MID(Fosfatos!O337,2,4)/2,Fosfatos!O337)</f>
        <v>7.9000000000000001E-2</v>
      </c>
      <c r="P337" s="9" t="str">
        <f>IF(MID(Fosfatos!P337,1,1)="&lt;",MID(Fosfatos!P337,2,4)/2,Fosfatos!P337)</f>
        <v>Cauce estancado</v>
      </c>
      <c r="Q337" s="46"/>
      <c r="R337" s="17">
        <f>IF(MID(Fosfatos!R337,1,1)="&lt;",MID(Fosfatos!R337,2,4)/2,Fosfatos!R337)</f>
        <v>0</v>
      </c>
      <c r="S337" s="21">
        <f>IF(MID(Fosfatos!S337,1,1)="&lt;",MID(Fosfatos!S337,2,4)/2,Fosfatos!S337)</f>
        <v>0</v>
      </c>
      <c r="T337" s="21">
        <f>IF(MID(Fosfatos!T337,1,1)="&lt;",MID(Fosfatos!T337,2,4)/2,Fosfatos!T337)</f>
        <v>0.03</v>
      </c>
      <c r="U337" s="150">
        <f>IF(MID(Fosfatos!U337,1,1)="&lt;",MID(Fosfatos!U337,2,4)/2,Fosfatos!U337)</f>
        <v>0.03</v>
      </c>
      <c r="V337" s="151" t="str">
        <f>IF(MID(Fosfatos!V337,1,1)="&lt;",MID(Fosfatos!V337,2,4)/2,Fosfatos!V337)</f>
        <v>Cauce estancado</v>
      </c>
      <c r="W337" s="152">
        <f>IF(MID(Fosfatos!W337,1,1)="&lt;",MID(Fosfatos!W337,2,4)/2,Fosfatos!W337)</f>
        <v>0</v>
      </c>
      <c r="X337" s="153" t="str">
        <f>IF(MID(Fosfatos!X337,1,1)="&lt;",MID(Fosfatos!X337,2,4)/2,Fosfatos!X337)</f>
        <v>Cauce seco</v>
      </c>
      <c r="Y337" s="154">
        <f>IF(MID(Fosfatos!Y337,1,1)="&lt;",MID(Fosfatos!Y337,2,4)/2,Fosfatos!Y337)</f>
        <v>0</v>
      </c>
    </row>
    <row r="338" spans="2:25" x14ac:dyDescent="0.25">
      <c r="B338" s="30">
        <v>45264</v>
      </c>
      <c r="C338" s="46"/>
      <c r="D338" s="131">
        <f>IF(MID(Fosfatos!D338,1,1)="&lt;",MID(Fosfatos!D338,2,4)/2,Fosfatos!D338)</f>
        <v>0.23100000000000001</v>
      </c>
      <c r="E338" s="26"/>
      <c r="F338" s="26"/>
      <c r="G338" s="26"/>
      <c r="H338" s="26"/>
      <c r="I338" s="46"/>
      <c r="J338" s="131">
        <f>IF(MID(Fosfatos!J338,1,1)="&lt;",MID(Fosfatos!J338,2,4)/2,Fosfatos!J338)</f>
        <v>0.03</v>
      </c>
      <c r="K338" s="46"/>
      <c r="L338" s="131">
        <f>IF(MID(Fosfatos!L338,1,1)="&lt;",MID(Fosfatos!L338,2,4)/2,Fosfatos!L338)</f>
        <v>0</v>
      </c>
      <c r="M338" s="46"/>
      <c r="N338" s="131" t="str">
        <f>IF(MID(Fosfatos!N338,1,1)="&lt;",MID(Fosfatos!N338,2,4)/2,Fosfatos!N338)</f>
        <v>Cauce seco</v>
      </c>
      <c r="O338" s="4">
        <f>IF(MID(Fosfatos!O338,1,1)="&lt;",MID(Fosfatos!O338,2,4)/2,Fosfatos!O338)</f>
        <v>8.3000000000000004E-2</v>
      </c>
      <c r="P338" s="9" t="str">
        <f>IF(MID(Fosfatos!P338,1,1)="&lt;",MID(Fosfatos!P338,2,4)/2,Fosfatos!P338)</f>
        <v>Cauce estancado</v>
      </c>
      <c r="Q338" s="46"/>
      <c r="R338" s="17" t="str">
        <f>IF(MID(Fosfatos!R338,1,1)="&lt;",MID(Fosfatos!R338,2,4)/2,Fosfatos!R338)</f>
        <v>Cauce seco</v>
      </c>
      <c r="S338" s="21" t="str">
        <f>IF(MID(Fosfatos!S338,1,1)="&lt;",MID(Fosfatos!S338,2,4)/2,Fosfatos!S338)</f>
        <v>Cauce seco</v>
      </c>
      <c r="T338" s="21">
        <f>IF(MID(Fosfatos!T338,1,1)="&lt;",MID(Fosfatos!T338,2,4)/2,Fosfatos!T338)</f>
        <v>0.03</v>
      </c>
      <c r="U338" s="150">
        <f>IF(MID(Fosfatos!U338,1,1)="&lt;",MID(Fosfatos!U338,2,4)/2,Fosfatos!U338)</f>
        <v>0.03</v>
      </c>
      <c r="V338" s="151" t="str">
        <f>IF(MID(Fosfatos!V338,1,1)="&lt;",MID(Fosfatos!V338,2,4)/2,Fosfatos!V338)</f>
        <v>Cauce estancado</v>
      </c>
      <c r="W338" s="152" t="str">
        <f>IF(MID(Fosfatos!W338,1,1)="&lt;",MID(Fosfatos!W338,2,4)/2,Fosfatos!W338)</f>
        <v>Cauce seco</v>
      </c>
      <c r="X338" s="153" t="str">
        <f>IF(MID(Fosfatos!X338,1,1)="&lt;",MID(Fosfatos!X338,2,4)/2,Fosfatos!X338)</f>
        <v>Cauce seco</v>
      </c>
      <c r="Y338" s="154" t="str">
        <f>IF(MID(Fosfatos!Y338,1,1)="&lt;",MID(Fosfatos!Y338,2,4)/2,Fosfatos!Y338)</f>
        <v>Cauce seco</v>
      </c>
    </row>
    <row r="339" spans="2:25" x14ac:dyDescent="0.25">
      <c r="B339" s="30">
        <v>45265</v>
      </c>
      <c r="C339" s="46"/>
      <c r="D339" s="131">
        <f>IF(MID(Fosfatos!D339,1,1)="&lt;",MID(Fosfatos!D339,2,4)/2,Fosfatos!D339)</f>
        <v>0.21299999999999999</v>
      </c>
      <c r="E339" s="26"/>
      <c r="F339" s="26"/>
      <c r="G339" s="26"/>
      <c r="H339" s="26"/>
      <c r="I339" s="46"/>
      <c r="J339" s="131">
        <f>IF(MID(Fosfatos!J339,1,1)="&lt;",MID(Fosfatos!J339,2,4)/2,Fosfatos!J339)</f>
        <v>0.03</v>
      </c>
      <c r="K339" s="46"/>
      <c r="L339" s="131">
        <f>IF(MID(Fosfatos!L339,1,1)="&lt;",MID(Fosfatos!L339,2,4)/2,Fosfatos!L339)</f>
        <v>0</v>
      </c>
      <c r="M339" s="46"/>
      <c r="N339" s="131" t="str">
        <f>IF(MID(Fosfatos!N339,1,1)="&lt;",MID(Fosfatos!N339,2,4)/2,Fosfatos!N339)</f>
        <v>Cauce seco</v>
      </c>
      <c r="O339" s="4">
        <f>IF(MID(Fosfatos!O339,1,1)="&lt;",MID(Fosfatos!O339,2,4)/2,Fosfatos!O339)</f>
        <v>9.5000000000000001E-2</v>
      </c>
      <c r="P339" s="9" t="str">
        <f>IF(MID(Fosfatos!P339,1,1)="&lt;",MID(Fosfatos!P339,2,4)/2,Fosfatos!P339)</f>
        <v>Cauce estancado</v>
      </c>
      <c r="Q339" s="46"/>
      <c r="R339" s="17">
        <f>IF(MID(Fosfatos!R339,1,1)="&lt;",MID(Fosfatos!R339,2,4)/2,Fosfatos!R339)</f>
        <v>0</v>
      </c>
      <c r="S339" s="21">
        <f>IF(MID(Fosfatos!S339,1,1)="&lt;",MID(Fosfatos!S339,2,4)/2,Fosfatos!S339)</f>
        <v>0</v>
      </c>
      <c r="T339" s="21">
        <f>IF(MID(Fosfatos!T339,1,1)="&lt;",MID(Fosfatos!T339,2,4)/2,Fosfatos!T339)</f>
        <v>0.03</v>
      </c>
      <c r="U339" s="150">
        <f>IF(MID(Fosfatos!U339,1,1)="&lt;",MID(Fosfatos!U339,2,4)/2,Fosfatos!U339)</f>
        <v>0.03</v>
      </c>
      <c r="V339" s="151" t="str">
        <f>IF(MID(Fosfatos!V339,1,1)="&lt;",MID(Fosfatos!V339,2,4)/2,Fosfatos!V339)</f>
        <v>Cauce estancado</v>
      </c>
      <c r="W339" s="152">
        <f>IF(MID(Fosfatos!W339,1,1)="&lt;",MID(Fosfatos!W339,2,4)/2,Fosfatos!W339)</f>
        <v>0</v>
      </c>
      <c r="X339" s="153" t="str">
        <f>IF(MID(Fosfatos!X339,1,1)="&lt;",MID(Fosfatos!X339,2,4)/2,Fosfatos!X339)</f>
        <v>Cauce seco</v>
      </c>
      <c r="Y339" s="154">
        <f>IF(MID(Fosfatos!Y339,1,1)="&lt;",MID(Fosfatos!Y339,2,4)/2,Fosfatos!Y339)</f>
        <v>0</v>
      </c>
    </row>
    <row r="340" spans="2:25" x14ac:dyDescent="0.25">
      <c r="B340" s="30">
        <v>45271</v>
      </c>
      <c r="C340" s="46"/>
      <c r="D340" s="131">
        <f>IF(MID(Fosfatos!D340,1,1)="&lt;",MID(Fosfatos!D340,2,4)/2,Fosfatos!D340)</f>
        <v>0.38600000000000001</v>
      </c>
      <c r="E340" s="26"/>
      <c r="F340" s="26"/>
      <c r="G340" s="26"/>
      <c r="H340" s="26"/>
      <c r="I340" s="46"/>
      <c r="J340" s="131">
        <f>IF(MID(Fosfatos!J340,1,1)="&lt;",MID(Fosfatos!J340,2,4)/2,Fosfatos!J340)</f>
        <v>0.03</v>
      </c>
      <c r="K340" s="46"/>
      <c r="L340" s="131">
        <f>IF(MID(Fosfatos!L340,1,1)="&lt;",MID(Fosfatos!L340,2,4)/2,Fosfatos!L340)</f>
        <v>0</v>
      </c>
      <c r="M340" s="46"/>
      <c r="N340" s="131">
        <f>IF(MID(Fosfatos!N340,1,1)="&lt;",MID(Fosfatos!N340,2,4)/2,Fosfatos!N340)</f>
        <v>0.14499999999999999</v>
      </c>
      <c r="O340" s="4">
        <f>IF(MID(Fosfatos!O340,1,1)="&lt;",MID(Fosfatos!O340,2,4)/2,Fosfatos!O340)</f>
        <v>0.11</v>
      </c>
      <c r="P340" s="9" t="str">
        <f>IF(MID(Fosfatos!P340,1,1)="&lt;",MID(Fosfatos!P340,2,4)/2,Fosfatos!P340)</f>
        <v>Cauce estancado</v>
      </c>
      <c r="Q340" s="46"/>
      <c r="R340" s="17" t="str">
        <f>IF(MID(Fosfatos!R340,1,1)="&lt;",MID(Fosfatos!R340,2,4)/2,Fosfatos!R340)</f>
        <v>Cauce seco</v>
      </c>
      <c r="S340" s="21" t="str">
        <f>IF(MID(Fosfatos!S340,1,1)="&lt;",MID(Fosfatos!S340,2,4)/2,Fosfatos!S340)</f>
        <v>Cauce seco</v>
      </c>
      <c r="T340" s="21">
        <f>IF(MID(Fosfatos!T340,1,1)="&lt;",MID(Fosfatos!T340,2,4)/2,Fosfatos!T340)</f>
        <v>0.03</v>
      </c>
      <c r="U340" s="150">
        <f>IF(MID(Fosfatos!U340,1,1)="&lt;",MID(Fosfatos!U340,2,4)/2,Fosfatos!U340)</f>
        <v>0.03</v>
      </c>
      <c r="V340" s="151" t="str">
        <f>IF(MID(Fosfatos!V340,1,1)="&lt;",MID(Fosfatos!V340,2,4)/2,Fosfatos!V340)</f>
        <v>Cauce estancado</v>
      </c>
      <c r="W340" s="152" t="str">
        <f>IF(MID(Fosfatos!W340,1,1)="&lt;",MID(Fosfatos!W340,2,4)/2,Fosfatos!W340)</f>
        <v>Cauce seco</v>
      </c>
      <c r="X340" s="153">
        <f>IF(MID(Fosfatos!X340,1,1)="&lt;",MID(Fosfatos!X340,2,4)/2,Fosfatos!X340)</f>
        <v>0.317</v>
      </c>
      <c r="Y340" s="154" t="str">
        <f>IF(MID(Fosfatos!Y340,1,1)="&lt;",MID(Fosfatos!Y340,2,4)/2,Fosfatos!Y340)</f>
        <v>Cauce seco</v>
      </c>
    </row>
    <row r="341" spans="2:25" x14ac:dyDescent="0.25">
      <c r="B341" s="30">
        <v>45273</v>
      </c>
      <c r="C341" s="46"/>
      <c r="D341" s="131">
        <f>IF(MID(Fosfatos!D341,1,1)="&lt;",MID(Fosfatos!D341,2,4)/2,Fosfatos!D341)</f>
        <v>0.316</v>
      </c>
      <c r="E341" s="26"/>
      <c r="F341" s="26"/>
      <c r="G341" s="26"/>
      <c r="H341" s="26"/>
      <c r="I341" s="46"/>
      <c r="J341" s="131">
        <f>IF(MID(Fosfatos!J341,1,1)="&lt;",MID(Fosfatos!J341,2,4)/2,Fosfatos!J341)</f>
        <v>0.03</v>
      </c>
      <c r="K341" s="46"/>
      <c r="L341" s="131">
        <f>IF(MID(Fosfatos!L341,1,1)="&lt;",MID(Fosfatos!L341,2,4)/2,Fosfatos!L341)</f>
        <v>0</v>
      </c>
      <c r="M341" s="46"/>
      <c r="N341" s="131" t="str">
        <f>IF(MID(Fosfatos!N341,1,1)="&lt;",MID(Fosfatos!N341,2,4)/2,Fosfatos!N341)</f>
        <v>Cauce seco</v>
      </c>
      <c r="O341" s="4">
        <f>IF(MID(Fosfatos!O341,1,1)="&lt;",MID(Fosfatos!O341,2,4)/2,Fosfatos!O341)</f>
        <v>0.107</v>
      </c>
      <c r="P341" s="9" t="str">
        <f>IF(MID(Fosfatos!P341,1,1)="&lt;",MID(Fosfatos!P341,2,4)/2,Fosfatos!P341)</f>
        <v>Cauce estancado</v>
      </c>
      <c r="Q341" s="46"/>
      <c r="R341" s="17">
        <f>IF(MID(Fosfatos!R341,1,1)="&lt;",MID(Fosfatos!R341,2,4)/2,Fosfatos!R341)</f>
        <v>0</v>
      </c>
      <c r="S341" s="21">
        <f>IF(MID(Fosfatos!S341,1,1)="&lt;",MID(Fosfatos!S341,2,4)/2,Fosfatos!S341)</f>
        <v>0</v>
      </c>
      <c r="T341" s="21">
        <f>IF(MID(Fosfatos!T341,1,1)="&lt;",MID(Fosfatos!T341,2,4)/2,Fosfatos!T341)</f>
        <v>0.03</v>
      </c>
      <c r="U341" s="150">
        <f>IF(MID(Fosfatos!U341,1,1)="&lt;",MID(Fosfatos!U341,2,4)/2,Fosfatos!U341)</f>
        <v>0.03</v>
      </c>
      <c r="V341" s="151" t="str">
        <f>IF(MID(Fosfatos!V341,1,1)="&lt;",MID(Fosfatos!V341,2,4)/2,Fosfatos!V341)</f>
        <v>Cauce estancado</v>
      </c>
      <c r="W341" s="152">
        <f>IF(MID(Fosfatos!W341,1,1)="&lt;",MID(Fosfatos!W341,2,4)/2,Fosfatos!W341)</f>
        <v>0</v>
      </c>
      <c r="X341" s="153">
        <f>IF(MID(Fosfatos!X341,1,1)="&lt;",MID(Fosfatos!X341,2,4)/2,Fosfatos!X341)</f>
        <v>0.13500000000000001</v>
      </c>
      <c r="Y341" s="154">
        <f>IF(MID(Fosfatos!Y341,1,1)="&lt;",MID(Fosfatos!Y341,2,4)/2,Fosfatos!Y341)</f>
        <v>0</v>
      </c>
    </row>
    <row r="342" spans="2:25" x14ac:dyDescent="0.25">
      <c r="B342" s="30">
        <v>45275</v>
      </c>
      <c r="C342" s="46"/>
      <c r="D342" s="131">
        <f>IF(MID(Fosfatos!D342,1,1)="&lt;",MID(Fosfatos!D342,2,4)/2,Fosfatos!D342)</f>
        <v>0.27100000000000002</v>
      </c>
      <c r="E342" s="26"/>
      <c r="F342" s="26"/>
      <c r="G342" s="26"/>
      <c r="H342" s="26"/>
      <c r="I342" s="46"/>
      <c r="J342" s="131">
        <f>IF(MID(Fosfatos!J342,1,1)="&lt;",MID(Fosfatos!J342,2,4)/2,Fosfatos!J342)</f>
        <v>0.27100000000000002</v>
      </c>
      <c r="K342" s="46"/>
      <c r="L342" s="131">
        <f>IF(MID(Fosfatos!L342,1,1)="&lt;",MID(Fosfatos!L342,2,4)/2,Fosfatos!L342)</f>
        <v>0</v>
      </c>
      <c r="M342" s="46"/>
      <c r="N342" s="131" t="str">
        <f>IF(MID(Fosfatos!N342,1,1)="&lt;",MID(Fosfatos!N342,2,4)/2,Fosfatos!N342)</f>
        <v>Cauce seco</v>
      </c>
      <c r="O342" s="4">
        <f>IF(MID(Fosfatos!O342,1,1)="&lt;",MID(Fosfatos!O342,2,4)/2,Fosfatos!O342)</f>
        <v>0.10299999999999999</v>
      </c>
      <c r="P342" s="9" t="str">
        <f>IF(MID(Fosfatos!P342,1,1)="&lt;",MID(Fosfatos!P342,2,4)/2,Fosfatos!P342)</f>
        <v>Cauce estancado</v>
      </c>
      <c r="Q342" s="46"/>
      <c r="R342" s="17">
        <f>IF(MID(Fosfatos!R342,1,1)="&lt;",MID(Fosfatos!R342,2,4)/2,Fosfatos!R342)</f>
        <v>0</v>
      </c>
      <c r="S342" s="21">
        <f>IF(MID(Fosfatos!S342,1,1)="&lt;",MID(Fosfatos!S342,2,4)/2,Fosfatos!S342)</f>
        <v>0</v>
      </c>
      <c r="T342" s="21">
        <f>IF(MID(Fosfatos!T342,1,1)="&lt;",MID(Fosfatos!T342,2,4)/2,Fosfatos!T342)</f>
        <v>0.03</v>
      </c>
      <c r="U342" s="150">
        <f>IF(MID(Fosfatos!U342,1,1)="&lt;",MID(Fosfatos!U342,2,4)/2,Fosfatos!U342)</f>
        <v>0.03</v>
      </c>
      <c r="V342" s="151" t="str">
        <f>IF(MID(Fosfatos!V342,1,1)="&lt;",MID(Fosfatos!V342,2,4)/2,Fosfatos!V342)</f>
        <v>Cauce estancado</v>
      </c>
      <c r="W342" s="152">
        <f>IF(MID(Fosfatos!W342,1,1)="&lt;",MID(Fosfatos!W342,2,4)/2,Fosfatos!W342)</f>
        <v>0</v>
      </c>
      <c r="X342" s="153">
        <f>IF(MID(Fosfatos!X342,1,1)="&lt;",MID(Fosfatos!X342,2,4)/2,Fosfatos!X342)</f>
        <v>0.13400000000000001</v>
      </c>
      <c r="Y342" s="154">
        <f>IF(MID(Fosfatos!Y342,1,1)="&lt;",MID(Fosfatos!Y342,2,4)/2,Fosfatos!Y342)</f>
        <v>0</v>
      </c>
    </row>
    <row r="343" spans="2:25" x14ac:dyDescent="0.25">
      <c r="B343" s="30">
        <v>45278</v>
      </c>
      <c r="C343" s="46"/>
      <c r="D343" s="131">
        <f>IF(MID(Fosfatos!D343,1,1)="&lt;",MID(Fosfatos!D343,2,4)/2,Fosfatos!D343)</f>
        <v>0.40799999999999997</v>
      </c>
      <c r="E343" s="26"/>
      <c r="F343" s="26"/>
      <c r="G343" s="26"/>
      <c r="H343" s="26"/>
      <c r="I343" s="46"/>
      <c r="J343" s="131">
        <f>IF(MID(Fosfatos!J343,1,1)="&lt;",MID(Fosfatos!J343,2,4)/2,Fosfatos!J343)</f>
        <v>0.03</v>
      </c>
      <c r="K343" s="46"/>
      <c r="L343" s="131">
        <f>IF(MID(Fosfatos!L343,1,1)="&lt;",MID(Fosfatos!L343,2,4)/2,Fosfatos!L343)</f>
        <v>0</v>
      </c>
      <c r="M343" s="46"/>
      <c r="N343" s="131" t="str">
        <f>IF(MID(Fosfatos!N343,1,1)="&lt;",MID(Fosfatos!N343,2,4)/2,Fosfatos!N343)</f>
        <v>Cauce seco</v>
      </c>
      <c r="O343" s="4">
        <f>IF(MID(Fosfatos!O343,1,1)="&lt;",MID(Fosfatos!O343,2,4)/2,Fosfatos!O343)</f>
        <v>9.0999999999999998E-2</v>
      </c>
      <c r="P343" s="9" t="str">
        <f>IF(MID(Fosfatos!P343,1,1)="&lt;",MID(Fosfatos!P343,2,4)/2,Fosfatos!P343)</f>
        <v>Cauce estancado</v>
      </c>
      <c r="Q343" s="46"/>
      <c r="R343" s="17" t="str">
        <f>IF(MID(Fosfatos!R343,1,1)="&lt;",MID(Fosfatos!R343,2,4)/2,Fosfatos!R343)</f>
        <v>Cauce seco</v>
      </c>
      <c r="S343" s="21" t="str">
        <f>IF(MID(Fosfatos!S343,1,1)="&lt;",MID(Fosfatos!S343,2,4)/2,Fosfatos!S343)</f>
        <v>Cauce seco</v>
      </c>
      <c r="T343" s="21">
        <f>IF(MID(Fosfatos!T343,1,1)="&lt;",MID(Fosfatos!T343,2,4)/2,Fosfatos!T343)</f>
        <v>0.03</v>
      </c>
      <c r="U343" s="150">
        <f>IF(MID(Fosfatos!U343,1,1)="&lt;",MID(Fosfatos!U343,2,4)/2,Fosfatos!U343)</f>
        <v>0.03</v>
      </c>
      <c r="V343" s="151" t="str">
        <f>IF(MID(Fosfatos!V343,1,1)="&lt;",MID(Fosfatos!V343,2,4)/2,Fosfatos!V343)</f>
        <v>Cauce estancado</v>
      </c>
      <c r="W343" s="152" t="str">
        <f>IF(MID(Fosfatos!W343,1,1)="&lt;",MID(Fosfatos!W343,2,4)/2,Fosfatos!W343)</f>
        <v>Cauce seco</v>
      </c>
      <c r="X343" s="153" t="str">
        <f>IF(MID(Fosfatos!X343,1,1)="&lt;",MID(Fosfatos!X343,2,4)/2,Fosfatos!X343)</f>
        <v>Cauce seco</v>
      </c>
      <c r="Y343" s="154" t="str">
        <f>IF(MID(Fosfatos!Y343,1,1)="&lt;",MID(Fosfatos!Y343,2,4)/2,Fosfatos!Y343)</f>
        <v>Cauce seco</v>
      </c>
    </row>
    <row r="344" spans="2:25" x14ac:dyDescent="0.25">
      <c r="B344" s="30">
        <v>45280</v>
      </c>
      <c r="C344" s="46"/>
      <c r="D344" s="131">
        <f>IF(MID(Fosfatos!D344,1,1)="&lt;",MID(Fosfatos!D344,2,4)/2,Fosfatos!D344)</f>
        <v>0.38900000000000001</v>
      </c>
      <c r="E344" s="26"/>
      <c r="F344" s="26"/>
      <c r="G344" s="26"/>
      <c r="H344" s="26"/>
      <c r="I344" s="46"/>
      <c r="J344" s="131">
        <f>IF(MID(Fosfatos!J344,1,1)="&lt;",MID(Fosfatos!J344,2,4)/2,Fosfatos!J344)</f>
        <v>0.03</v>
      </c>
      <c r="K344" s="46"/>
      <c r="L344" s="131">
        <f>IF(MID(Fosfatos!L344,1,1)="&lt;",MID(Fosfatos!L344,2,4)/2,Fosfatos!L344)</f>
        <v>0</v>
      </c>
      <c r="M344" s="46"/>
      <c r="N344" s="131">
        <f>IF(MID(Fosfatos!N344,1,1)="&lt;",MID(Fosfatos!N344,2,4)/2,Fosfatos!N344)</f>
        <v>8.8999999999999996E-2</v>
      </c>
      <c r="O344" s="4">
        <f>IF(MID(Fosfatos!O344,1,1)="&lt;",MID(Fosfatos!O344,2,4)/2,Fosfatos!O344)</f>
        <v>0.105</v>
      </c>
      <c r="P344" s="9" t="str">
        <f>IF(MID(Fosfatos!P344,1,1)="&lt;",MID(Fosfatos!P344,2,4)/2,Fosfatos!P344)</f>
        <v>Cauce estancado</v>
      </c>
      <c r="Q344" s="46"/>
      <c r="R344" s="17">
        <f>IF(MID(Fosfatos!R344,1,1)="&lt;",MID(Fosfatos!R344,2,4)/2,Fosfatos!R344)</f>
        <v>0</v>
      </c>
      <c r="S344" s="21">
        <f>IF(MID(Fosfatos!S344,1,1)="&lt;",MID(Fosfatos!S344,2,4)/2,Fosfatos!S344)</f>
        <v>0</v>
      </c>
      <c r="T344" s="21">
        <f>IF(MID(Fosfatos!T344,1,1)="&lt;",MID(Fosfatos!T344,2,4)/2,Fosfatos!T344)</f>
        <v>0.03</v>
      </c>
      <c r="U344" s="150">
        <f>IF(MID(Fosfatos!U344,1,1)="&lt;",MID(Fosfatos!U344,2,4)/2,Fosfatos!U344)</f>
        <v>0.03</v>
      </c>
      <c r="V344" s="151" t="str">
        <f>IF(MID(Fosfatos!V344,1,1)="&lt;",MID(Fosfatos!V344,2,4)/2,Fosfatos!V344)</f>
        <v>Cauce estancado</v>
      </c>
      <c r="W344" s="152">
        <f>IF(MID(Fosfatos!W344,1,1)="&lt;",MID(Fosfatos!W344,2,4)/2,Fosfatos!W344)</f>
        <v>0</v>
      </c>
      <c r="X344" s="153">
        <f>IF(MID(Fosfatos!X344,1,1)="&lt;",MID(Fosfatos!X344,2,4)/2,Fosfatos!X344)</f>
        <v>0.121</v>
      </c>
      <c r="Y344" s="154">
        <f>IF(MID(Fosfatos!Y344,1,1)="&lt;",MID(Fosfatos!Y344,2,4)/2,Fosfatos!Y344)</f>
        <v>0</v>
      </c>
    </row>
    <row r="345" spans="2:25" x14ac:dyDescent="0.25">
      <c r="B345" s="30">
        <v>45282</v>
      </c>
      <c r="C345" s="46"/>
      <c r="D345" s="131">
        <f>IF(MID(Fosfatos!D345,1,1)="&lt;",MID(Fosfatos!D345,2,4)/2,Fosfatos!D345)</f>
        <v>0.35899999999999999</v>
      </c>
      <c r="E345" s="26"/>
      <c r="F345" s="26"/>
      <c r="G345" s="26"/>
      <c r="H345" s="26"/>
      <c r="I345" s="46"/>
      <c r="J345" s="131">
        <f>IF(MID(Fosfatos!J345,1,1)="&lt;",MID(Fosfatos!J345,2,4)/2,Fosfatos!J345)</f>
        <v>0.03</v>
      </c>
      <c r="K345" s="46"/>
      <c r="L345" s="131">
        <f>IF(MID(Fosfatos!L345,1,1)="&lt;",MID(Fosfatos!L345,2,4)/2,Fosfatos!L345)</f>
        <v>0</v>
      </c>
      <c r="M345" s="46"/>
      <c r="N345" s="131">
        <f>IF(MID(Fosfatos!N345,1,1)="&lt;",MID(Fosfatos!N345,2,4)/2,Fosfatos!N345)</f>
        <v>0.03</v>
      </c>
      <c r="O345" s="4">
        <f>IF(MID(Fosfatos!O345,1,1)="&lt;",MID(Fosfatos!O345,2,4)/2,Fosfatos!O345)</f>
        <v>0.03</v>
      </c>
      <c r="P345" s="9" t="str">
        <f>IF(MID(Fosfatos!P345,1,1)="&lt;",MID(Fosfatos!P345,2,4)/2,Fosfatos!P345)</f>
        <v>Cauce estancado</v>
      </c>
      <c r="Q345" s="46"/>
      <c r="R345" s="17">
        <f>IF(MID(Fosfatos!R345,1,1)="&lt;",MID(Fosfatos!R345,2,4)/2,Fosfatos!R345)</f>
        <v>0</v>
      </c>
      <c r="S345" s="21">
        <f>IF(MID(Fosfatos!S345,1,1)="&lt;",MID(Fosfatos!S345,2,4)/2,Fosfatos!S345)</f>
        <v>0</v>
      </c>
      <c r="T345" s="21">
        <f>IF(MID(Fosfatos!T345,1,1)="&lt;",MID(Fosfatos!T345,2,4)/2,Fosfatos!T345)</f>
        <v>0.03</v>
      </c>
      <c r="U345" s="150">
        <f>IF(MID(Fosfatos!U345,1,1)="&lt;",MID(Fosfatos!U345,2,4)/2,Fosfatos!U345)</f>
        <v>0.03</v>
      </c>
      <c r="V345" s="151" t="str">
        <f>IF(MID(Fosfatos!V345,1,1)="&lt;",MID(Fosfatos!V345,2,4)/2,Fosfatos!V345)</f>
        <v>Cauce estancado</v>
      </c>
      <c r="W345" s="152">
        <f>IF(MID(Fosfatos!W345,1,1)="&lt;",MID(Fosfatos!W345,2,4)/2,Fosfatos!W345)</f>
        <v>0</v>
      </c>
      <c r="X345" s="153">
        <f>IF(MID(Fosfatos!X345,1,1)="&lt;",MID(Fosfatos!X345,2,4)/2,Fosfatos!X345)</f>
        <v>7.8E-2</v>
      </c>
      <c r="Y345" s="154">
        <f>IF(MID(Fosfatos!Y345,1,1)="&lt;",MID(Fosfatos!Y345,2,4)/2,Fosfatos!Y345)</f>
        <v>0</v>
      </c>
    </row>
    <row r="346" spans="2:25" x14ac:dyDescent="0.25">
      <c r="B346" s="30">
        <v>45286</v>
      </c>
      <c r="C346" s="46"/>
      <c r="D346" s="131">
        <f>IF(MID(Fosfatos!D346,1,1)="&lt;",MID(Fosfatos!D346,2,4)/2,Fosfatos!D346)</f>
        <v>0.18099999999999999</v>
      </c>
      <c r="E346" s="26"/>
      <c r="F346" s="26"/>
      <c r="G346" s="26"/>
      <c r="H346" s="26"/>
      <c r="I346" s="46"/>
      <c r="J346" s="131">
        <f>IF(MID(Fosfatos!J346,1,1)="&lt;",MID(Fosfatos!J346,2,4)/2,Fosfatos!J346)</f>
        <v>0.03</v>
      </c>
      <c r="K346" s="46"/>
      <c r="L346" s="131">
        <f>IF(MID(Fosfatos!L346,1,1)="&lt;",MID(Fosfatos!L346,2,4)/2,Fosfatos!L346)</f>
        <v>0</v>
      </c>
      <c r="M346" s="46"/>
      <c r="N346" s="131">
        <f>IF(MID(Fosfatos!N346,1,1)="&lt;",MID(Fosfatos!N346,2,4)/2,Fosfatos!N346)</f>
        <v>0.104</v>
      </c>
      <c r="O346" s="4">
        <f>IF(MID(Fosfatos!O346,1,1)="&lt;",MID(Fosfatos!O346,2,4)/2,Fosfatos!O346)</f>
        <v>0.12</v>
      </c>
      <c r="P346" s="9" t="str">
        <f>IF(MID(Fosfatos!P346,1,1)="&lt;",MID(Fosfatos!P346,2,4)/2,Fosfatos!P346)</f>
        <v>Cauce estancado</v>
      </c>
      <c r="Q346" s="46"/>
      <c r="R346" s="17" t="str">
        <f>IF(MID(Fosfatos!R346,1,1)="&lt;",MID(Fosfatos!R346,2,4)/2,Fosfatos!R346)</f>
        <v>Cauce seco</v>
      </c>
      <c r="S346" s="21" t="str">
        <f>IF(MID(Fosfatos!S346,1,1)="&lt;",MID(Fosfatos!S346,2,4)/2,Fosfatos!S346)</f>
        <v>Cauce seco</v>
      </c>
      <c r="T346" s="21">
        <f>IF(MID(Fosfatos!T346,1,1)="&lt;",MID(Fosfatos!T346,2,4)/2,Fosfatos!T346)</f>
        <v>0.03</v>
      </c>
      <c r="U346" s="150">
        <f>IF(MID(Fosfatos!U346,1,1)="&lt;",MID(Fosfatos!U346,2,4)/2,Fosfatos!U346)</f>
        <v>7.2999999999999995E-2</v>
      </c>
      <c r="V346" s="151" t="str">
        <f>IF(MID(Fosfatos!V346,1,1)="&lt;",MID(Fosfatos!V346,2,4)/2,Fosfatos!V346)</f>
        <v>Cauce estancado</v>
      </c>
      <c r="W346" s="152" t="str">
        <f>IF(MID(Fosfatos!W346,1,1)="&lt;",MID(Fosfatos!W346,2,4)/2,Fosfatos!W346)</f>
        <v>Cauce seco</v>
      </c>
      <c r="X346" s="153">
        <f>IF(MID(Fosfatos!X346,1,1)="&lt;",MID(Fosfatos!X346,2,4)/2,Fosfatos!X346)</f>
        <v>0.13200000000000001</v>
      </c>
      <c r="Y346" s="154" t="str">
        <f>IF(MID(Fosfatos!Y346,1,1)="&lt;",MID(Fosfatos!Y346,2,4)/2,Fosfatos!Y346)</f>
        <v>Cauce seco</v>
      </c>
    </row>
    <row r="347" spans="2:25" x14ac:dyDescent="0.25">
      <c r="B347" s="30">
        <v>45287</v>
      </c>
      <c r="C347" s="46"/>
      <c r="D347" s="131">
        <f>IF(MID(Fosfatos!D347,1,1)="&lt;",MID(Fosfatos!D347,2,4)/2,Fosfatos!D347)</f>
        <v>0.17599999999999999</v>
      </c>
      <c r="E347" s="26"/>
      <c r="F347" s="26"/>
      <c r="G347" s="26"/>
      <c r="H347" s="26"/>
      <c r="I347" s="46"/>
      <c r="J347" s="131">
        <f>IF(MID(Fosfatos!J347,1,1)="&lt;",MID(Fosfatos!J347,2,4)/2,Fosfatos!J347)</f>
        <v>0.03</v>
      </c>
      <c r="K347" s="46"/>
      <c r="L347" s="131">
        <f>IF(MID(Fosfatos!L347,1,1)="&lt;",MID(Fosfatos!L347,2,4)/2,Fosfatos!L347)</f>
        <v>0</v>
      </c>
      <c r="M347" s="46"/>
      <c r="N347" s="131">
        <f>IF(MID(Fosfatos!N347,1,1)="&lt;",MID(Fosfatos!N347,2,4)/2,Fosfatos!N347)</f>
        <v>9.4E-2</v>
      </c>
      <c r="O347" s="4">
        <f>IF(MID(Fosfatos!O347,1,1)="&lt;",MID(Fosfatos!O347,2,4)/2,Fosfatos!O347)</f>
        <v>0.107</v>
      </c>
      <c r="P347" s="9" t="str">
        <f>IF(MID(Fosfatos!P347,1,1)="&lt;",MID(Fosfatos!P347,2,4)/2,Fosfatos!P347)</f>
        <v>Cauce estancado</v>
      </c>
      <c r="Q347" s="46"/>
      <c r="R347" s="17">
        <f>IF(MID(Fosfatos!R347,1,1)="&lt;",MID(Fosfatos!R347,2,4)/2,Fosfatos!R347)</f>
        <v>0</v>
      </c>
      <c r="S347" s="21">
        <f>IF(MID(Fosfatos!S347,1,1)="&lt;",MID(Fosfatos!S347,2,4)/2,Fosfatos!S347)</f>
        <v>0</v>
      </c>
      <c r="T347" s="21">
        <f>IF(MID(Fosfatos!T347,1,1)="&lt;",MID(Fosfatos!T347,2,4)/2,Fosfatos!T347)</f>
        <v>0.03</v>
      </c>
      <c r="U347" s="150">
        <f>IF(MID(Fosfatos!U347,1,1)="&lt;",MID(Fosfatos!U347,2,4)/2,Fosfatos!U347)</f>
        <v>0.03</v>
      </c>
      <c r="V347" s="151" t="str">
        <f>IF(MID(Fosfatos!V347,1,1)="&lt;",MID(Fosfatos!V347,2,4)/2,Fosfatos!V347)</f>
        <v>Cauce estancado</v>
      </c>
      <c r="W347" s="152">
        <f>IF(MID(Fosfatos!W347,1,1)="&lt;",MID(Fosfatos!W347,2,4)/2,Fosfatos!W347)</f>
        <v>0</v>
      </c>
      <c r="X347" s="153">
        <f>IF(MID(Fosfatos!X347,1,1)="&lt;",MID(Fosfatos!X347,2,4)/2,Fosfatos!X347)</f>
        <v>0.10199999999999999</v>
      </c>
      <c r="Y347" s="154">
        <f>IF(MID(Fosfatos!Y347,1,1)="&lt;",MID(Fosfatos!Y347,2,4)/2,Fosfatos!Y347)</f>
        <v>0</v>
      </c>
    </row>
    <row r="348" spans="2:25" x14ac:dyDescent="0.25">
      <c r="B348" s="30">
        <v>45289</v>
      </c>
      <c r="C348" s="46"/>
      <c r="D348" s="131">
        <f>IF(MID(Fosfatos!D348,1,1)="&lt;",MID(Fosfatos!D348,2,4)/2,Fosfatos!D348)</f>
        <v>0.51500000000000001</v>
      </c>
      <c r="E348" s="26"/>
      <c r="F348" s="26"/>
      <c r="G348" s="26"/>
      <c r="H348" s="26"/>
      <c r="I348" s="46"/>
      <c r="J348" s="131">
        <f>IF(MID(Fosfatos!J348,1,1)="&lt;",MID(Fosfatos!J348,2,4)/2,Fosfatos!J348)</f>
        <v>0.03</v>
      </c>
      <c r="K348" s="46"/>
      <c r="L348" s="131">
        <f>IF(MID(Fosfatos!L348,1,1)="&lt;",MID(Fosfatos!L348,2,4)/2,Fosfatos!L348)</f>
        <v>0</v>
      </c>
      <c r="M348" s="46"/>
      <c r="N348" s="131">
        <f>IF(MID(Fosfatos!N348,1,1)="&lt;",MID(Fosfatos!N348,2,4)/2,Fosfatos!N348)</f>
        <v>9.9000000000000005E-2</v>
      </c>
      <c r="O348" s="4">
        <f>IF(MID(Fosfatos!O348,1,1)="&lt;",MID(Fosfatos!O348,2,4)/2,Fosfatos!O348)</f>
        <v>0.108</v>
      </c>
      <c r="P348" s="9" t="str">
        <f>IF(MID(Fosfatos!P348,1,1)="&lt;",MID(Fosfatos!P348,2,4)/2,Fosfatos!P348)</f>
        <v>Cauce estancado</v>
      </c>
      <c r="Q348" s="46"/>
      <c r="R348" s="17">
        <f>IF(MID(Fosfatos!R348,1,1)="&lt;",MID(Fosfatos!R348,2,4)/2,Fosfatos!R348)</f>
        <v>0</v>
      </c>
      <c r="S348" s="21">
        <f>IF(MID(Fosfatos!S348,1,1)="&lt;",MID(Fosfatos!S348,2,4)/2,Fosfatos!S348)</f>
        <v>0</v>
      </c>
      <c r="T348" s="21">
        <f>IF(MID(Fosfatos!T348,1,1)="&lt;",MID(Fosfatos!T348,2,4)/2,Fosfatos!T348)</f>
        <v>0.03</v>
      </c>
      <c r="U348" s="150">
        <f>IF(MID(Fosfatos!U348,1,1)="&lt;",MID(Fosfatos!U348,2,4)/2,Fosfatos!U348)</f>
        <v>0.03</v>
      </c>
      <c r="V348" s="151" t="str">
        <f>IF(MID(Fosfatos!V348,1,1)="&lt;",MID(Fosfatos!V348,2,4)/2,Fosfatos!V348)</f>
        <v>Cauce estancado</v>
      </c>
      <c r="W348" s="152">
        <f>IF(MID(Fosfatos!W348,1,1)="&lt;",MID(Fosfatos!W348,2,4)/2,Fosfatos!W348)</f>
        <v>0</v>
      </c>
      <c r="X348" s="153">
        <f>IF(MID(Fosfatos!X348,1,1)="&lt;",MID(Fosfatos!X348,2,4)/2,Fosfatos!X348)</f>
        <v>8.5999999999999993E-2</v>
      </c>
      <c r="Y348" s="154">
        <f>IF(MID(Fosfatos!Y348,1,1)="&lt;",MID(Fosfatos!Y348,2,4)/2,Fosfatos!Y348)</f>
        <v>0</v>
      </c>
    </row>
    <row r="349" spans="2:25" x14ac:dyDescent="0.25">
      <c r="B349" s="30">
        <v>45317</v>
      </c>
      <c r="C349" s="46"/>
      <c r="D349" s="131">
        <f>IF(MID(Fosfatos!D349,1,1)="&lt;",MID(Fosfatos!D349,2,4)/2,Fosfatos!D349)</f>
        <v>0.52100000000000002</v>
      </c>
      <c r="E349" s="26"/>
      <c r="F349" s="26"/>
      <c r="G349" s="26"/>
      <c r="H349" s="26"/>
      <c r="I349" s="46"/>
      <c r="J349" s="131">
        <f>IF(MID(Fosfatos!J349,1,1)="&lt;",MID(Fosfatos!J349,2,4)/2,Fosfatos!J349)</f>
        <v>0.03</v>
      </c>
      <c r="K349" s="46"/>
      <c r="L349" s="131">
        <f>IF(MID(Fosfatos!L349,1,1)="&lt;",MID(Fosfatos!L349,2,4)/2,Fosfatos!L349)</f>
        <v>0</v>
      </c>
      <c r="M349" s="46"/>
      <c r="N349" s="131" t="str">
        <f>IF(MID(Fosfatos!N349,1,1)="&lt;",MID(Fosfatos!N349,2,4)/2,Fosfatos!N349)</f>
        <v>Cauce seco</v>
      </c>
      <c r="O349" s="4">
        <f>IF(MID(Fosfatos!O349,1,1)="&lt;",MID(Fosfatos!O349,2,4)/2,Fosfatos!O349)</f>
        <v>9.1999999999999998E-2</v>
      </c>
      <c r="P349" s="9" t="str">
        <f>IF(MID(Fosfatos!P349,1,1)="&lt;",MID(Fosfatos!P349,2,4)/2,Fosfatos!P349)</f>
        <v>Cauce estancado</v>
      </c>
      <c r="Q349" s="46"/>
      <c r="R349" s="17" t="str">
        <f>IF(MID(Fosfatos!R349,1,1)="&lt;",MID(Fosfatos!R349,2,4)/2,Fosfatos!R349)</f>
        <v>Cauce seco</v>
      </c>
      <c r="S349" s="21" t="str">
        <f>IF(MID(Fosfatos!S349,1,1)="&lt;",MID(Fosfatos!S349,2,4)/2,Fosfatos!S349)</f>
        <v>Cauce seco</v>
      </c>
      <c r="T349" s="21">
        <f>IF(MID(Fosfatos!T349,1,1)="&lt;",MID(Fosfatos!T349,2,4)/2,Fosfatos!T349)</f>
        <v>0.03</v>
      </c>
      <c r="U349" s="150">
        <f>IF(MID(Fosfatos!U349,1,1)="&lt;",MID(Fosfatos!U349,2,4)/2,Fosfatos!U349)</f>
        <v>0.03</v>
      </c>
      <c r="V349" s="151" t="str">
        <f>IF(MID(Fosfatos!V349,1,1)="&lt;",MID(Fosfatos!V349,2,4)/2,Fosfatos!V349)</f>
        <v>Cauce estancado</v>
      </c>
      <c r="W349" s="152" t="str">
        <f>IF(MID(Fosfatos!W349,1,1)="&lt;",MID(Fosfatos!W349,2,4)/2,Fosfatos!W349)</f>
        <v>Cauce seco</v>
      </c>
      <c r="X349" s="153" t="str">
        <f>IF(MID(Fosfatos!X349,1,1)="&lt;",MID(Fosfatos!X349,2,4)/2,Fosfatos!X349)</f>
        <v>Cauce seco</v>
      </c>
      <c r="Y349" s="154" t="str">
        <f>IF(MID(Fosfatos!Y349,1,1)="&lt;",MID(Fosfatos!Y349,2,4)/2,Fosfatos!Y349)</f>
        <v>Cauce seco</v>
      </c>
    </row>
    <row r="350" spans="2:25" x14ac:dyDescent="0.25">
      <c r="B350" s="30">
        <v>45321</v>
      </c>
      <c r="C350" s="46"/>
      <c r="D350" s="131">
        <f>IF(MID(Fosfatos!D350,1,1)="&lt;",MID(Fosfatos!D350,2,4)/2,Fosfatos!D350)</f>
        <v>0.35799999999999998</v>
      </c>
      <c r="E350" s="26"/>
      <c r="F350" s="26"/>
      <c r="G350" s="26"/>
      <c r="H350" s="26"/>
      <c r="I350" s="46"/>
      <c r="J350" s="131">
        <f>IF(MID(Fosfatos!J350,1,1)="&lt;",MID(Fosfatos!J350,2,4)/2,Fosfatos!J350)</f>
        <v>9.1999999999999998E-2</v>
      </c>
      <c r="K350" s="46"/>
      <c r="L350" s="131">
        <f>IF(MID(Fosfatos!L350,1,1)="&lt;",MID(Fosfatos!L350,2,4)/2,Fosfatos!L350)</f>
        <v>0</v>
      </c>
      <c r="M350" s="46"/>
      <c r="N350" s="131" t="str">
        <f>IF(MID(Fosfatos!N350,1,1)="&lt;",MID(Fosfatos!N350,2,4)/2,Fosfatos!N350)</f>
        <v>Cauce seco</v>
      </c>
      <c r="O350" s="4">
        <f>IF(MID(Fosfatos!O350,1,1)="&lt;",MID(Fosfatos!O350,2,4)/2,Fosfatos!O350)</f>
        <v>8.8999999999999996E-2</v>
      </c>
      <c r="P350" s="9" t="str">
        <f>IF(MID(Fosfatos!P350,1,1)="&lt;",MID(Fosfatos!P350,2,4)/2,Fosfatos!P350)</f>
        <v>Cauce estancado</v>
      </c>
      <c r="Q350" s="46"/>
      <c r="R350" s="17">
        <f>IF(MID(Fosfatos!R350,1,1)="&lt;",MID(Fosfatos!R350,2,4)/2,Fosfatos!R350)</f>
        <v>0</v>
      </c>
      <c r="S350" s="21">
        <f>IF(MID(Fosfatos!S350,1,1)="&lt;",MID(Fosfatos!S350,2,4)/2,Fosfatos!S350)</f>
        <v>0</v>
      </c>
      <c r="T350" s="21">
        <f>IF(MID(Fosfatos!T350,1,1)="&lt;",MID(Fosfatos!T350,2,4)/2,Fosfatos!T350)</f>
        <v>0.03</v>
      </c>
      <c r="U350" s="150">
        <f>IF(MID(Fosfatos!U350,1,1)="&lt;",MID(Fosfatos!U350,2,4)/2,Fosfatos!U350)</f>
        <v>0.03</v>
      </c>
      <c r="V350" s="151" t="str">
        <f>IF(MID(Fosfatos!V350,1,1)="&lt;",MID(Fosfatos!V350,2,4)/2,Fosfatos!V350)</f>
        <v>Cauce estancado</v>
      </c>
      <c r="W350" s="152" t="str">
        <f>IF(MID(Fosfatos!W350,1,1)="&lt;",MID(Fosfatos!W350,2,4)/2,Fosfatos!W350)</f>
        <v>Cauce seco</v>
      </c>
      <c r="X350" s="153" t="str">
        <f>IF(MID(Fosfatos!X350,1,1)="&lt;",MID(Fosfatos!X350,2,4)/2,Fosfatos!X350)</f>
        <v>Cauce seco</v>
      </c>
      <c r="Y350" s="154" t="str">
        <f>IF(MID(Fosfatos!Y350,1,1)="&lt;",MID(Fosfatos!Y350,2,4)/2,Fosfatos!Y350)</f>
        <v>Cauce seco</v>
      </c>
    </row>
    <row r="351" spans="2:25" x14ac:dyDescent="0.25">
      <c r="B351" s="30">
        <v>45322</v>
      </c>
      <c r="C351" s="46"/>
      <c r="D351" s="131">
        <f>IF(MID(Fosfatos!D351,1,1)="&lt;",MID(Fosfatos!D351,2,4)/2,Fosfatos!D351)</f>
        <v>0.38</v>
      </c>
      <c r="E351" s="26"/>
      <c r="F351" s="26"/>
      <c r="G351" s="26"/>
      <c r="H351" s="26"/>
      <c r="I351" s="46"/>
      <c r="J351" s="131">
        <f>IF(MID(Fosfatos!J351,1,1)="&lt;",MID(Fosfatos!J351,2,4)/2,Fosfatos!J351)</f>
        <v>0.21199999999999999</v>
      </c>
      <c r="K351" s="46"/>
      <c r="L351" s="131">
        <f>IF(MID(Fosfatos!L351,1,1)="&lt;",MID(Fosfatos!L351,2,4)/2,Fosfatos!L351)</f>
        <v>0</v>
      </c>
      <c r="M351" s="46"/>
      <c r="N351" s="131" t="str">
        <f>IF(MID(Fosfatos!N351,1,1)="&lt;",MID(Fosfatos!N351,2,4)/2,Fosfatos!N351)</f>
        <v>Cauce seco</v>
      </c>
      <c r="O351" s="4">
        <f>IF(MID(Fosfatos!O351,1,1)="&lt;",MID(Fosfatos!O351,2,4)/2,Fosfatos!O351)</f>
        <v>0.10100000000000001</v>
      </c>
      <c r="P351" s="9" t="str">
        <f>IF(MID(Fosfatos!P351,1,1)="&lt;",MID(Fosfatos!P351,2,4)/2,Fosfatos!P351)</f>
        <v>Cauce estancado</v>
      </c>
      <c r="Q351" s="46"/>
      <c r="R351" s="17" t="str">
        <f>IF(MID(Fosfatos!R351,1,1)="&lt;",MID(Fosfatos!R351,2,4)/2,Fosfatos!R351)</f>
        <v>Cauce seco</v>
      </c>
      <c r="S351" s="21" t="str">
        <f>IF(MID(Fosfatos!S351,1,1)="&lt;",MID(Fosfatos!S351,2,4)/2,Fosfatos!S351)</f>
        <v>Cauce seco</v>
      </c>
      <c r="T351" s="21">
        <f>IF(MID(Fosfatos!T351,1,1)="&lt;",MID(Fosfatos!T351,2,4)/2,Fosfatos!T351)</f>
        <v>0.03</v>
      </c>
      <c r="U351" s="150">
        <f>IF(MID(Fosfatos!U351,1,1)="&lt;",MID(Fosfatos!U351,2,4)/2,Fosfatos!U351)</f>
        <v>0.03</v>
      </c>
      <c r="V351" s="151" t="str">
        <f>IF(MID(Fosfatos!V351,1,1)="&lt;",MID(Fosfatos!V351,2,4)/2,Fosfatos!V351)</f>
        <v>Cauce estancado</v>
      </c>
      <c r="W351" s="152" t="str">
        <f>IF(MID(Fosfatos!W351,1,1)="&lt;",MID(Fosfatos!W351,2,4)/2,Fosfatos!W351)</f>
        <v>Cauce seco</v>
      </c>
      <c r="X351" s="153" t="str">
        <f>IF(MID(Fosfatos!X351,1,1)="&lt;",MID(Fosfatos!X351,2,4)/2,Fosfatos!X351)</f>
        <v>Cauce seco</v>
      </c>
      <c r="Y351" s="154" t="str">
        <f>IF(MID(Fosfatos!Y351,1,1)="&lt;",MID(Fosfatos!Y351,2,4)/2,Fosfatos!Y351)</f>
        <v>Cauce seco</v>
      </c>
    </row>
    <row r="352" spans="2:25" x14ac:dyDescent="0.25">
      <c r="B352" s="30">
        <v>45324</v>
      </c>
      <c r="C352" s="46"/>
      <c r="D352" s="131">
        <f>IF(MID(Fosfatos!D352,1,1)="&lt;",MID(Fosfatos!D352,2,4)/2,Fosfatos!D352)</f>
        <v>0.38300000000000001</v>
      </c>
      <c r="E352" s="26"/>
      <c r="F352" s="26"/>
      <c r="G352" s="26"/>
      <c r="H352" s="26"/>
      <c r="I352" s="46"/>
      <c r="J352" s="131">
        <f>IF(MID(Fosfatos!J352,1,1)="&lt;",MID(Fosfatos!J352,2,4)/2,Fosfatos!J352)</f>
        <v>0.153</v>
      </c>
      <c r="K352" s="46"/>
      <c r="L352" s="131">
        <f>IF(MID(Fosfatos!L352,1,1)="&lt;",MID(Fosfatos!L352,2,4)/2,Fosfatos!L352)</f>
        <v>0</v>
      </c>
      <c r="M352" s="46"/>
      <c r="N352" s="131" t="str">
        <f>IF(MID(Fosfatos!N352,1,1)="&lt;",MID(Fosfatos!N352,2,4)/2,Fosfatos!N352)</f>
        <v>Cauce seco</v>
      </c>
      <c r="O352" s="4">
        <f>IF(MID(Fosfatos!O352,1,1)="&lt;",MID(Fosfatos!O352,2,4)/2,Fosfatos!O352)</f>
        <v>0.1</v>
      </c>
      <c r="P352" s="9" t="str">
        <f>IF(MID(Fosfatos!P352,1,1)="&lt;",MID(Fosfatos!P352,2,4)/2,Fosfatos!P352)</f>
        <v>Cauce estancado</v>
      </c>
      <c r="Q352" s="46"/>
      <c r="R352" s="17" t="str">
        <f>IF(MID(Fosfatos!R352,1,1)="&lt;",MID(Fosfatos!R352,2,4)/2,Fosfatos!R352)</f>
        <v>Cauce seco</v>
      </c>
      <c r="S352" s="21" t="str">
        <f>IF(MID(Fosfatos!S352,1,1)="&lt;",MID(Fosfatos!S352,2,4)/2,Fosfatos!S352)</f>
        <v>Cauce seco</v>
      </c>
      <c r="T352" s="21">
        <f>IF(MID(Fosfatos!T352,1,1)="&lt;",MID(Fosfatos!T352,2,4)/2,Fosfatos!T352)</f>
        <v>0.03</v>
      </c>
      <c r="U352" s="150">
        <f>IF(MID(Fosfatos!U352,1,1)="&lt;",MID(Fosfatos!U352,2,4)/2,Fosfatos!U352)</f>
        <v>0.03</v>
      </c>
      <c r="V352" s="151" t="str">
        <f>IF(MID(Fosfatos!V352,1,1)="&lt;",MID(Fosfatos!V352,2,4)/2,Fosfatos!V352)</f>
        <v>Cauce estancado</v>
      </c>
      <c r="W352" s="152" t="str">
        <f>IF(MID(Fosfatos!W352,1,1)="&lt;",MID(Fosfatos!W352,2,4)/2,Fosfatos!W352)</f>
        <v>Cauce seco</v>
      </c>
      <c r="X352" s="153" t="str">
        <f>IF(MID(Fosfatos!X352,1,1)="&lt;",MID(Fosfatos!X352,2,4)/2,Fosfatos!X352)</f>
        <v>Cauce seco</v>
      </c>
      <c r="Y352" s="154" t="str">
        <f>IF(MID(Fosfatos!Y352,1,1)="&lt;",MID(Fosfatos!Y352,2,4)/2,Fosfatos!Y352)</f>
        <v>Cauce seco</v>
      </c>
    </row>
    <row r="353" spans="2:27" x14ac:dyDescent="0.25">
      <c r="B353" s="30">
        <v>45327</v>
      </c>
      <c r="C353" s="46"/>
      <c r="D353" s="131">
        <f>IF(MID(Fosfatos!D353,1,1)="&lt;",MID(Fosfatos!D353,2,4)/2,Fosfatos!D353)</f>
        <v>0.38</v>
      </c>
      <c r="E353" s="26"/>
      <c r="F353" s="26"/>
      <c r="G353" s="26"/>
      <c r="H353" s="26"/>
      <c r="I353" s="46"/>
      <c r="J353" s="131">
        <f>IF(MID(Fosfatos!J353,1,1)="&lt;",MID(Fosfatos!J353,2,4)/2,Fosfatos!J353)</f>
        <v>6.5000000000000002E-2</v>
      </c>
      <c r="K353" s="46"/>
      <c r="L353" s="131">
        <f>IF(MID(Fosfatos!L353,1,1)="&lt;",MID(Fosfatos!L353,2,4)/2,Fosfatos!L353)</f>
        <v>0</v>
      </c>
      <c r="M353" s="46"/>
      <c r="N353" s="131" t="str">
        <f>IF(MID(Fosfatos!N353,1,1)="&lt;",MID(Fosfatos!N353,2,4)/2,Fosfatos!N353)</f>
        <v>Cauce seco</v>
      </c>
      <c r="O353" s="4">
        <f>IF(MID(Fosfatos!O353,1,1)="&lt;",MID(Fosfatos!O353,2,4)/2,Fosfatos!O353)</f>
        <v>0.109</v>
      </c>
      <c r="P353" s="9" t="str">
        <f>IF(MID(Fosfatos!P353,1,1)="&lt;",MID(Fosfatos!P353,2,4)/2,Fosfatos!P353)</f>
        <v>Cauce estancado</v>
      </c>
      <c r="Q353" s="46"/>
      <c r="R353" s="17" t="str">
        <f>IF(MID(Fosfatos!R353,1,1)="&lt;",MID(Fosfatos!R353,2,4)/2,Fosfatos!R353)</f>
        <v>Cauce seco</v>
      </c>
      <c r="S353" s="21" t="str">
        <f>IF(MID(Fosfatos!S353,1,1)="&lt;",MID(Fosfatos!S353,2,4)/2,Fosfatos!S353)</f>
        <v>Cauce seco</v>
      </c>
      <c r="T353" s="21">
        <f>IF(MID(Fosfatos!T353,1,1)="&lt;",MID(Fosfatos!T353,2,4)/2,Fosfatos!T353)</f>
        <v>0.03</v>
      </c>
      <c r="U353" s="150">
        <f>IF(MID(Fosfatos!U353,1,1)="&lt;",MID(Fosfatos!U353,2,4)/2,Fosfatos!U353)</f>
        <v>0.03</v>
      </c>
      <c r="V353" s="151" t="str">
        <f>IF(MID(Fosfatos!V353,1,1)="&lt;",MID(Fosfatos!V353,2,4)/2,Fosfatos!V353)</f>
        <v>Cauce estancado</v>
      </c>
      <c r="W353" s="152" t="str">
        <f>IF(MID(Fosfatos!W353,1,1)="&lt;",MID(Fosfatos!W353,2,4)/2,Fosfatos!W353)</f>
        <v>Cauce seco</v>
      </c>
      <c r="X353" s="153">
        <f>IF(MID(Fosfatos!X353,1,1)="&lt;",MID(Fosfatos!X353,2,4)/2,Fosfatos!X353)</f>
        <v>0.21199999999999999</v>
      </c>
      <c r="Y353" s="154" t="str">
        <f>IF(MID(Fosfatos!Y353,1,1)="&lt;",MID(Fosfatos!Y353,2,4)/2,Fosfatos!Y353)</f>
        <v>Cauce seco</v>
      </c>
    </row>
    <row r="354" spans="2:27" x14ac:dyDescent="0.25">
      <c r="B354" s="30">
        <v>45329</v>
      </c>
      <c r="C354" s="46"/>
      <c r="D354" s="131">
        <f>IF(MID(Fosfatos!D354,1,1)="&lt;",MID(Fosfatos!D354,2,4)/2,Fosfatos!D354)</f>
        <v>0.373</v>
      </c>
      <c r="E354" s="26"/>
      <c r="F354" s="26"/>
      <c r="G354" s="26"/>
      <c r="H354" s="26"/>
      <c r="I354" s="46"/>
      <c r="J354" s="131">
        <f>IF(MID(Fosfatos!J354,1,1)="&lt;",MID(Fosfatos!J354,2,4)/2,Fosfatos!J354)</f>
        <v>6.4000000000000001E-2</v>
      </c>
      <c r="K354" s="46"/>
      <c r="L354" s="131">
        <f>IF(MID(Fosfatos!L354,1,1)="&lt;",MID(Fosfatos!L354,2,4)/2,Fosfatos!L354)</f>
        <v>0</v>
      </c>
      <c r="M354" s="46"/>
      <c r="N354" s="131" t="str">
        <f>IF(MID(Fosfatos!N354,1,1)="&lt;",MID(Fosfatos!N354,2,4)/2,Fosfatos!N354)</f>
        <v>Cauce seco</v>
      </c>
      <c r="O354" s="4">
        <f>IF(MID(Fosfatos!O354,1,1)="&lt;",MID(Fosfatos!O354,2,4)/2,Fosfatos!O354)</f>
        <v>0.114</v>
      </c>
      <c r="P354" s="9" t="str">
        <f>IF(MID(Fosfatos!P354,1,1)="&lt;",MID(Fosfatos!P354,2,4)/2,Fosfatos!P354)</f>
        <v>Cauce estancado</v>
      </c>
      <c r="Q354" s="46"/>
      <c r="R354" s="17" t="str">
        <f>IF(MID(Fosfatos!R354,1,1)="&lt;",MID(Fosfatos!R354,2,4)/2,Fosfatos!R354)</f>
        <v>Cauce seco</v>
      </c>
      <c r="S354" s="21" t="str">
        <f>IF(MID(Fosfatos!S354,1,1)="&lt;",MID(Fosfatos!S354,2,4)/2,Fosfatos!S354)</f>
        <v>Cauce seco</v>
      </c>
      <c r="T354" s="21">
        <f>IF(MID(Fosfatos!T354,1,1)="&lt;",MID(Fosfatos!T354,2,4)/2,Fosfatos!T354)</f>
        <v>0.03</v>
      </c>
      <c r="U354" s="150">
        <f>IF(MID(Fosfatos!U354,1,1)="&lt;",MID(Fosfatos!U354,2,4)/2,Fosfatos!U354)</f>
        <v>0.03</v>
      </c>
      <c r="V354" s="151" t="str">
        <f>IF(MID(Fosfatos!V354,1,1)="&lt;",MID(Fosfatos!V354,2,4)/2,Fosfatos!V354)</f>
        <v>Cauce estancado</v>
      </c>
      <c r="W354" s="152" t="str">
        <f>IF(MID(Fosfatos!W354,1,1)="&lt;",MID(Fosfatos!W354,2,4)/2,Fosfatos!W354)</f>
        <v>Cauce seco</v>
      </c>
      <c r="X354" s="153">
        <f>IF(MID(Fosfatos!X354,1,1)="&lt;",MID(Fosfatos!X354,2,4)/2,Fosfatos!X354)</f>
        <v>0.17499999999999999</v>
      </c>
      <c r="Y354" s="154" t="str">
        <f>IF(MID(Fosfatos!Y354,1,1)="&lt;",MID(Fosfatos!Y354,2,4)/2,Fosfatos!Y354)</f>
        <v>Cauce seco</v>
      </c>
    </row>
    <row r="355" spans="2:27" x14ac:dyDescent="0.25">
      <c r="B355" s="30">
        <v>45331</v>
      </c>
      <c r="C355" s="46"/>
      <c r="D355" s="131">
        <f>IF(MID(Fosfatos!D355,1,1)="&lt;",MID(Fosfatos!D355,2,4)/2,Fosfatos!D355)</f>
        <v>0.53900000000000003</v>
      </c>
      <c r="E355" s="26"/>
      <c r="F355" s="26"/>
      <c r="G355" s="26"/>
      <c r="H355" s="26"/>
      <c r="I355" s="46"/>
      <c r="J355" s="131">
        <f>IF(MID(Fosfatos!J355,1,1)="&lt;",MID(Fosfatos!J355,2,4)/2,Fosfatos!J355)</f>
        <v>6.2E-2</v>
      </c>
      <c r="K355" s="46"/>
      <c r="L355" s="131">
        <f>IF(MID(Fosfatos!L355,1,1)="&lt;",MID(Fosfatos!L355,2,4)/2,Fosfatos!L355)</f>
        <v>0</v>
      </c>
      <c r="M355" s="46"/>
      <c r="N355" s="131" t="str">
        <f>IF(MID(Fosfatos!N355,1,1)="&lt;",MID(Fosfatos!N355,2,4)/2,Fosfatos!N355)</f>
        <v>Cauce seco</v>
      </c>
      <c r="O355" s="4">
        <f>IF(MID(Fosfatos!O355,1,1)="&lt;",MID(Fosfatos!O355,2,4)/2,Fosfatos!O355)</f>
        <v>0.11899999999999999</v>
      </c>
      <c r="P355" s="9" t="str">
        <f>IF(MID(Fosfatos!P355,1,1)="&lt;",MID(Fosfatos!P355,2,4)/2,Fosfatos!P355)</f>
        <v>Cauce estancado</v>
      </c>
      <c r="Q355" s="46"/>
      <c r="R355" s="17" t="str">
        <f>IF(MID(Fosfatos!R355,1,1)="&lt;",MID(Fosfatos!R355,2,4)/2,Fosfatos!R355)</f>
        <v>Cauce seco</v>
      </c>
      <c r="S355" s="21" t="str">
        <f>IF(MID(Fosfatos!S355,1,1)="&lt;",MID(Fosfatos!S355,2,4)/2,Fosfatos!S355)</f>
        <v>Cauce seco</v>
      </c>
      <c r="T355" s="21">
        <f>IF(MID(Fosfatos!T355,1,1)="&lt;",MID(Fosfatos!T355,2,4)/2,Fosfatos!T355)</f>
        <v>0.03</v>
      </c>
      <c r="U355" s="150">
        <f>IF(MID(Fosfatos!U355,1,1)="&lt;",MID(Fosfatos!U355,2,4)/2,Fosfatos!U355)</f>
        <v>0.03</v>
      </c>
      <c r="V355" s="151" t="str">
        <f>IF(MID(Fosfatos!V355,1,1)="&lt;",MID(Fosfatos!V355,2,4)/2,Fosfatos!V355)</f>
        <v>Cauce estancado</v>
      </c>
      <c r="W355" s="152" t="str">
        <f>IF(MID(Fosfatos!W355,1,1)="&lt;",MID(Fosfatos!W355,2,4)/2,Fosfatos!W355)</f>
        <v>Cauce seco</v>
      </c>
      <c r="X355" s="153">
        <f>IF(MID(Fosfatos!X355,1,1)="&lt;",MID(Fosfatos!X355,2,4)/2,Fosfatos!X355)</f>
        <v>0.158</v>
      </c>
      <c r="Y355" s="154" t="str">
        <f>IF(MID(Fosfatos!Y355,1,1)="&lt;",MID(Fosfatos!Y355,2,4)/2,Fosfatos!Y355)</f>
        <v>Cauce seco</v>
      </c>
      <c r="AA355" t="s">
        <v>193</v>
      </c>
    </row>
    <row r="356" spans="2:27" x14ac:dyDescent="0.25">
      <c r="B356" s="30">
        <v>45334</v>
      </c>
      <c r="C356" s="46"/>
      <c r="D356" s="131">
        <f>IF(MID(Fosfatos!D356,1,1)="&lt;",MID(Fosfatos!D356,2,4)/2,Fosfatos!D356)</f>
        <v>0.50900000000000001</v>
      </c>
      <c r="E356" s="26"/>
      <c r="F356" s="26"/>
      <c r="G356" s="26"/>
      <c r="H356" s="26"/>
      <c r="I356" s="46"/>
      <c r="J356" s="131">
        <f>IF(MID(Fosfatos!J356,1,1)="&lt;",MID(Fosfatos!J356,2,4)/2,Fosfatos!J356)</f>
        <v>9.9000000000000005E-2</v>
      </c>
      <c r="K356" s="46"/>
      <c r="L356" s="131">
        <f>IF(MID(Fosfatos!L356,1,1)="&lt;",MID(Fosfatos!L356,2,4)/2,Fosfatos!L356)</f>
        <v>0</v>
      </c>
      <c r="M356" s="46"/>
      <c r="N356" s="131" t="str">
        <f>IF(MID(Fosfatos!N356,1,1)="&lt;",MID(Fosfatos!N356,2,4)/2,Fosfatos!N356)</f>
        <v>Cauce seco</v>
      </c>
      <c r="O356" s="4">
        <f>IF(MID(Fosfatos!O356,1,1)="&lt;",MID(Fosfatos!O356,2,4)/2,Fosfatos!O356)</f>
        <v>0.13700000000000001</v>
      </c>
      <c r="P356" s="9" t="str">
        <f>IF(MID(Fosfatos!P356,1,1)="&lt;",MID(Fosfatos!P356,2,4)/2,Fosfatos!P356)</f>
        <v>Cauce estancado</v>
      </c>
      <c r="Q356" s="46"/>
      <c r="R356" s="17" t="str">
        <f>IF(MID(Fosfatos!R356,1,1)="&lt;",MID(Fosfatos!R356,2,4)/2,Fosfatos!R356)</f>
        <v>cauce seco</v>
      </c>
      <c r="S356" s="21" t="str">
        <f>IF(MID(Fosfatos!S356,1,1)="&lt;",MID(Fosfatos!S356,2,4)/2,Fosfatos!S356)</f>
        <v>Cauce seco</v>
      </c>
      <c r="T356" s="21">
        <f>IF(MID(Fosfatos!T356,1,1)="&lt;",MID(Fosfatos!T356,2,4)/2,Fosfatos!T356)</f>
        <v>0.03</v>
      </c>
      <c r="U356" s="150">
        <f>IF(MID(Fosfatos!U356,1,1)="&lt;",MID(Fosfatos!U356,2,4)/2,Fosfatos!U356)</f>
        <v>0.03</v>
      </c>
      <c r="V356" s="151" t="str">
        <f>IF(MID(Fosfatos!V356,1,1)="&lt;",MID(Fosfatos!V356,2,4)/2,Fosfatos!V356)</f>
        <v>Cauce estancado</v>
      </c>
      <c r="W356" s="152" t="str">
        <f>IF(MID(Fosfatos!W356,1,1)="&lt;",MID(Fosfatos!W356,2,4)/2,Fosfatos!W356)</f>
        <v>Cauce seco</v>
      </c>
      <c r="X356" s="153">
        <f>IF(MID(Fosfatos!X356,1,1)="&lt;",MID(Fosfatos!X356,2,4)/2,Fosfatos!X356)</f>
        <v>0.20499999999999999</v>
      </c>
      <c r="Y356" s="154" t="str">
        <f>IF(MID(Fosfatos!Y356,1,1)="&lt;",MID(Fosfatos!Y356,2,4)/2,Fosfatos!Y356)</f>
        <v>Cauce seco</v>
      </c>
    </row>
    <row r="357" spans="2:27" x14ac:dyDescent="0.25">
      <c r="B357" s="30">
        <v>45336</v>
      </c>
      <c r="C357" s="46"/>
      <c r="D357" s="131">
        <f>IF(MID(Fosfatos!D357,1,1)="&lt;",MID(Fosfatos!D357,2,4)/2,Fosfatos!D357)</f>
        <v>0.40200000000000002</v>
      </c>
      <c r="E357" s="26"/>
      <c r="F357" s="26"/>
      <c r="G357" s="26"/>
      <c r="H357" s="26"/>
      <c r="I357" s="46"/>
      <c r="J357" s="131">
        <f>IF(MID(Fosfatos!J357,1,1)="&lt;",MID(Fosfatos!J357,2,4)/2,Fosfatos!J357)</f>
        <v>0.27800000000000002</v>
      </c>
      <c r="K357" s="46"/>
      <c r="L357" s="131">
        <f>IF(MID(Fosfatos!L357,1,1)="&lt;",MID(Fosfatos!L357,2,4)/2,Fosfatos!L357)</f>
        <v>0</v>
      </c>
      <c r="M357" s="46"/>
      <c r="N357" s="131" t="str">
        <f>IF(MID(Fosfatos!N357,1,1)="&lt;",MID(Fosfatos!N357,2,4)/2,Fosfatos!N357)</f>
        <v>Cauce seco</v>
      </c>
      <c r="O357" s="4">
        <f>IF(MID(Fosfatos!O357,1,1)="&lt;",MID(Fosfatos!O357,2,4)/2,Fosfatos!O357)</f>
        <v>0.14899999999999999</v>
      </c>
      <c r="P357" s="9" t="str">
        <f>IF(MID(Fosfatos!P357,1,1)="&lt;",MID(Fosfatos!P357,2,4)/2,Fosfatos!P357)</f>
        <v>Cauce estancado</v>
      </c>
      <c r="Q357" s="46"/>
      <c r="R357" s="17" t="str">
        <f>IF(MID(Fosfatos!R357,1,1)="&lt;",MID(Fosfatos!R357,2,4)/2,Fosfatos!R357)</f>
        <v>Cauce seco</v>
      </c>
      <c r="S357" s="21" t="str">
        <f>IF(MID(Fosfatos!S357,1,1)="&lt;",MID(Fosfatos!S357,2,4)/2,Fosfatos!S357)</f>
        <v>Cauce seco</v>
      </c>
      <c r="T357" s="21">
        <f>IF(MID(Fosfatos!T357,1,1)="&lt;",MID(Fosfatos!T357,2,4)/2,Fosfatos!T357)</f>
        <v>0.03</v>
      </c>
      <c r="U357" s="150">
        <f>IF(MID(Fosfatos!U357,1,1)="&lt;",MID(Fosfatos!U357,2,4)/2,Fosfatos!U357)</f>
        <v>0.03</v>
      </c>
      <c r="V357" s="151" t="str">
        <f>IF(MID(Fosfatos!V357,1,1)="&lt;",MID(Fosfatos!V357,2,4)/2,Fosfatos!V357)</f>
        <v>Cauce estancado</v>
      </c>
      <c r="W357" s="152" t="str">
        <f>IF(MID(Fosfatos!W357,1,1)="&lt;",MID(Fosfatos!W357,2,4)/2,Fosfatos!W357)</f>
        <v>Cauce seco</v>
      </c>
      <c r="X357" s="153">
        <f>IF(MID(Fosfatos!X357,1,1)="&lt;",MID(Fosfatos!X357,2,4)/2,Fosfatos!X357)</f>
        <v>0.189</v>
      </c>
      <c r="Y357" s="154" t="str">
        <f>IF(MID(Fosfatos!Y357,1,1)="&lt;",MID(Fosfatos!Y357,2,4)/2,Fosfatos!Y357)</f>
        <v>Cauce seco</v>
      </c>
    </row>
    <row r="358" spans="2:27" x14ac:dyDescent="0.25">
      <c r="B358" s="30">
        <v>45338</v>
      </c>
      <c r="C358" s="46"/>
      <c r="D358" s="131">
        <f>IF(MID(Fosfatos!D358,1,1)="&lt;",MID(Fosfatos!D358,2,4)/2,Fosfatos!D358)</f>
        <v>0.38</v>
      </c>
      <c r="E358" s="26"/>
      <c r="F358" s="26"/>
      <c r="G358" s="26"/>
      <c r="H358" s="26"/>
      <c r="I358" s="46"/>
      <c r="J358" s="131">
        <f>IF(MID(Fosfatos!J358,1,1)="&lt;",MID(Fosfatos!J358,2,4)/2,Fosfatos!J358)</f>
        <v>0.219</v>
      </c>
      <c r="K358" s="46"/>
      <c r="L358" s="131">
        <f>IF(MID(Fosfatos!L358,1,1)="&lt;",MID(Fosfatos!L358,2,4)/2,Fosfatos!L358)</f>
        <v>0</v>
      </c>
      <c r="M358" s="46"/>
      <c r="N358" s="131" t="str">
        <f>IF(MID(Fosfatos!N358,1,1)="&lt;",MID(Fosfatos!N358,2,4)/2,Fosfatos!N358)</f>
        <v>Cauce seco</v>
      </c>
      <c r="O358" s="4">
        <f>IF(MID(Fosfatos!O358,1,1)="&lt;",MID(Fosfatos!O358,2,4)/2,Fosfatos!O358)</f>
        <v>9.9000000000000005E-2</v>
      </c>
      <c r="P358" s="9" t="str">
        <f>IF(MID(Fosfatos!P358,1,1)="&lt;",MID(Fosfatos!P358,2,4)/2,Fosfatos!P358)</f>
        <v>Cauce estancado</v>
      </c>
      <c r="Q358" s="46"/>
      <c r="R358" s="17" t="str">
        <f>IF(MID(Fosfatos!R358,1,1)="&lt;",MID(Fosfatos!R358,2,4)/2,Fosfatos!R358)</f>
        <v>Cauce seco</v>
      </c>
      <c r="S358" s="21" t="str">
        <f>IF(MID(Fosfatos!S358,1,1)="&lt;",MID(Fosfatos!S358,2,4)/2,Fosfatos!S358)</f>
        <v>Cauce seco</v>
      </c>
      <c r="T358" s="21">
        <f>IF(MID(Fosfatos!T358,1,1)="&lt;",MID(Fosfatos!T358,2,4)/2,Fosfatos!T358)</f>
        <v>0.03</v>
      </c>
      <c r="U358" s="150">
        <f>IF(MID(Fosfatos!U358,1,1)="&lt;",MID(Fosfatos!U358,2,4)/2,Fosfatos!U358)</f>
        <v>0.03</v>
      </c>
      <c r="V358" s="151" t="str">
        <f>IF(MID(Fosfatos!V358,1,1)="&lt;",MID(Fosfatos!V358,2,4)/2,Fosfatos!V358)</f>
        <v>Cauce estancado</v>
      </c>
      <c r="W358" s="152" t="str">
        <f>IF(MID(Fosfatos!W358,1,1)="&lt;",MID(Fosfatos!W358,2,4)/2,Fosfatos!W358)</f>
        <v>Cauce seco</v>
      </c>
      <c r="X358" s="153">
        <f>IF(MID(Fosfatos!X358,1,1)="&lt;",MID(Fosfatos!X358,2,4)/2,Fosfatos!X358)</f>
        <v>0.16900000000000001</v>
      </c>
      <c r="Y358" s="154" t="str">
        <f>IF(MID(Fosfatos!Y358,1,1)="&lt;",MID(Fosfatos!Y358,2,4)/2,Fosfatos!Y358)</f>
        <v>Cauce seco</v>
      </c>
    </row>
    <row r="359" spans="2:27" x14ac:dyDescent="0.25">
      <c r="B359" s="30">
        <v>45342</v>
      </c>
      <c r="C359" s="46"/>
      <c r="D359" s="131">
        <f>IF(MID(Fosfatos!D359,1,1)="&lt;",MID(Fosfatos!D359,2,4)/2,Fosfatos!D359)</f>
        <v>0.36399999999999999</v>
      </c>
      <c r="E359" s="26"/>
      <c r="F359" s="26"/>
      <c r="G359" s="26"/>
      <c r="H359" s="26"/>
      <c r="I359" s="46"/>
      <c r="J359" s="131">
        <f>IF(MID(Fosfatos!J359,1,1)="&lt;",MID(Fosfatos!J359,2,4)/2,Fosfatos!J359)</f>
        <v>6.0999999999999999E-2</v>
      </c>
      <c r="K359" s="46"/>
      <c r="L359" s="131">
        <f>IF(MID(Fosfatos!L359,1,1)="&lt;",MID(Fosfatos!L359,2,4)/2,Fosfatos!L359)</f>
        <v>0</v>
      </c>
      <c r="M359" s="46"/>
      <c r="N359" s="131">
        <f>IF(MID(Fosfatos!N359,1,1)="&lt;",MID(Fosfatos!N359,2,4)/2,Fosfatos!N359)</f>
        <v>6.0999999999999999E-2</v>
      </c>
      <c r="O359" s="4">
        <f>IF(MID(Fosfatos!O359,1,1)="&lt;",MID(Fosfatos!O359,2,4)/2,Fosfatos!O359)</f>
        <v>0.105</v>
      </c>
      <c r="P359" s="9" t="str">
        <f>IF(MID(Fosfatos!P359,1,1)="&lt;",MID(Fosfatos!P359,2,4)/2,Fosfatos!P359)</f>
        <v>Cauce estancado</v>
      </c>
      <c r="Q359" s="46"/>
      <c r="R359" s="17" t="str">
        <f>IF(MID(Fosfatos!R359,1,1)="&lt;",MID(Fosfatos!R359,2,4)/2,Fosfatos!R359)</f>
        <v>Cauce seco</v>
      </c>
      <c r="S359" s="21" t="str">
        <f>IF(MID(Fosfatos!S359,1,1)="&lt;",MID(Fosfatos!S359,2,4)/2,Fosfatos!S359)</f>
        <v>Cauce seco</v>
      </c>
      <c r="T359" s="21">
        <f>IF(MID(Fosfatos!T359,1,1)="&lt;",MID(Fosfatos!T359,2,4)/2,Fosfatos!T359)</f>
        <v>0.03</v>
      </c>
      <c r="U359" s="150">
        <f>IF(MID(Fosfatos!U359,1,1)="&lt;",MID(Fosfatos!U359,2,4)/2,Fosfatos!U359)</f>
        <v>0.03</v>
      </c>
      <c r="V359" s="151" t="str">
        <f>IF(MID(Fosfatos!V359,1,1)="&lt;",MID(Fosfatos!V359,2,4)/2,Fosfatos!V359)</f>
        <v>Cauce estancado</v>
      </c>
      <c r="W359" s="152" t="str">
        <f>IF(MID(Fosfatos!W359,1,1)="&lt;",MID(Fosfatos!W359,2,4)/2,Fosfatos!W359)</f>
        <v>Cauce seco</v>
      </c>
      <c r="X359" s="153">
        <f>IF(MID(Fosfatos!X359,1,1)="&lt;",MID(Fosfatos!X359,2,4)/2,Fosfatos!X359)</f>
        <v>7.3999999999999996E-2</v>
      </c>
      <c r="Y359" s="154" t="str">
        <f>IF(MID(Fosfatos!Y359,1,1)="&lt;",MID(Fosfatos!Y359,2,4)/2,Fosfatos!Y359)</f>
        <v>Cauce seco</v>
      </c>
    </row>
    <row r="360" spans="2:27" x14ac:dyDescent="0.25">
      <c r="B360" s="30">
        <v>45343</v>
      </c>
      <c r="C360" s="46"/>
      <c r="D360" s="131">
        <f>IF(MID(Fosfatos!D360,1,1)="&lt;",MID(Fosfatos!D360,2,4)/2,Fosfatos!D360)</f>
        <v>0.39100000000000001</v>
      </c>
      <c r="E360" s="26"/>
      <c r="F360" s="26"/>
      <c r="G360" s="26"/>
      <c r="H360" s="26"/>
      <c r="I360" s="46"/>
      <c r="J360" s="131">
        <f>IF(MID(Fosfatos!J360,1,1)="&lt;",MID(Fosfatos!J360,2,4)/2,Fosfatos!J360)</f>
        <v>3.0499999999999999E-2</v>
      </c>
      <c r="K360" s="46"/>
      <c r="L360" s="131">
        <f>IF(MID(Fosfatos!L360,1,1)="&lt;",MID(Fosfatos!L360,2,4)/2,Fosfatos!L360)</f>
        <v>0</v>
      </c>
      <c r="M360" s="46"/>
      <c r="N360" s="131">
        <f>IF(MID(Fosfatos!N360,1,1)="&lt;",MID(Fosfatos!N360,2,4)/2,Fosfatos!N360)</f>
        <v>7.6999999999999999E-2</v>
      </c>
      <c r="O360" s="4">
        <f>IF(MID(Fosfatos!O360,1,1)="&lt;",MID(Fosfatos!O360,2,4)/2,Fosfatos!O360)</f>
        <v>0.111</v>
      </c>
      <c r="P360" s="9" t="str">
        <f>IF(MID(Fosfatos!P360,1,1)="&lt;",MID(Fosfatos!P360,2,4)/2,Fosfatos!P360)</f>
        <v>Cauce estancado</v>
      </c>
      <c r="Q360" s="46"/>
      <c r="R360" s="17" t="str">
        <f>IF(MID(Fosfatos!R360,1,1)="&lt;",MID(Fosfatos!R360,2,4)/2,Fosfatos!R360)</f>
        <v>Cauce seco</v>
      </c>
      <c r="S360" s="21" t="str">
        <f>IF(MID(Fosfatos!S360,1,1)="&lt;",MID(Fosfatos!S360,2,4)/2,Fosfatos!S360)</f>
        <v>Cauce seco</v>
      </c>
      <c r="T360" s="21">
        <f>IF(MID(Fosfatos!T360,1,1)="&lt;",MID(Fosfatos!T360,2,4)/2,Fosfatos!T360)</f>
        <v>0.03</v>
      </c>
      <c r="U360" s="150">
        <f>IF(MID(Fosfatos!U360,1,1)="&lt;",MID(Fosfatos!U360,2,4)/2,Fosfatos!U360)</f>
        <v>0.03</v>
      </c>
      <c r="V360" s="151" t="str">
        <f>IF(MID(Fosfatos!V360,1,1)="&lt;",MID(Fosfatos!V360,2,4)/2,Fosfatos!V360)</f>
        <v>Cauce estancado</v>
      </c>
      <c r="W360" s="152" t="str">
        <f>IF(MID(Fosfatos!W360,1,1)="&lt;",MID(Fosfatos!W360,2,4)/2,Fosfatos!W360)</f>
        <v>Cauce seco</v>
      </c>
      <c r="X360" s="153">
        <f>IF(MID(Fosfatos!X360,1,1)="&lt;",MID(Fosfatos!X360,2,4)/2,Fosfatos!X360)</f>
        <v>8.7999999999999995E-2</v>
      </c>
      <c r="Y360" s="154" t="str">
        <f>IF(MID(Fosfatos!Y360,1,1)="&lt;",MID(Fosfatos!Y360,2,4)/2,Fosfatos!Y360)</f>
        <v>Cauce seco</v>
      </c>
    </row>
    <row r="361" spans="2:27" x14ac:dyDescent="0.25">
      <c r="B361" s="30">
        <v>45345</v>
      </c>
      <c r="C361" s="46"/>
      <c r="D361" s="131">
        <f>IF(MID(Fosfatos!D361,1,1)="&lt;",MID(Fosfatos!D361,2,4)/2,Fosfatos!D361)</f>
        <v>0.33400000000000002</v>
      </c>
      <c r="E361" s="26"/>
      <c r="F361" s="26"/>
      <c r="G361" s="26"/>
      <c r="H361" s="26"/>
      <c r="I361" s="46"/>
      <c r="J361" s="131">
        <f>IF(MID(Fosfatos!J361,1,1)="&lt;",MID(Fosfatos!J361,2,4)/2,Fosfatos!J361)</f>
        <v>6.4000000000000001E-2</v>
      </c>
      <c r="K361" s="46"/>
      <c r="L361" s="131">
        <f>IF(MID(Fosfatos!L361,1,1)="&lt;",MID(Fosfatos!L361,2,4)/2,Fosfatos!L361)</f>
        <v>0</v>
      </c>
      <c r="M361" s="46"/>
      <c r="N361" s="131" t="str">
        <f>IF(MID(Fosfatos!N361,1,1)="&lt;",MID(Fosfatos!N361,2,4)/2,Fosfatos!N361)</f>
        <v>Cauce seco</v>
      </c>
      <c r="O361" s="4">
        <f>IF(MID(Fosfatos!O361,1,1)="&lt;",MID(Fosfatos!O361,2,4)/2,Fosfatos!O361)</f>
        <v>0.108</v>
      </c>
      <c r="P361" s="9" t="str">
        <f>IF(MID(Fosfatos!P361,1,1)="&lt;",MID(Fosfatos!P361,2,4)/2,Fosfatos!P361)</f>
        <v>Cauce estancado</v>
      </c>
      <c r="Q361" s="46"/>
      <c r="R361" s="17" t="str">
        <f>IF(MID(Fosfatos!R361,1,1)="&lt;",MID(Fosfatos!R361,2,4)/2,Fosfatos!R361)</f>
        <v>Cauce seco</v>
      </c>
      <c r="S361" s="21" t="str">
        <f>IF(MID(Fosfatos!S361,1,1)="&lt;",MID(Fosfatos!S361,2,4)/2,Fosfatos!S361)</f>
        <v>Cauce seco</v>
      </c>
      <c r="T361" s="21">
        <f>IF(MID(Fosfatos!T361,1,1)="&lt;",MID(Fosfatos!T361,2,4)/2,Fosfatos!T361)</f>
        <v>0.03</v>
      </c>
      <c r="U361" s="150">
        <f>IF(MID(Fosfatos!U361,1,1)="&lt;",MID(Fosfatos!U361,2,4)/2,Fosfatos!U361)</f>
        <v>0.03</v>
      </c>
      <c r="V361" s="151" t="str">
        <f>IF(MID(Fosfatos!V361,1,1)="&lt;",MID(Fosfatos!V361,2,4)/2,Fosfatos!V361)</f>
        <v>Cauce estancado</v>
      </c>
      <c r="W361" s="152" t="str">
        <f>IF(MID(Fosfatos!W361,1,1)="&lt;",MID(Fosfatos!W361,2,4)/2,Fosfatos!W361)</f>
        <v>Cauce seco</v>
      </c>
      <c r="X361" s="153">
        <f>IF(MID(Fosfatos!X361,1,1)="&lt;",MID(Fosfatos!X361,2,4)/2,Fosfatos!X361)</f>
        <v>6.6000000000000003E-2</v>
      </c>
      <c r="Y361" s="154">
        <f>IF(MID(Fosfatos!Y361,1,1)="&lt;",MID(Fosfatos!Y361,2,4)/2,Fosfatos!Y361)</f>
        <v>0</v>
      </c>
    </row>
    <row r="362" spans="2:27" x14ac:dyDescent="0.25">
      <c r="B362" s="30">
        <v>45348</v>
      </c>
      <c r="C362" s="46"/>
      <c r="D362" s="131">
        <f>IF(MID(Fosfatos!D362,1,1)="&lt;",MID(Fosfatos!D362,2,4)/2,Fosfatos!D362)</f>
        <v>0.32600000000000001</v>
      </c>
      <c r="E362" s="26"/>
      <c r="F362" s="26"/>
      <c r="G362" s="26"/>
      <c r="H362" s="26"/>
      <c r="I362" s="46"/>
      <c r="J362" s="131">
        <f>IF(MID(Fosfatos!J362,1,1)="&lt;",MID(Fosfatos!J362,2,4)/2,Fosfatos!J362)</f>
        <v>8.5000000000000006E-2</v>
      </c>
      <c r="K362" s="46"/>
      <c r="L362" s="131">
        <f>IF(MID(Fosfatos!L362,1,1)="&lt;",MID(Fosfatos!L362,2,4)/2,Fosfatos!L362)</f>
        <v>0</v>
      </c>
      <c r="M362" s="46"/>
      <c r="N362" s="131" t="str">
        <f>IF(MID(Fosfatos!N362,1,1)="&lt;",MID(Fosfatos!N362,2,4)/2,Fosfatos!N362)</f>
        <v>Cauce seco</v>
      </c>
      <c r="O362" s="4">
        <f>IF(MID(Fosfatos!O362,1,1)="&lt;",MID(Fosfatos!O362,2,4)/2,Fosfatos!O362)</f>
        <v>0.11799999999999999</v>
      </c>
      <c r="P362" s="9" t="str">
        <f>IF(MID(Fosfatos!P362,1,1)="&lt;",MID(Fosfatos!P362,2,4)/2,Fosfatos!P362)</f>
        <v>Cauce estancado</v>
      </c>
      <c r="Q362" s="46"/>
      <c r="R362" s="17" t="str">
        <f>IF(MID(Fosfatos!R362,1,1)="&lt;",MID(Fosfatos!R362,2,4)/2,Fosfatos!R362)</f>
        <v>Cauce seco</v>
      </c>
      <c r="S362" s="21" t="str">
        <f>IF(MID(Fosfatos!S362,1,1)="&lt;",MID(Fosfatos!S362,2,4)/2,Fosfatos!S362)</f>
        <v>Cauce seco</v>
      </c>
      <c r="T362" s="21">
        <f>IF(MID(Fosfatos!T362,1,1)="&lt;",MID(Fosfatos!T362,2,4)/2,Fosfatos!T362)</f>
        <v>0.03</v>
      </c>
      <c r="U362" s="150">
        <f>IF(MID(Fosfatos!U362,1,1)="&lt;",MID(Fosfatos!U362,2,4)/2,Fosfatos!U362)</f>
        <v>0.03</v>
      </c>
      <c r="V362" s="151" t="str">
        <f>IF(MID(Fosfatos!V362,1,1)="&lt;",MID(Fosfatos!V362,2,4)/2,Fosfatos!V362)</f>
        <v>Cauce estancado</v>
      </c>
      <c r="W362" s="152" t="str">
        <f>IF(MID(Fosfatos!W362,1,1)="&lt;",MID(Fosfatos!W362,2,4)/2,Fosfatos!W362)</f>
        <v>Cauce seco</v>
      </c>
      <c r="X362" s="153" t="str">
        <f>IF(MID(Fosfatos!X362,1,1)="&lt;",MID(Fosfatos!X362,2,4)/2,Fosfatos!X362)</f>
        <v>Cauce seco</v>
      </c>
      <c r="Y362" s="154" t="str">
        <f>IF(MID(Fosfatos!Y362,1,1)="&lt;",MID(Fosfatos!Y362,2,4)/2,Fosfatos!Y362)</f>
        <v>Cauce seco</v>
      </c>
    </row>
    <row r="363" spans="2:27" x14ac:dyDescent="0.25">
      <c r="B363" s="30">
        <v>45350</v>
      </c>
      <c r="C363" s="46"/>
      <c r="D363" s="131">
        <f>IF(MID(Fosfatos!D363,1,1)="&lt;",MID(Fosfatos!D363,2,4)/2,Fosfatos!D363)</f>
        <v>0.29499999999999998</v>
      </c>
      <c r="E363" s="26"/>
      <c r="F363" s="26"/>
      <c r="G363" s="26"/>
      <c r="H363" s="26"/>
      <c r="I363" s="46"/>
      <c r="J363" s="131">
        <f>IF(MID(Fosfatos!J363,1,1)="&lt;",MID(Fosfatos!J363,2,4)/2,Fosfatos!J363)</f>
        <v>7.8E-2</v>
      </c>
      <c r="K363" s="46"/>
      <c r="L363" s="131">
        <f>IF(MID(Fosfatos!L363,1,1)="&lt;",MID(Fosfatos!L363,2,4)/2,Fosfatos!L363)</f>
        <v>0</v>
      </c>
      <c r="M363" s="46"/>
      <c r="N363" s="131" t="str">
        <f>IF(MID(Fosfatos!N363,1,1)="&lt;",MID(Fosfatos!N363,2,4)/2,Fosfatos!N363)</f>
        <v>Cauce seco</v>
      </c>
      <c r="O363" s="4">
        <f>IF(MID(Fosfatos!O363,1,1)="&lt;",MID(Fosfatos!O363,2,4)/2,Fosfatos!O363)</f>
        <v>0.128</v>
      </c>
      <c r="P363" s="9" t="str">
        <f>IF(MID(Fosfatos!P363,1,1)="&lt;",MID(Fosfatos!P363,2,4)/2,Fosfatos!P363)</f>
        <v>Cauce estancado</v>
      </c>
      <c r="Q363" s="46"/>
      <c r="R363" s="17" t="str">
        <f>IF(MID(Fosfatos!R363,1,1)="&lt;",MID(Fosfatos!R363,2,4)/2,Fosfatos!R363)</f>
        <v>Cauce seco</v>
      </c>
      <c r="S363" s="21" t="str">
        <f>IF(MID(Fosfatos!S363,1,1)="&lt;",MID(Fosfatos!S363,2,4)/2,Fosfatos!S363)</f>
        <v>Cauce seco</v>
      </c>
      <c r="T363" s="21">
        <f>IF(MID(Fosfatos!T363,1,1)="&lt;",MID(Fosfatos!T363,2,4)/2,Fosfatos!T363)</f>
        <v>0.03</v>
      </c>
      <c r="U363" s="150">
        <f>IF(MID(Fosfatos!U363,1,1)="&lt;",MID(Fosfatos!U363,2,4)/2,Fosfatos!U363)</f>
        <v>0.03</v>
      </c>
      <c r="V363" s="151" t="str">
        <f>IF(MID(Fosfatos!V363,1,1)="&lt;",MID(Fosfatos!V363,2,4)/2,Fosfatos!V363)</f>
        <v>Cauce estancado</v>
      </c>
      <c r="W363" s="152" t="str">
        <f>IF(MID(Fosfatos!W363,1,1)="&lt;",MID(Fosfatos!W363,2,4)/2,Fosfatos!W363)</f>
        <v>Cauce seco</v>
      </c>
      <c r="X363" s="153" t="str">
        <f>IF(MID(Fosfatos!X363,1,1)="&lt;",MID(Fosfatos!X363,2,4)/2,Fosfatos!X363)</f>
        <v>Cauce seco</v>
      </c>
      <c r="Y363" s="154" t="str">
        <f>IF(MID(Fosfatos!Y363,1,1)="&lt;",MID(Fosfatos!Y363,2,4)/2,Fosfatos!Y363)</f>
        <v>Cauce seco</v>
      </c>
    </row>
    <row r="364" spans="2:27" x14ac:dyDescent="0.25">
      <c r="B364" s="30">
        <v>45352</v>
      </c>
      <c r="C364" s="46"/>
      <c r="D364" s="131">
        <f>IF(MID(Fosfatos!D364,1,1)="&lt;",MID(Fosfatos!D364,2,4)/2,Fosfatos!D364)</f>
        <v>0.34899999999999998</v>
      </c>
      <c r="E364" s="26"/>
      <c r="F364" s="26"/>
      <c r="G364" s="26"/>
      <c r="H364" s="26"/>
      <c r="I364" s="46"/>
      <c r="J364" s="131">
        <f>IF(MID(Fosfatos!J364,1,1)="&lt;",MID(Fosfatos!J364,2,4)/2,Fosfatos!J364)</f>
        <v>7.4999999999999997E-2</v>
      </c>
      <c r="K364" s="46"/>
      <c r="L364" s="131">
        <f>IF(MID(Fosfatos!L364,1,1)="&lt;",MID(Fosfatos!L364,2,4)/2,Fosfatos!L364)</f>
        <v>0</v>
      </c>
      <c r="M364" s="46"/>
      <c r="N364" s="131" t="str">
        <f>IF(MID(Fosfatos!N364,1,1)="&lt;",MID(Fosfatos!N364,2,4)/2,Fosfatos!N364)</f>
        <v>Cauce seco</v>
      </c>
      <c r="O364" s="4">
        <f>IF(MID(Fosfatos!O364,1,1)="&lt;",MID(Fosfatos!O364,2,4)/2,Fosfatos!O364)</f>
        <v>0.105</v>
      </c>
      <c r="P364" s="9" t="str">
        <f>IF(MID(Fosfatos!P364,1,1)="&lt;",MID(Fosfatos!P364,2,4)/2,Fosfatos!P364)</f>
        <v>Cauce estancado</v>
      </c>
      <c r="Q364" s="46"/>
      <c r="R364" s="17" t="str">
        <f>IF(MID(Fosfatos!R364,1,1)="&lt;",MID(Fosfatos!R364,2,4)/2,Fosfatos!R364)</f>
        <v>cauce seco</v>
      </c>
      <c r="S364" s="21" t="str">
        <f>IF(MID(Fosfatos!S364,1,1)="&lt;",MID(Fosfatos!S364,2,4)/2,Fosfatos!S364)</f>
        <v>Cauce seco</v>
      </c>
      <c r="T364" s="21">
        <f>IF(MID(Fosfatos!T364,1,1)="&lt;",MID(Fosfatos!T364,2,4)/2,Fosfatos!T364)</f>
        <v>0.03</v>
      </c>
      <c r="U364" s="150" t="str">
        <f>IF(MID(Fosfatos!U364,1,1)="&lt;",MID(Fosfatos!U364,2,4)/2,Fosfatos!U364)</f>
        <v>Cauce estancado</v>
      </c>
      <c r="V364" s="151" t="str">
        <f>IF(MID(Fosfatos!V364,1,1)="&lt;",MID(Fosfatos!V364,2,4)/2,Fosfatos!V364)</f>
        <v>Cauce estancado</v>
      </c>
      <c r="W364" s="152" t="str">
        <f>IF(MID(Fosfatos!W364,1,1)="&lt;",MID(Fosfatos!W364,2,4)/2,Fosfatos!W364)</f>
        <v>Cauce seco</v>
      </c>
      <c r="X364" s="153" t="str">
        <f>IF(MID(Fosfatos!X364,1,1)="&lt;",MID(Fosfatos!X364,2,4)/2,Fosfatos!X364)</f>
        <v>Cauce seco</v>
      </c>
      <c r="Y364" s="154" t="str">
        <f>IF(MID(Fosfatos!Y364,1,1)="&lt;",MID(Fosfatos!Y364,2,4)/2,Fosfatos!Y364)</f>
        <v>Cauce seco</v>
      </c>
    </row>
    <row r="365" spans="2:27" x14ac:dyDescent="0.25">
      <c r="B365" s="30">
        <v>45355</v>
      </c>
      <c r="C365" s="46"/>
      <c r="D365" s="131">
        <f>IF(MID(Fosfatos!D365,1,1)="&lt;",MID(Fosfatos!D365,2,4)/2,Fosfatos!D365)</f>
        <v>0.152</v>
      </c>
      <c r="E365" s="26"/>
      <c r="F365" s="26"/>
      <c r="G365" s="26"/>
      <c r="H365" s="26"/>
      <c r="I365" s="46"/>
      <c r="J365" s="131">
        <f>IF(MID(Fosfatos!J365,1,1)="&lt;",MID(Fosfatos!J365,2,4)/2,Fosfatos!J365)</f>
        <v>3.0499999999999999E-2</v>
      </c>
      <c r="K365" s="46"/>
      <c r="L365" s="131">
        <f>IF(MID(Fosfatos!L365,1,1)="&lt;",MID(Fosfatos!L365,2,4)/2,Fosfatos!L365)</f>
        <v>0</v>
      </c>
      <c r="M365" s="46"/>
      <c r="N365" s="131" t="str">
        <f>IF(MID(Fosfatos!N365,1,1)="&lt;",MID(Fosfatos!N365,2,4)/2,Fosfatos!N365)</f>
        <v>Cauce seco</v>
      </c>
      <c r="O365" s="4">
        <f>IF(MID(Fosfatos!O365,1,1)="&lt;",MID(Fosfatos!O365,2,4)/2,Fosfatos!O365)</f>
        <v>9.0999999999999998E-2</v>
      </c>
      <c r="P365" s="9" t="str">
        <f>IF(MID(Fosfatos!P365,1,1)="&lt;",MID(Fosfatos!P365,2,4)/2,Fosfatos!P365)</f>
        <v>Cauce estancado</v>
      </c>
      <c r="Q365" s="46"/>
      <c r="R365" s="17" t="str">
        <f>IF(MID(Fosfatos!R365,1,1)="&lt;",MID(Fosfatos!R365,2,4)/2,Fosfatos!R365)</f>
        <v>cauce seco</v>
      </c>
      <c r="S365" s="21" t="str">
        <f>IF(MID(Fosfatos!S365,1,1)="&lt;",MID(Fosfatos!S365,2,4)/2,Fosfatos!S365)</f>
        <v>Cauce seco</v>
      </c>
      <c r="T365" s="21">
        <f>IF(MID(Fosfatos!T365,1,1)="&lt;",MID(Fosfatos!T365,2,4)/2,Fosfatos!T365)</f>
        <v>0.03</v>
      </c>
      <c r="U365" s="150">
        <f>IF(MID(Fosfatos!U365,1,1)="&lt;",MID(Fosfatos!U365,2,4)/2,Fosfatos!U365)</f>
        <v>0.03</v>
      </c>
      <c r="V365" s="151" t="str">
        <f>IF(MID(Fosfatos!V365,1,1)="&lt;",MID(Fosfatos!V365,2,4)/2,Fosfatos!V365)</f>
        <v>Cauce estancado</v>
      </c>
      <c r="W365" s="152" t="str">
        <f>IF(MID(Fosfatos!W365,1,1)="&lt;",MID(Fosfatos!W365,2,4)/2,Fosfatos!W365)</f>
        <v>Cauce seco</v>
      </c>
      <c r="X365" s="153" t="str">
        <f>IF(MID(Fosfatos!X365,1,1)="&lt;",MID(Fosfatos!X365,2,4)/2,Fosfatos!X365)</f>
        <v>Cauce seco</v>
      </c>
      <c r="Y365" s="154" t="str">
        <f>IF(MID(Fosfatos!Y365,1,1)="&lt;",MID(Fosfatos!Y365,2,4)/2,Fosfatos!Y365)</f>
        <v>Cauce seco</v>
      </c>
    </row>
    <row r="366" spans="2:27" x14ac:dyDescent="0.25">
      <c r="B366" s="30">
        <v>45357</v>
      </c>
      <c r="C366" s="46"/>
      <c r="D366" s="131">
        <f>IF(MID(Fosfatos!D366,1,1)="&lt;",MID(Fosfatos!D366,2,4)/2,Fosfatos!D366)</f>
        <v>0.42199999999999999</v>
      </c>
      <c r="E366" s="26"/>
      <c r="F366" s="26"/>
      <c r="G366" s="26"/>
      <c r="H366" s="26"/>
      <c r="I366" s="46"/>
      <c r="J366" s="131">
        <f>IF(MID(Fosfatos!J366,1,1)="&lt;",MID(Fosfatos!J366,2,4)/2,Fosfatos!J366)</f>
        <v>3.0499999999999999E-2</v>
      </c>
      <c r="K366" s="46"/>
      <c r="L366" s="131">
        <f>IF(MID(Fosfatos!L366,1,1)="&lt;",MID(Fosfatos!L366,2,4)/2,Fosfatos!L366)</f>
        <v>0</v>
      </c>
      <c r="M366" s="46"/>
      <c r="N366" s="131" t="str">
        <f>IF(MID(Fosfatos!N366,1,1)="&lt;",MID(Fosfatos!N366,2,4)/2,Fosfatos!N366)</f>
        <v>Cauce seco</v>
      </c>
      <c r="O366" s="4">
        <f>IF(MID(Fosfatos!O366,1,1)="&lt;",MID(Fosfatos!O366,2,4)/2,Fosfatos!O366)</f>
        <v>8.5000000000000006E-2</v>
      </c>
      <c r="P366" s="9" t="str">
        <f>IF(MID(Fosfatos!P366,1,1)="&lt;",MID(Fosfatos!P366,2,4)/2,Fosfatos!P366)</f>
        <v>Cauce estancado</v>
      </c>
      <c r="Q366" s="46"/>
      <c r="R366" s="17" t="str">
        <f>IF(MID(Fosfatos!R366,1,1)="&lt;",MID(Fosfatos!R366,2,4)/2,Fosfatos!R366)</f>
        <v>Cauce seco</v>
      </c>
      <c r="S366" s="21" t="str">
        <f>IF(MID(Fosfatos!S366,1,1)="&lt;",MID(Fosfatos!S366,2,4)/2,Fosfatos!S366)</f>
        <v>Cauce seco</v>
      </c>
      <c r="T366" s="21">
        <f>IF(MID(Fosfatos!T366,1,1)="&lt;",MID(Fosfatos!T366,2,4)/2,Fosfatos!T366)</f>
        <v>0.03</v>
      </c>
      <c r="U366" s="150">
        <f>IF(MID(Fosfatos!U366,1,1)="&lt;",MID(Fosfatos!U366,2,4)/2,Fosfatos!U366)</f>
        <v>0.03</v>
      </c>
      <c r="V366" s="151" t="str">
        <f>IF(MID(Fosfatos!V366,1,1)="&lt;",MID(Fosfatos!V366,2,4)/2,Fosfatos!V366)</f>
        <v>Cauce estancado</v>
      </c>
      <c r="W366" s="152" t="str">
        <f>IF(MID(Fosfatos!W366,1,1)="&lt;",MID(Fosfatos!W366,2,4)/2,Fosfatos!W366)</f>
        <v>Cauce seco</v>
      </c>
      <c r="X366" s="153">
        <f>IF(MID(Fosfatos!X366,1,1)="&lt;",MID(Fosfatos!X366,2,4)/2,Fosfatos!X366)</f>
        <v>0.156</v>
      </c>
      <c r="Y366" s="154" t="str">
        <f>IF(MID(Fosfatos!Y366,1,1)="&lt;",MID(Fosfatos!Y366,2,4)/2,Fosfatos!Y366)</f>
        <v>Cauce seco</v>
      </c>
    </row>
    <row r="367" spans="2:27" x14ac:dyDescent="0.25">
      <c r="B367" s="30">
        <v>45359</v>
      </c>
      <c r="C367" s="46"/>
      <c r="D367" s="131">
        <f>IF(MID(Fosfatos!D367,1,1)="&lt;",MID(Fosfatos!D367,2,4)/2,Fosfatos!D367)</f>
        <v>0.38300000000000001</v>
      </c>
      <c r="E367" s="26"/>
      <c r="F367" s="26"/>
      <c r="G367" s="26"/>
      <c r="H367" s="26"/>
      <c r="I367" s="46"/>
      <c r="J367" s="131">
        <f>IF(MID(Fosfatos!J367,1,1)="&lt;",MID(Fosfatos!J367,2,4)/2,Fosfatos!J367)</f>
        <v>0.03</v>
      </c>
      <c r="K367" s="46"/>
      <c r="L367" s="131">
        <f>IF(MID(Fosfatos!L367,1,1)="&lt;",MID(Fosfatos!L367,2,4)/2,Fosfatos!L367)</f>
        <v>0</v>
      </c>
      <c r="M367" s="46"/>
      <c r="N367" s="131" t="str">
        <f>IF(MID(Fosfatos!N367,1,1)="&lt;",MID(Fosfatos!N367,2,4)/2,Fosfatos!N367)</f>
        <v>Cauce seco</v>
      </c>
      <c r="O367" s="4">
        <f>IF(MID(Fosfatos!O367,1,1)="&lt;",MID(Fosfatos!O367,2,4)/2,Fosfatos!O367)</f>
        <v>0.03</v>
      </c>
      <c r="P367" s="9" t="str">
        <f>IF(MID(Fosfatos!P367,1,1)="&lt;",MID(Fosfatos!P367,2,4)/2,Fosfatos!P367)</f>
        <v>Cauce estancado</v>
      </c>
      <c r="Q367" s="46"/>
      <c r="R367" s="17" t="str">
        <f>IF(MID(Fosfatos!R367,1,1)="&lt;",MID(Fosfatos!R367,2,4)/2,Fosfatos!R367)</f>
        <v>Cauce seco</v>
      </c>
      <c r="S367" s="21" t="str">
        <f>IF(MID(Fosfatos!S367,1,1)="&lt;",MID(Fosfatos!S367,2,4)/2,Fosfatos!S367)</f>
        <v>Cauce seco</v>
      </c>
      <c r="T367" s="21">
        <f>IF(MID(Fosfatos!T367,1,1)="&lt;",MID(Fosfatos!T367,2,4)/2,Fosfatos!T367)</f>
        <v>0.03</v>
      </c>
      <c r="U367" s="150">
        <f>IF(MID(Fosfatos!U367,1,1)="&lt;",MID(Fosfatos!U367,2,4)/2,Fosfatos!U367)</f>
        <v>0.03</v>
      </c>
      <c r="V367" s="151" t="str">
        <f>IF(MID(Fosfatos!V367,1,1)="&lt;",MID(Fosfatos!V367,2,4)/2,Fosfatos!V367)</f>
        <v>Cauce estancado</v>
      </c>
      <c r="W367" s="152" t="str">
        <f>IF(MID(Fosfatos!W367,1,1)="&lt;",MID(Fosfatos!W367,2,4)/2,Fosfatos!W367)</f>
        <v>Cauce seco</v>
      </c>
      <c r="X367" s="153">
        <f>IF(MID(Fosfatos!X367,1,1)="&lt;",MID(Fosfatos!X367,2,4)/2,Fosfatos!X367)</f>
        <v>0.10100000000000001</v>
      </c>
      <c r="Y367" s="154" t="str">
        <f>IF(MID(Fosfatos!Y367,1,1)="&lt;",MID(Fosfatos!Y367,2,4)/2,Fosfatos!Y367)</f>
        <v>Cauce seco</v>
      </c>
    </row>
    <row r="368" spans="2:27" x14ac:dyDescent="0.25">
      <c r="B368" s="30">
        <v>45362</v>
      </c>
      <c r="C368" s="46"/>
      <c r="D368" s="131">
        <f>IF(MID(Fosfatos!D368,1,1)="&lt;",MID(Fosfatos!D368,2,4)/2,Fosfatos!D368)</f>
        <v>0.59699999999999998</v>
      </c>
      <c r="E368" s="26"/>
      <c r="F368" s="26"/>
      <c r="G368" s="26"/>
      <c r="H368" s="26"/>
      <c r="I368" s="46"/>
      <c r="J368" s="131">
        <f>IF(MID(Fosfatos!J368,1,1)="&lt;",MID(Fosfatos!J368,2,4)/2,Fosfatos!J368)</f>
        <v>0.188</v>
      </c>
      <c r="K368" s="46"/>
      <c r="L368" s="131">
        <f>IF(MID(Fosfatos!L368,1,1)="&lt;",MID(Fosfatos!L368,2,4)/2,Fosfatos!L368)</f>
        <v>0</v>
      </c>
      <c r="M368" s="46"/>
      <c r="N368" s="131" t="str">
        <f>IF(MID(Fosfatos!N368,1,1)="&lt;",MID(Fosfatos!N368,2,4)/2,Fosfatos!N368)</f>
        <v>Cauce seco</v>
      </c>
      <c r="O368" s="4" t="str">
        <f>IF(MID(Fosfatos!O368,1,1)="&lt;",MID(Fosfatos!O368,2,4)/2,Fosfatos!O368)</f>
        <v>Cauce seco</v>
      </c>
      <c r="P368" s="9" t="str">
        <f>IF(MID(Fosfatos!P368,1,1)="&lt;",MID(Fosfatos!P368,2,4)/2,Fosfatos!P368)</f>
        <v>Cauce estancado</v>
      </c>
      <c r="Q368" s="46"/>
      <c r="R368" s="17" t="str">
        <f>IF(MID(Fosfatos!R368,1,1)="&lt;",MID(Fosfatos!R368,2,4)/2,Fosfatos!R368)</f>
        <v>Cauce seco</v>
      </c>
      <c r="S368" s="21" t="str">
        <f>IF(MID(Fosfatos!S368,1,1)="&lt;",MID(Fosfatos!S368,2,4)/2,Fosfatos!S368)</f>
        <v>Cauce seco</v>
      </c>
      <c r="T368" s="21">
        <f>IF(MID(Fosfatos!T368,1,1)="&lt;",MID(Fosfatos!T368,2,4)/2,Fosfatos!T368)</f>
        <v>0.03</v>
      </c>
      <c r="U368" s="150">
        <f>IF(MID(Fosfatos!U368,1,1)="&lt;",MID(Fosfatos!U368,2,4)/2,Fosfatos!U368)</f>
        <v>0.03</v>
      </c>
      <c r="V368" s="151" t="str">
        <f>IF(MID(Fosfatos!V368,1,1)="&lt;",MID(Fosfatos!V368,2,4)/2,Fosfatos!V368)</f>
        <v>Cauce estancado</v>
      </c>
      <c r="W368" s="152" t="str">
        <f>IF(MID(Fosfatos!W368,1,1)="&lt;",MID(Fosfatos!W368,2,4)/2,Fosfatos!W368)</f>
        <v>Cauce seco</v>
      </c>
      <c r="X368" s="153">
        <f>IF(MID(Fosfatos!X368,1,1)="&lt;",MID(Fosfatos!X368,2,4)/2,Fosfatos!X368)</f>
        <v>0.154</v>
      </c>
      <c r="Y368" s="154" t="str">
        <f>IF(MID(Fosfatos!Y368,1,1)="&lt;",MID(Fosfatos!Y368,2,4)/2,Fosfatos!Y368)</f>
        <v>Cauce seco</v>
      </c>
    </row>
    <row r="369" spans="2:25" x14ac:dyDescent="0.25">
      <c r="B369" s="30">
        <v>45364</v>
      </c>
      <c r="C369" s="46"/>
      <c r="D369" s="131">
        <f>IF(MID(Fosfatos!D369,1,1)="&lt;",MID(Fosfatos!D369,2,4)/2,Fosfatos!D369)</f>
        <v>0.64</v>
      </c>
      <c r="E369" s="26"/>
      <c r="F369" s="26"/>
      <c r="G369" s="26"/>
      <c r="H369" s="26"/>
      <c r="I369" s="46"/>
      <c r="J369" s="131">
        <f>IF(MID(Fosfatos!J369,1,1)="&lt;",MID(Fosfatos!J369,2,4)/2,Fosfatos!J369)</f>
        <v>0.17599999999999999</v>
      </c>
      <c r="K369" s="46"/>
      <c r="L369" s="131">
        <f>IF(MID(Fosfatos!L369,1,1)="&lt;",MID(Fosfatos!L369,2,4)/2,Fosfatos!L369)</f>
        <v>0</v>
      </c>
      <c r="M369" s="46"/>
      <c r="N369" s="131" t="str">
        <f>IF(MID(Fosfatos!N369,1,1)="&lt;",MID(Fosfatos!N369,2,4)/2,Fosfatos!N369)</f>
        <v>Cauce seco</v>
      </c>
      <c r="O369" s="4" t="str">
        <f>IF(MID(Fosfatos!O369,1,1)="&lt;",MID(Fosfatos!O369,2,4)/2,Fosfatos!O369)</f>
        <v>Cauce seco</v>
      </c>
      <c r="P369" s="9" t="str">
        <f>IF(MID(Fosfatos!P369,1,1)="&lt;",MID(Fosfatos!P369,2,4)/2,Fosfatos!P369)</f>
        <v>Cauce estancado</v>
      </c>
      <c r="Q369" s="46"/>
      <c r="R369" s="17" t="str">
        <f>IF(MID(Fosfatos!R369,1,1)="&lt;",MID(Fosfatos!R369,2,4)/2,Fosfatos!R369)</f>
        <v>Cauce seco</v>
      </c>
      <c r="S369" s="21" t="str">
        <f>IF(MID(Fosfatos!S369,1,1)="&lt;",MID(Fosfatos!S369,2,4)/2,Fosfatos!S369)</f>
        <v>Cauce seco</v>
      </c>
      <c r="T369" s="21">
        <f>IF(MID(Fosfatos!T369,1,1)="&lt;",MID(Fosfatos!T369,2,4)/2,Fosfatos!T369)</f>
        <v>0.03</v>
      </c>
      <c r="U369" s="150">
        <f>IF(MID(Fosfatos!U369,1,1)="&lt;",MID(Fosfatos!U369,2,4)/2,Fosfatos!U369)</f>
        <v>0.03</v>
      </c>
      <c r="V369" s="151" t="str">
        <f>IF(MID(Fosfatos!V369,1,1)="&lt;",MID(Fosfatos!V369,2,4)/2,Fosfatos!V369)</f>
        <v>Cauce estancado</v>
      </c>
      <c r="W369" s="152" t="str">
        <f>IF(MID(Fosfatos!W369,1,1)="&lt;",MID(Fosfatos!W369,2,4)/2,Fosfatos!W369)</f>
        <v>Cauce seco</v>
      </c>
      <c r="X369" s="153">
        <f>IF(MID(Fosfatos!X369,1,1)="&lt;",MID(Fosfatos!X369,2,4)/2,Fosfatos!X369)</f>
        <v>0.14699999999999999</v>
      </c>
      <c r="Y369" s="154" t="str">
        <f>IF(MID(Fosfatos!Y369,1,1)="&lt;",MID(Fosfatos!Y369,2,4)/2,Fosfatos!Y369)</f>
        <v>Cauce seco</v>
      </c>
    </row>
    <row r="370" spans="2:25" x14ac:dyDescent="0.25">
      <c r="B370" s="30">
        <v>45366</v>
      </c>
      <c r="C370" s="46"/>
      <c r="D370" s="131">
        <f>IF(MID(Fosfatos!D370,1,1)="&lt;",MID(Fosfatos!D370,2,4)/2,Fosfatos!D370)</f>
        <v>0.32200000000000001</v>
      </c>
      <c r="E370" s="26"/>
      <c r="F370" s="26"/>
      <c r="G370" s="26"/>
      <c r="H370" s="26"/>
      <c r="I370" s="46"/>
      <c r="J370" s="131">
        <f>IF(MID(Fosfatos!J370,1,1)="&lt;",MID(Fosfatos!J370,2,4)/2,Fosfatos!J370)</f>
        <v>0.03</v>
      </c>
      <c r="K370" s="46"/>
      <c r="L370" s="131">
        <f>IF(MID(Fosfatos!L370,1,1)="&lt;",MID(Fosfatos!L370,2,4)/2,Fosfatos!L370)</f>
        <v>0</v>
      </c>
      <c r="M370" s="46"/>
      <c r="N370" s="131" t="str">
        <f>IF(MID(Fosfatos!N370,1,1)="&lt;",MID(Fosfatos!N370,2,4)/2,Fosfatos!N370)</f>
        <v>Cauce seco</v>
      </c>
      <c r="O370" s="4" t="str">
        <f>IF(MID(Fosfatos!O370,1,1)="&lt;",MID(Fosfatos!O370,2,4)/2,Fosfatos!O370)</f>
        <v>Cauce seco</v>
      </c>
      <c r="P370" s="9" t="str">
        <f>IF(MID(Fosfatos!P370,1,1)="&lt;",MID(Fosfatos!P370,2,4)/2,Fosfatos!P370)</f>
        <v>Cauce estancado</v>
      </c>
      <c r="Q370" s="46"/>
      <c r="R370" s="17" t="str">
        <f>IF(MID(Fosfatos!R370,1,1)="&lt;",MID(Fosfatos!R370,2,4)/2,Fosfatos!R370)</f>
        <v>Cauce seco</v>
      </c>
      <c r="S370" s="21" t="str">
        <f>IF(MID(Fosfatos!S370,1,1)="&lt;",MID(Fosfatos!S370,2,4)/2,Fosfatos!S370)</f>
        <v>Cauce seco</v>
      </c>
      <c r="T370" s="21">
        <f>IF(MID(Fosfatos!T370,1,1)="&lt;",MID(Fosfatos!T370,2,4)/2,Fosfatos!T370)</f>
        <v>0.03</v>
      </c>
      <c r="U370" s="150">
        <f>IF(MID(Fosfatos!U370,1,1)="&lt;",MID(Fosfatos!U370,2,4)/2,Fosfatos!U370)</f>
        <v>0.03</v>
      </c>
      <c r="V370" s="151" t="str">
        <f>IF(MID(Fosfatos!V370,1,1)="&lt;",MID(Fosfatos!V370,2,4)/2,Fosfatos!V370)</f>
        <v>Cauce estancado</v>
      </c>
      <c r="W370" s="152" t="str">
        <f>IF(MID(Fosfatos!W370,1,1)="&lt;",MID(Fosfatos!W370,2,4)/2,Fosfatos!W370)</f>
        <v>Cauce seco</v>
      </c>
      <c r="X370" s="153" t="str">
        <f>IF(MID(Fosfatos!X370,1,1)="&lt;",MID(Fosfatos!X370,2,4)/2,Fosfatos!X370)</f>
        <v>Cauce seco</v>
      </c>
      <c r="Y370" s="154" t="str">
        <f>IF(MID(Fosfatos!Y370,1,1)="&lt;",MID(Fosfatos!Y370,2,4)/2,Fosfatos!Y370)</f>
        <v>Cauce seco</v>
      </c>
    </row>
    <row r="371" spans="2:25" x14ac:dyDescent="0.25">
      <c r="B371" s="30">
        <v>45371</v>
      </c>
      <c r="C371" s="46"/>
      <c r="D371" s="131">
        <f>IF(MID(Fosfatos!D371,1,1)="&lt;",MID(Fosfatos!D371,2,4)/2,Fosfatos!D371)</f>
        <v>0.38400000000000001</v>
      </c>
      <c r="E371" s="26"/>
      <c r="F371" s="26"/>
      <c r="G371" s="26"/>
      <c r="H371" s="26"/>
      <c r="I371" s="46"/>
      <c r="J371" s="131">
        <f>IF(MID(Fosfatos!J371,1,1)="&lt;",MID(Fosfatos!J371,2,4)/2,Fosfatos!J371)</f>
        <v>0.03</v>
      </c>
      <c r="K371" s="46"/>
      <c r="L371" s="131">
        <f>IF(MID(Fosfatos!L371,1,1)="&lt;",MID(Fosfatos!L371,2,4)/2,Fosfatos!L371)</f>
        <v>0</v>
      </c>
      <c r="M371" s="46"/>
      <c r="N371" s="131" t="str">
        <f>IF(MID(Fosfatos!N371,1,1)="&lt;",MID(Fosfatos!N371,2,4)/2,Fosfatos!N371)</f>
        <v>Cauce seco</v>
      </c>
      <c r="O371" s="4" t="str">
        <f>IF(MID(Fosfatos!O371,1,1)="&lt;",MID(Fosfatos!O371,2,4)/2,Fosfatos!O371)</f>
        <v>Cauce seco</v>
      </c>
      <c r="P371" s="9" t="str">
        <f>IF(MID(Fosfatos!P371,1,1)="&lt;",MID(Fosfatos!P371,2,4)/2,Fosfatos!P371)</f>
        <v>Cauce estancado</v>
      </c>
      <c r="Q371" s="46"/>
      <c r="R371" s="17" t="str">
        <f>IF(MID(Fosfatos!R371,1,1)="&lt;",MID(Fosfatos!R371,2,4)/2,Fosfatos!R371)</f>
        <v>Cauce seco</v>
      </c>
      <c r="S371" s="21" t="str">
        <f>IF(MID(Fosfatos!S371,1,1)="&lt;",MID(Fosfatos!S371,2,4)/2,Fosfatos!S371)</f>
        <v>Cauce seco</v>
      </c>
      <c r="T371" s="21">
        <f>IF(MID(Fosfatos!T371,1,1)="&lt;",MID(Fosfatos!T371,2,4)/2,Fosfatos!T371)</f>
        <v>0.03</v>
      </c>
      <c r="U371" s="150">
        <f>IF(MID(Fosfatos!U371,1,1)="&lt;",MID(Fosfatos!U371,2,4)/2,Fosfatos!U371)</f>
        <v>0.03</v>
      </c>
      <c r="V371" s="151" t="str">
        <f>IF(MID(Fosfatos!V371,1,1)="&lt;",MID(Fosfatos!V371,2,4)/2,Fosfatos!V371)</f>
        <v>Cauce estancado</v>
      </c>
      <c r="W371" s="152" t="str">
        <f>IF(MID(Fosfatos!W371,1,1)="&lt;",MID(Fosfatos!W371,2,4)/2,Fosfatos!W371)</f>
        <v>Cauce seco</v>
      </c>
      <c r="X371" s="153" t="str">
        <f>IF(MID(Fosfatos!X371,1,1)="&lt;",MID(Fosfatos!X371,2,4)/2,Fosfatos!X371)</f>
        <v>Cauce seco</v>
      </c>
      <c r="Y371" s="154" t="str">
        <f>IF(MID(Fosfatos!Y371,1,1)="&lt;",MID(Fosfatos!Y371,2,4)/2,Fosfatos!Y371)</f>
        <v>Cauce seco</v>
      </c>
    </row>
    <row r="372" spans="2:25" x14ac:dyDescent="0.25">
      <c r="B372" s="30">
        <v>45373</v>
      </c>
      <c r="C372" s="46"/>
      <c r="D372" s="131">
        <f>IF(MID(Fosfatos!D372,1,1)="&lt;",MID(Fosfatos!D372,2,4)/2,Fosfatos!D372)</f>
        <v>0.38100000000000001</v>
      </c>
      <c r="E372" s="26"/>
      <c r="F372" s="26"/>
      <c r="G372" s="26"/>
      <c r="H372" s="26"/>
      <c r="I372" s="46"/>
      <c r="J372" s="131">
        <f>IF(MID(Fosfatos!J372,1,1)="&lt;",MID(Fosfatos!J372,2,4)/2,Fosfatos!J372)</f>
        <v>0.03</v>
      </c>
      <c r="K372" s="46"/>
      <c r="L372" s="131">
        <f>IF(MID(Fosfatos!L372,1,1)="&lt;",MID(Fosfatos!L372,2,4)/2,Fosfatos!L372)</f>
        <v>0</v>
      </c>
      <c r="M372" s="46"/>
      <c r="N372" s="131" t="str">
        <f>IF(MID(Fosfatos!N372,1,1)="&lt;",MID(Fosfatos!N372,2,4)/2,Fosfatos!N372)</f>
        <v>Cauce seco</v>
      </c>
      <c r="O372" s="4" t="str">
        <f>IF(MID(Fosfatos!O372,1,1)="&lt;",MID(Fosfatos!O372,2,4)/2,Fosfatos!O372)</f>
        <v>Cauce seco</v>
      </c>
      <c r="P372" s="9" t="str">
        <f>IF(MID(Fosfatos!P372,1,1)="&lt;",MID(Fosfatos!P372,2,4)/2,Fosfatos!P372)</f>
        <v>Cauce estancado</v>
      </c>
      <c r="Q372" s="46"/>
      <c r="R372" s="17" t="str">
        <f>IF(MID(Fosfatos!R372,1,1)="&lt;",MID(Fosfatos!R372,2,4)/2,Fosfatos!R372)</f>
        <v>Cauce seco</v>
      </c>
      <c r="S372" s="21" t="str">
        <f>IF(MID(Fosfatos!S372,1,1)="&lt;",MID(Fosfatos!S372,2,4)/2,Fosfatos!S372)</f>
        <v>Cauce seco</v>
      </c>
      <c r="T372" s="21">
        <f>IF(MID(Fosfatos!T372,1,1)="&lt;",MID(Fosfatos!T372,2,4)/2,Fosfatos!T372)</f>
        <v>0.03</v>
      </c>
      <c r="U372" s="150">
        <f>IF(MID(Fosfatos!U372,1,1)="&lt;",MID(Fosfatos!U372,2,4)/2,Fosfatos!U372)</f>
        <v>0.03</v>
      </c>
      <c r="V372" s="151" t="str">
        <f>IF(MID(Fosfatos!V372,1,1)="&lt;",MID(Fosfatos!V372,2,4)/2,Fosfatos!V372)</f>
        <v>Cauce estancado</v>
      </c>
      <c r="W372" s="152" t="str">
        <f>IF(MID(Fosfatos!W372,1,1)="&lt;",MID(Fosfatos!W372,2,4)/2,Fosfatos!W372)</f>
        <v>Cauce seco</v>
      </c>
      <c r="X372" s="153" t="str">
        <f>IF(MID(Fosfatos!X372,1,1)="&lt;",MID(Fosfatos!X372,2,4)/2,Fosfatos!X372)</f>
        <v>Cauce seco</v>
      </c>
      <c r="Y372" s="154" t="str">
        <f>IF(MID(Fosfatos!Y372,1,1)="&lt;",MID(Fosfatos!Y372,2,4)/2,Fosfatos!Y372)</f>
        <v>Cauce seco</v>
      </c>
    </row>
    <row r="373" spans="2:25" x14ac:dyDescent="0.25">
      <c r="B373" s="30">
        <v>45376</v>
      </c>
      <c r="C373" s="46"/>
      <c r="D373" s="131">
        <f>IF(MID(Fosfatos!D373,1,1)="&lt;",MID(Fosfatos!D373,2,4)/2,Fosfatos!D373)</f>
        <v>0.48</v>
      </c>
      <c r="E373" s="26"/>
      <c r="F373" s="26"/>
      <c r="G373" s="26"/>
      <c r="H373" s="26"/>
      <c r="I373" s="46"/>
      <c r="J373" s="131">
        <f>IF(MID(Fosfatos!J373,1,1)="&lt;",MID(Fosfatos!J373,2,4)/2,Fosfatos!J373)</f>
        <v>0.03</v>
      </c>
      <c r="K373" s="46"/>
      <c r="L373" s="131">
        <f>IF(MID(Fosfatos!L373,1,1)="&lt;",MID(Fosfatos!L373,2,4)/2,Fosfatos!L373)</f>
        <v>0</v>
      </c>
      <c r="M373" s="46"/>
      <c r="N373" s="131">
        <f>IF(MID(Fosfatos!N373,1,1)="&lt;",MID(Fosfatos!N373,2,4)/2,Fosfatos!N373)</f>
        <v>0</v>
      </c>
      <c r="O373" s="4">
        <f>IF(MID(Fosfatos!O373,1,1)="&lt;",MID(Fosfatos!O373,2,4)/2,Fosfatos!O373)</f>
        <v>0</v>
      </c>
      <c r="P373" s="9">
        <f>IF(MID(Fosfatos!P373,1,1)="&lt;",MID(Fosfatos!P373,2,4)/2,Fosfatos!P373)</f>
        <v>0</v>
      </c>
      <c r="Q373" s="46"/>
      <c r="R373" s="17">
        <f>IF(MID(Fosfatos!R373,1,1)="&lt;",MID(Fosfatos!R373,2,4)/2,Fosfatos!R373)</f>
        <v>0</v>
      </c>
      <c r="S373" s="21">
        <f>IF(MID(Fosfatos!S373,1,1)="&lt;",MID(Fosfatos!S373,2,4)/2,Fosfatos!S373)</f>
        <v>0.03</v>
      </c>
      <c r="T373" s="21">
        <f>IF(MID(Fosfatos!T373,1,1)="&lt;",MID(Fosfatos!T373,2,4)/2,Fosfatos!T373)</f>
        <v>0.03</v>
      </c>
      <c r="U373" s="150">
        <f>IF(MID(Fosfatos!U373,1,1)="&lt;",MID(Fosfatos!U373,2,4)/2,Fosfatos!U373)</f>
        <v>0.03</v>
      </c>
      <c r="V373" s="151">
        <f>IF(MID(Fosfatos!V373,1,1)="&lt;",MID(Fosfatos!V373,2,4)/2,Fosfatos!V373)</f>
        <v>0</v>
      </c>
      <c r="W373" s="152">
        <f>IF(MID(Fosfatos!W373,1,1)="&lt;",MID(Fosfatos!W373,2,4)/2,Fosfatos!W373)</f>
        <v>0</v>
      </c>
      <c r="X373" s="153">
        <f>IF(MID(Fosfatos!X373,1,1)="&lt;",MID(Fosfatos!X373,2,4)/2,Fosfatos!X373)</f>
        <v>0.114</v>
      </c>
      <c r="Y373" s="154">
        <f>IF(MID(Fosfatos!Y373,1,1)="&lt;",MID(Fosfatos!Y373,2,4)/2,Fosfatos!Y373)</f>
        <v>0</v>
      </c>
    </row>
    <row r="374" spans="2:25" x14ac:dyDescent="0.25">
      <c r="B374" s="30">
        <v>45397</v>
      </c>
      <c r="C374" s="46"/>
      <c r="D374" s="131">
        <f>IF(MID(Fosfatos!D374,1,1)="&lt;",MID(Fosfatos!D374,2,4)/2,Fosfatos!D374)</f>
        <v>0.37</v>
      </c>
      <c r="E374" s="26"/>
      <c r="F374" s="26"/>
      <c r="G374" s="26"/>
      <c r="H374" s="26"/>
      <c r="I374" s="46"/>
      <c r="J374" s="131" t="str">
        <f>IF(MID(Fosfatos!J374,1,1)="&lt;",MID(Fosfatos!J374,2,4)/2,Fosfatos!J374)</f>
        <v>Cauce estancado</v>
      </c>
      <c r="K374" s="46"/>
      <c r="L374" s="131">
        <f>IF(MID(Fosfatos!L374,1,1)="&lt;",MID(Fosfatos!L374,2,4)/2,Fosfatos!L374)</f>
        <v>0</v>
      </c>
      <c r="M374" s="46"/>
      <c r="N374" s="131" t="str">
        <f>IF(MID(Fosfatos!N374,1,1)="&lt;",MID(Fosfatos!N374,2,4)/2,Fosfatos!N374)</f>
        <v>Cauce seco</v>
      </c>
      <c r="O374" s="4" t="str">
        <f>IF(MID(Fosfatos!O374,1,1)="&lt;",MID(Fosfatos!O374,2,4)/2,Fosfatos!O374)</f>
        <v>Cauce seco</v>
      </c>
      <c r="P374" s="9" t="str">
        <f>IF(MID(Fosfatos!P374,1,1)="&lt;",MID(Fosfatos!P374,2,4)/2,Fosfatos!P374)</f>
        <v>Cauce seco</v>
      </c>
      <c r="Q374" s="46"/>
      <c r="R374" s="17" t="str">
        <f>IF(MID(Fosfatos!R374,1,1)="&lt;",MID(Fosfatos!R374,2,4)/2,Fosfatos!R374)</f>
        <v>Cauce seco</v>
      </c>
      <c r="S374" s="21" t="str">
        <f>IF(MID(Fosfatos!S374,1,1)="&lt;",MID(Fosfatos!S374,2,4)/2,Fosfatos!S374)</f>
        <v>Cauce seco</v>
      </c>
      <c r="T374" s="21" t="str">
        <f>IF(MID(Fosfatos!T374,1,1)="&lt;",MID(Fosfatos!T374,2,4)/2,Fosfatos!T374)</f>
        <v>Cauce estancado</v>
      </c>
      <c r="U374" s="150" t="str">
        <f>IF(MID(Fosfatos!U374,1,1)="&lt;",MID(Fosfatos!U374,2,4)/2,Fosfatos!U374)</f>
        <v>Cauce estancado</v>
      </c>
      <c r="V374" s="151" t="str">
        <f>IF(MID(Fosfatos!V374,1,1)="&lt;",MID(Fosfatos!V374,2,4)/2,Fosfatos!V374)</f>
        <v>Cauce estancado</v>
      </c>
      <c r="W374" s="152" t="str">
        <f>IF(MID(Fosfatos!W374,1,1)="&lt;",MID(Fosfatos!W374,2,4)/2,Fosfatos!W374)</f>
        <v>Cauce estancado</v>
      </c>
      <c r="X374" s="153" t="str">
        <f>IF(MID(Fosfatos!X374,1,1)="&lt;",MID(Fosfatos!X374,2,4)/2,Fosfatos!X374)</f>
        <v>Cauce seco</v>
      </c>
      <c r="Y374" s="154">
        <f>IF(MID(Fosfatos!Y374,1,1)="&lt;",MID(Fosfatos!Y374,2,4)/2,Fosfatos!Y374)</f>
        <v>0.31</v>
      </c>
    </row>
    <row r="375" spans="2:25" hidden="1" x14ac:dyDescent="0.25">
      <c r="B375" s="30"/>
      <c r="C375" s="46"/>
      <c r="D375" s="131">
        <f>IF(MID(Fosfatos!D375,1,1)="&lt;",MID(Fosfatos!D375,2,4)/2,Fosfatos!D375)</f>
        <v>0</v>
      </c>
      <c r="E375" s="26"/>
      <c r="F375" s="26"/>
      <c r="G375" s="26"/>
      <c r="H375" s="26"/>
      <c r="I375" s="46"/>
      <c r="J375" s="131" t="str">
        <f>IF(MID(Fosfatos!J375,1,1)="&lt;",MID(Fosfatos!J375,2,4)/2,Fosfatos!J375)</f>
        <v>Cauce estancado</v>
      </c>
      <c r="K375" s="46"/>
      <c r="L375" s="131">
        <f>IF(MID(Fosfatos!L375,1,1)="&lt;",MID(Fosfatos!L375,2,4)/2,Fosfatos!L375)</f>
        <v>0</v>
      </c>
      <c r="M375" s="46"/>
      <c r="N375" s="131">
        <f>IF(MID(Fosfatos!N375,1,1)="&lt;",MID(Fosfatos!N375,2,4)/2,Fosfatos!N375)</f>
        <v>0</v>
      </c>
      <c r="O375" s="4">
        <f>IF(MID(Fosfatos!O375,1,1)="&lt;",MID(Fosfatos!O375,2,4)/2,Fosfatos!O375)</f>
        <v>0</v>
      </c>
      <c r="P375" s="9">
        <f>IF(MID(Fosfatos!P375,1,1)="&lt;",MID(Fosfatos!P375,2,4)/2,Fosfatos!P375)</f>
        <v>0</v>
      </c>
      <c r="Q375" s="46"/>
      <c r="R375" s="17">
        <f>IF(MID(Fosfatos!R375,1,1)="&lt;",MID(Fosfatos!R375,2,4)/2,Fosfatos!R375)</f>
        <v>0</v>
      </c>
      <c r="S375" s="21">
        <f>IF(MID(Fosfatos!S375,1,1)="&lt;",MID(Fosfatos!S375,2,4)/2,Fosfatos!S375)</f>
        <v>0</v>
      </c>
      <c r="T375" s="21">
        <f>IF(MID(Fosfatos!T375,1,1)="&lt;",MID(Fosfatos!T375,2,4)/2,Fosfatos!T375)</f>
        <v>0</v>
      </c>
      <c r="U375" s="150" t="str">
        <f>IF(MID(Fosfatos!U375,1,1)="&lt;",MID(Fosfatos!U375,2,4)/2,Fosfatos!U375)</f>
        <v>Cauce estancado</v>
      </c>
      <c r="V375" s="151">
        <f>IF(MID(Fosfatos!V375,1,1)="&lt;",MID(Fosfatos!V375,2,4)/2,Fosfatos!V375)</f>
        <v>0</v>
      </c>
      <c r="W375" s="152">
        <f>IF(MID(Fosfatos!W375,1,1)="&lt;",MID(Fosfatos!W375,2,4)/2,Fosfatos!W375)</f>
        <v>0</v>
      </c>
      <c r="X375" s="153">
        <f>IF(MID(Fosfatos!X375,1,1)="&lt;",MID(Fosfatos!X375,2,4)/2,Fosfatos!X375)</f>
        <v>0</v>
      </c>
      <c r="Y375" s="154">
        <f>IF(MID(Fosfatos!Y375,1,1)="&lt;",MID(Fosfatos!Y375,2,4)/2,Fosfatos!Y375)</f>
        <v>0</v>
      </c>
    </row>
    <row r="376" spans="2:25" hidden="1" x14ac:dyDescent="0.25">
      <c r="B376" s="30"/>
      <c r="C376" s="46"/>
      <c r="D376" s="131">
        <f>IF(MID(Fosfatos!D376,1,1)="&lt;",MID(Fosfatos!D376,2,4)/2,Fosfatos!D376)</f>
        <v>0</v>
      </c>
      <c r="E376" s="26"/>
      <c r="F376" s="26"/>
      <c r="G376" s="26"/>
      <c r="H376" s="26"/>
      <c r="I376" s="46"/>
      <c r="J376" s="131" t="str">
        <f>IF(MID(Fosfatos!J376,1,1)="&lt;",MID(Fosfatos!J376,2,4)/2,Fosfatos!J376)</f>
        <v>Cauce estancado</v>
      </c>
      <c r="K376" s="46"/>
      <c r="L376" s="131">
        <f>IF(MID(Fosfatos!L376,1,1)="&lt;",MID(Fosfatos!L376,2,4)/2,Fosfatos!L376)</f>
        <v>0</v>
      </c>
      <c r="M376" s="46"/>
      <c r="N376" s="131">
        <f>IF(MID(Fosfatos!N376,1,1)="&lt;",MID(Fosfatos!N376,2,4)/2,Fosfatos!N376)</f>
        <v>0</v>
      </c>
      <c r="O376" s="4">
        <f>IF(MID(Fosfatos!O376,1,1)="&lt;",MID(Fosfatos!O376,2,4)/2,Fosfatos!O376)</f>
        <v>0</v>
      </c>
      <c r="P376" s="9">
        <f>IF(MID(Fosfatos!P376,1,1)="&lt;",MID(Fosfatos!P376,2,4)/2,Fosfatos!P376)</f>
        <v>0</v>
      </c>
      <c r="Q376" s="46"/>
      <c r="R376" s="17">
        <f>IF(MID(Fosfatos!R376,1,1)="&lt;",MID(Fosfatos!R376,2,4)/2,Fosfatos!R376)</f>
        <v>0</v>
      </c>
      <c r="S376" s="21">
        <f>IF(MID(Fosfatos!S376,1,1)="&lt;",MID(Fosfatos!S376,2,4)/2,Fosfatos!S376)</f>
        <v>0</v>
      </c>
      <c r="T376" s="21">
        <f>IF(MID(Fosfatos!T376,1,1)="&lt;",MID(Fosfatos!T376,2,4)/2,Fosfatos!T376)</f>
        <v>0</v>
      </c>
      <c r="U376" s="150" t="str">
        <f>IF(MID(Fosfatos!U376,1,1)="&lt;",MID(Fosfatos!U376,2,4)/2,Fosfatos!U376)</f>
        <v>Cauce estancado</v>
      </c>
      <c r="V376" s="151">
        <f>IF(MID(Fosfatos!V376,1,1)="&lt;",MID(Fosfatos!V376,2,4)/2,Fosfatos!V376)</f>
        <v>0</v>
      </c>
      <c r="W376" s="152">
        <f>IF(MID(Fosfatos!W376,1,1)="&lt;",MID(Fosfatos!W376,2,4)/2,Fosfatos!W376)</f>
        <v>0</v>
      </c>
      <c r="X376" s="153">
        <f>IF(MID(Fosfatos!X376,1,1)="&lt;",MID(Fosfatos!X376,2,4)/2,Fosfatos!X376)</f>
        <v>0</v>
      </c>
      <c r="Y376" s="154">
        <f>IF(MID(Fosfatos!Y376,1,1)="&lt;",MID(Fosfatos!Y376,2,4)/2,Fosfatos!Y376)</f>
        <v>0</v>
      </c>
    </row>
    <row r="377" spans="2:25" hidden="1" x14ac:dyDescent="0.25">
      <c r="B377" s="30"/>
      <c r="C377" s="46"/>
      <c r="D377" s="131">
        <f>IF(MID(Fosfatos!D377,1,1)="&lt;",MID(Fosfatos!D377,2,4)/2,Fosfatos!D377)</f>
        <v>0</v>
      </c>
      <c r="E377" s="26"/>
      <c r="F377" s="26"/>
      <c r="G377" s="26"/>
      <c r="H377" s="26"/>
      <c r="I377" s="46"/>
      <c r="J377" s="131" t="str">
        <f>IF(MID(Fosfatos!J377,1,1)="&lt;",MID(Fosfatos!J377,2,4)/2,Fosfatos!J377)</f>
        <v>Cauce estancado</v>
      </c>
      <c r="K377" s="46"/>
      <c r="L377" s="131">
        <f>IF(MID(Fosfatos!L377,1,1)="&lt;",MID(Fosfatos!L377,2,4)/2,Fosfatos!L377)</f>
        <v>0</v>
      </c>
      <c r="M377" s="46"/>
      <c r="N377" s="131">
        <f>IF(MID(Fosfatos!N377,1,1)="&lt;",MID(Fosfatos!N377,2,4)/2,Fosfatos!N377)</f>
        <v>0</v>
      </c>
      <c r="O377" s="4">
        <f>IF(MID(Fosfatos!O377,1,1)="&lt;",MID(Fosfatos!O377,2,4)/2,Fosfatos!O377)</f>
        <v>0</v>
      </c>
      <c r="P377" s="9">
        <f>IF(MID(Fosfatos!P377,1,1)="&lt;",MID(Fosfatos!P377,2,4)/2,Fosfatos!P377)</f>
        <v>0</v>
      </c>
      <c r="Q377" s="46"/>
      <c r="R377" s="17">
        <f>IF(MID(Fosfatos!R377,1,1)="&lt;",MID(Fosfatos!R377,2,4)/2,Fosfatos!R377)</f>
        <v>0</v>
      </c>
      <c r="S377" s="21">
        <f>IF(MID(Fosfatos!S377,1,1)="&lt;",MID(Fosfatos!S377,2,4)/2,Fosfatos!S377)</f>
        <v>0</v>
      </c>
      <c r="T377" s="21">
        <f>IF(MID(Fosfatos!T377,1,1)="&lt;",MID(Fosfatos!T377,2,4)/2,Fosfatos!T377)</f>
        <v>0</v>
      </c>
      <c r="U377" s="150" t="str">
        <f>IF(MID(Fosfatos!U377,1,1)="&lt;",MID(Fosfatos!U377,2,4)/2,Fosfatos!U377)</f>
        <v>Cauce estancado</v>
      </c>
      <c r="V377" s="151">
        <f>IF(MID(Fosfatos!V377,1,1)="&lt;",MID(Fosfatos!V377,2,4)/2,Fosfatos!V377)</f>
        <v>0</v>
      </c>
      <c r="W377" s="152">
        <f>IF(MID(Fosfatos!W377,1,1)="&lt;",MID(Fosfatos!W377,2,4)/2,Fosfatos!W377)</f>
        <v>0</v>
      </c>
      <c r="X377" s="153">
        <f>IF(MID(Fosfatos!X377,1,1)="&lt;",MID(Fosfatos!X377,2,4)/2,Fosfatos!X377)</f>
        <v>0</v>
      </c>
      <c r="Y377" s="154">
        <f>IF(MID(Fosfatos!Y377,1,1)="&lt;",MID(Fosfatos!Y377,2,4)/2,Fosfatos!Y377)</f>
        <v>0</v>
      </c>
    </row>
    <row r="378" spans="2:25" hidden="1" x14ac:dyDescent="0.25">
      <c r="B378" s="30"/>
      <c r="C378" s="46"/>
      <c r="D378" s="131">
        <f>IF(MID(Fosfatos!D378,1,1)="&lt;",MID(Fosfatos!D378,2,4)/2,Fosfatos!D378)</f>
        <v>0</v>
      </c>
      <c r="E378" s="26"/>
      <c r="F378" s="26"/>
      <c r="G378" s="26"/>
      <c r="H378" s="26"/>
      <c r="I378" s="46"/>
      <c r="J378" s="131" t="str">
        <f>IF(MID(Fosfatos!J378,1,1)="&lt;",MID(Fosfatos!J378,2,4)/2,Fosfatos!J378)</f>
        <v>Cauce estancado</v>
      </c>
      <c r="K378" s="46"/>
      <c r="L378" s="131">
        <f>IF(MID(Fosfatos!L378,1,1)="&lt;",MID(Fosfatos!L378,2,4)/2,Fosfatos!L378)</f>
        <v>0</v>
      </c>
      <c r="M378" s="46"/>
      <c r="N378" s="131">
        <f>IF(MID(Fosfatos!N378,1,1)="&lt;",MID(Fosfatos!N378,2,4)/2,Fosfatos!N378)</f>
        <v>0</v>
      </c>
      <c r="O378" s="4">
        <f>IF(MID(Fosfatos!O378,1,1)="&lt;",MID(Fosfatos!O378,2,4)/2,Fosfatos!O378)</f>
        <v>0</v>
      </c>
      <c r="P378" s="9">
        <f>IF(MID(Fosfatos!P378,1,1)="&lt;",MID(Fosfatos!P378,2,4)/2,Fosfatos!P378)</f>
        <v>0</v>
      </c>
      <c r="Q378" s="46"/>
      <c r="R378" s="17">
        <f>IF(MID(Fosfatos!R378,1,1)="&lt;",MID(Fosfatos!R378,2,4)/2,Fosfatos!R378)</f>
        <v>0</v>
      </c>
      <c r="S378" s="21">
        <f>IF(MID(Fosfatos!S378,1,1)="&lt;",MID(Fosfatos!S378,2,4)/2,Fosfatos!S378)</f>
        <v>0</v>
      </c>
      <c r="T378" s="21">
        <f>IF(MID(Fosfatos!T378,1,1)="&lt;",MID(Fosfatos!T378,2,4)/2,Fosfatos!T378)</f>
        <v>0</v>
      </c>
      <c r="U378" s="150" t="str">
        <f>IF(MID(Fosfatos!U378,1,1)="&lt;",MID(Fosfatos!U378,2,4)/2,Fosfatos!U378)</f>
        <v>Cauce estancado</v>
      </c>
      <c r="V378" s="151">
        <f>IF(MID(Fosfatos!V378,1,1)="&lt;",MID(Fosfatos!V378,2,4)/2,Fosfatos!V378)</f>
        <v>0</v>
      </c>
      <c r="W378" s="152">
        <f>IF(MID(Fosfatos!W378,1,1)="&lt;",MID(Fosfatos!W378,2,4)/2,Fosfatos!W378)</f>
        <v>0</v>
      </c>
      <c r="X378" s="153">
        <f>IF(MID(Fosfatos!X378,1,1)="&lt;",MID(Fosfatos!X378,2,4)/2,Fosfatos!X378)</f>
        <v>0</v>
      </c>
      <c r="Y378" s="154">
        <f>IF(MID(Fosfatos!Y378,1,1)="&lt;",MID(Fosfatos!Y378,2,4)/2,Fosfatos!Y378)</f>
        <v>0</v>
      </c>
    </row>
    <row r="379" spans="2:25" hidden="1" x14ac:dyDescent="0.25">
      <c r="B379" s="30"/>
      <c r="C379" s="46"/>
      <c r="D379" s="131">
        <f>IF(MID(Fosfatos!D379,1,1)="&lt;",MID(Fosfatos!D379,2,4)/2,Fosfatos!D379)</f>
        <v>0</v>
      </c>
      <c r="E379" s="26"/>
      <c r="F379" s="26"/>
      <c r="G379" s="26"/>
      <c r="H379" s="26"/>
      <c r="I379" s="46"/>
      <c r="J379" s="131" t="str">
        <f>IF(MID(Fosfatos!J379,1,1)="&lt;",MID(Fosfatos!J379,2,4)/2,Fosfatos!J379)</f>
        <v>Cauce estancado</v>
      </c>
      <c r="K379" s="46"/>
      <c r="L379" s="131">
        <f>IF(MID(Fosfatos!L379,1,1)="&lt;",MID(Fosfatos!L379,2,4)/2,Fosfatos!L379)</f>
        <v>0</v>
      </c>
      <c r="M379" s="46"/>
      <c r="N379" s="131">
        <f>IF(MID(Fosfatos!N379,1,1)="&lt;",MID(Fosfatos!N379,2,4)/2,Fosfatos!N379)</f>
        <v>0</v>
      </c>
      <c r="O379" s="4">
        <f>IF(MID(Fosfatos!O379,1,1)="&lt;",MID(Fosfatos!O379,2,4)/2,Fosfatos!O379)</f>
        <v>0</v>
      </c>
      <c r="P379" s="9">
        <f>IF(MID(Fosfatos!P379,1,1)="&lt;",MID(Fosfatos!P379,2,4)/2,Fosfatos!P379)</f>
        <v>0</v>
      </c>
      <c r="Q379" s="46"/>
      <c r="R379" s="17">
        <f>IF(MID(Fosfatos!R379,1,1)="&lt;",MID(Fosfatos!R379,2,4)/2,Fosfatos!R379)</f>
        <v>0</v>
      </c>
      <c r="S379" s="21">
        <f>IF(MID(Fosfatos!S379,1,1)="&lt;",MID(Fosfatos!S379,2,4)/2,Fosfatos!S379)</f>
        <v>0</v>
      </c>
      <c r="T379" s="21">
        <f>IF(MID(Fosfatos!T379,1,1)="&lt;",MID(Fosfatos!T379,2,4)/2,Fosfatos!T379)</f>
        <v>0</v>
      </c>
      <c r="U379" s="150" t="str">
        <f>IF(MID(Fosfatos!U379,1,1)="&lt;",MID(Fosfatos!U379,2,4)/2,Fosfatos!U379)</f>
        <v>Cauce estancado</v>
      </c>
      <c r="V379" s="151">
        <f>IF(MID(Fosfatos!V379,1,1)="&lt;",MID(Fosfatos!V379,2,4)/2,Fosfatos!V379)</f>
        <v>0</v>
      </c>
      <c r="W379" s="152">
        <f>IF(MID(Fosfatos!W379,1,1)="&lt;",MID(Fosfatos!W379,2,4)/2,Fosfatos!W379)</f>
        <v>0</v>
      </c>
      <c r="X379" s="153">
        <f>IF(MID(Fosfatos!X379,1,1)="&lt;",MID(Fosfatos!X379,2,4)/2,Fosfatos!X379)</f>
        <v>0</v>
      </c>
      <c r="Y379" s="154">
        <f>IF(MID(Fosfatos!Y379,1,1)="&lt;",MID(Fosfatos!Y379,2,4)/2,Fosfatos!Y379)</f>
        <v>0</v>
      </c>
    </row>
    <row r="380" spans="2:25" hidden="1" x14ac:dyDescent="0.25">
      <c r="B380" s="30"/>
      <c r="C380" s="46"/>
      <c r="D380" s="131">
        <f>IF(MID(Fosfatos!D380,1,1)="&lt;",MID(Fosfatos!D380,2,4)/2,Fosfatos!D380)</f>
        <v>0</v>
      </c>
      <c r="E380" s="106"/>
      <c r="F380" s="106"/>
      <c r="G380" s="106"/>
      <c r="H380" s="106"/>
      <c r="I380" s="46"/>
      <c r="J380" s="131" t="str">
        <f>IF(MID(Fosfatos!J380,1,1)="&lt;",MID(Fosfatos!J380,2,4)/2,Fosfatos!J380)</f>
        <v>Cauce estancado</v>
      </c>
      <c r="K380" s="46"/>
      <c r="L380" s="131">
        <f>IF(MID(Fosfatos!L380,1,1)="&lt;",MID(Fosfatos!L380,2,4)/2,Fosfatos!L380)</f>
        <v>0</v>
      </c>
      <c r="M380" s="46"/>
      <c r="N380" s="131">
        <f>IF(MID(Fosfatos!N380,1,1)="&lt;",MID(Fosfatos!N380,2,4)/2,Fosfatos!N380)</f>
        <v>0</v>
      </c>
      <c r="O380" s="4">
        <f>IF(MID(Fosfatos!O380,1,1)="&lt;",MID(Fosfatos!O380,2,4)/2,Fosfatos!O380)</f>
        <v>0</v>
      </c>
      <c r="P380" s="9" t="str">
        <f>IF(MID(Fosfatos!P380,1,1)="&lt;",MID(Fosfatos!P380,2,4)/2,Fosfatos!P380)</f>
        <v>Cauce estancado</v>
      </c>
      <c r="Q380" s="46"/>
      <c r="R380" s="17">
        <f>IF(MID(Fosfatos!R380,1,1)="&lt;",MID(Fosfatos!R380,2,4)/2,Fosfatos!R380)</f>
        <v>0</v>
      </c>
      <c r="S380" s="21">
        <f>IF(MID(Fosfatos!S380,1,1)="&lt;",MID(Fosfatos!S380,2,4)/2,Fosfatos!S380)</f>
        <v>0</v>
      </c>
      <c r="T380" s="21">
        <f>IF(MID(Fosfatos!T380,1,1)="&lt;",MID(Fosfatos!T380,2,4)/2,Fosfatos!T380)</f>
        <v>0.03</v>
      </c>
      <c r="U380" s="150" t="str">
        <f>IF(MID(Fosfatos!U380,1,1)="&lt;",MID(Fosfatos!U380,2,4)/2,Fosfatos!U380)</f>
        <v>Cauce estancado</v>
      </c>
      <c r="V380" s="151">
        <f>IF(MID(Fosfatos!V380,1,1)="&lt;",MID(Fosfatos!V380,2,4)/2,Fosfatos!V380)</f>
        <v>0</v>
      </c>
      <c r="W380" s="152" t="str">
        <f>IF(MID(Fosfatos!W380,1,1)="&lt;",MID(Fosfatos!W380,2,4)/2,Fosfatos!W380)</f>
        <v>Cauce seco</v>
      </c>
      <c r="X380" s="153" t="str">
        <f>IF(MID(Fosfatos!X380,1,1)="&lt;",MID(Fosfatos!X380,2,4)/2,Fosfatos!X380)</f>
        <v>Cauce seco</v>
      </c>
      <c r="Y380" s="154" t="str">
        <f>IF(MID(Fosfatos!Y380,1,1)="&lt;",MID(Fosfatos!Y380,2,4)/2,Fosfatos!Y380)</f>
        <v>Cauce seco</v>
      </c>
    </row>
    <row r="381" spans="2:25" x14ac:dyDescent="0.25">
      <c r="B381" s="30">
        <v>45399</v>
      </c>
      <c r="C381" s="105"/>
      <c r="D381" s="131">
        <f>IF(MID(Fosfatos!D381,1,1)="&lt;",MID(Fosfatos!D381,2,4)/2,Fosfatos!D381)</f>
        <v>0.83</v>
      </c>
      <c r="E381" s="54"/>
      <c r="F381" s="54"/>
      <c r="G381" s="54"/>
      <c r="H381" s="54"/>
      <c r="I381" s="105"/>
      <c r="J381" s="131" t="str">
        <f>IF(MID(Fosfatos!J381,1,1)="&lt;",MID(Fosfatos!J381,2,4)/2,Fosfatos!J381)</f>
        <v>Cauce estancado</v>
      </c>
      <c r="K381" s="105"/>
      <c r="L381" s="131">
        <f>IF(MID(Fosfatos!L381,1,1)="&lt;",MID(Fosfatos!L381,2,4)/2,Fosfatos!L381)</f>
        <v>0</v>
      </c>
      <c r="M381" s="105"/>
      <c r="N381" s="131" t="str">
        <f>IF(MID(Fosfatos!N381,1,1)="&lt;",MID(Fosfatos!N381,2,4)/2,Fosfatos!N381)</f>
        <v>Cauce seco</v>
      </c>
      <c r="O381" s="4" t="str">
        <f>IF(MID(Fosfatos!O381,1,1)="&lt;",MID(Fosfatos!O381,2,4)/2,Fosfatos!O381)</f>
        <v>Cauce seco</v>
      </c>
      <c r="P381" s="9" t="str">
        <f>IF(MID(Fosfatos!P381,1,1)="&lt;",MID(Fosfatos!P381,2,4)/2,Fosfatos!P381)</f>
        <v>Cauce seco</v>
      </c>
      <c r="Q381" s="105"/>
      <c r="R381" s="17" t="str">
        <f>IF(MID(Fosfatos!R381,1,1)="&lt;",MID(Fosfatos!R381,2,4)/2,Fosfatos!R381)</f>
        <v>Cauce seco</v>
      </c>
      <c r="S381" s="21" t="str">
        <f>IF(MID(Fosfatos!S381,1,1)="&lt;",MID(Fosfatos!S381,2,4)/2,Fosfatos!S381)</f>
        <v>Cauce seco</v>
      </c>
      <c r="T381" s="21" t="str">
        <f>IF(MID(Fosfatos!T381,1,1)="&lt;",MID(Fosfatos!T381,2,4)/2,Fosfatos!T381)</f>
        <v>Cauce estancado</v>
      </c>
      <c r="U381" s="150" t="str">
        <f>IF(MID(Fosfatos!U381,1,1)="&lt;",MID(Fosfatos!U381,2,4)/2,Fosfatos!U381)</f>
        <v>Cauce estancado</v>
      </c>
      <c r="V381" s="151" t="str">
        <f>IF(MID(Fosfatos!V381,1,1)="&lt;",MID(Fosfatos!V381,2,4)/2,Fosfatos!V381)</f>
        <v>Cauce estancado</v>
      </c>
      <c r="W381" s="152" t="str">
        <f>IF(MID(Fosfatos!W381,1,1)="&lt;",MID(Fosfatos!W381,2,4)/2,Fosfatos!W381)</f>
        <v>Cauce estancado</v>
      </c>
      <c r="X381" s="153" t="str">
        <f>IF(MID(Fosfatos!X381,1,1)="&lt;",MID(Fosfatos!X381,2,4)/2,Fosfatos!X381)</f>
        <v>Cauce seco</v>
      </c>
      <c r="Y381" s="154" t="str">
        <f>IF(MID(Fosfatos!Y381,1,1)="&lt;",MID(Fosfatos!Y381,2,4)/2,Fosfatos!Y381)</f>
        <v>Cauce seco</v>
      </c>
    </row>
    <row r="382" spans="2:25" x14ac:dyDescent="0.25">
      <c r="B382" s="30">
        <v>45401</v>
      </c>
      <c r="C382" s="105"/>
      <c r="D382" s="131">
        <f>IF(MID(Fosfatos!D382,1,1)="&lt;",MID(Fosfatos!D382,2,4)/2,Fosfatos!D382)</f>
        <v>0.71</v>
      </c>
      <c r="E382" s="54"/>
      <c r="F382" s="54"/>
      <c r="G382" s="54"/>
      <c r="H382" s="54"/>
      <c r="I382" s="105"/>
      <c r="J382" s="131" t="str">
        <f>IF(MID(Fosfatos!J382,1,1)="&lt;",MID(Fosfatos!J382,2,4)/2,Fosfatos!J382)</f>
        <v>Cauce estancado</v>
      </c>
      <c r="K382" s="105"/>
      <c r="L382" s="131">
        <f>IF(MID(Fosfatos!L382,1,1)="&lt;",MID(Fosfatos!L382,2,4)/2,Fosfatos!L382)</f>
        <v>0</v>
      </c>
      <c r="M382" s="105"/>
      <c r="N382" s="131" t="str">
        <f>IF(MID(Fosfatos!N382,1,1)="&lt;",MID(Fosfatos!N382,2,4)/2,Fosfatos!N382)</f>
        <v>Cauce seco</v>
      </c>
      <c r="O382" s="4" t="str">
        <f>IF(MID(Fosfatos!O382,1,1)="&lt;",MID(Fosfatos!O382,2,4)/2,Fosfatos!O382)</f>
        <v>Cauce seco</v>
      </c>
      <c r="P382" s="9" t="str">
        <f>IF(MID(Fosfatos!P382,1,1)="&lt;",MID(Fosfatos!P382,2,4)/2,Fosfatos!P382)</f>
        <v>Cauce seco</v>
      </c>
      <c r="Q382" s="105"/>
      <c r="R382" s="17" t="str">
        <f>IF(MID(Fosfatos!R382,1,1)="&lt;",MID(Fosfatos!R382,2,4)/2,Fosfatos!R382)</f>
        <v>Cauce seco</v>
      </c>
      <c r="S382" s="21" t="str">
        <f>IF(MID(Fosfatos!S382,1,1)="&lt;",MID(Fosfatos!S382,2,4)/2,Fosfatos!S382)</f>
        <v>Cauce seco</v>
      </c>
      <c r="T382" s="21" t="str">
        <f>IF(MID(Fosfatos!T382,1,1)="&lt;",MID(Fosfatos!T382,2,4)/2,Fosfatos!T382)</f>
        <v>Cauce estancado</v>
      </c>
      <c r="U382" s="150" t="str">
        <f>IF(MID(Fosfatos!U382,1,1)="&lt;",MID(Fosfatos!U382,2,4)/2,Fosfatos!U382)</f>
        <v>Cauce estancado</v>
      </c>
      <c r="V382" s="151" t="str">
        <f>IF(MID(Fosfatos!V382,1,1)="&lt;",MID(Fosfatos!V382,2,4)/2,Fosfatos!V382)</f>
        <v>Cauce estancado</v>
      </c>
      <c r="W382" s="152" t="str">
        <f>IF(MID(Fosfatos!W382,1,1)="&lt;",MID(Fosfatos!W382,2,4)/2,Fosfatos!W382)</f>
        <v>Cauce estancado</v>
      </c>
      <c r="X382" s="153" t="str">
        <f>IF(MID(Fosfatos!X382,1,1)="&lt;",MID(Fosfatos!X382,2,4)/2,Fosfatos!X382)</f>
        <v>Cauce seco</v>
      </c>
      <c r="Y382" s="154">
        <f>IF(MID(Fosfatos!Y382,1,1)="&lt;",MID(Fosfatos!Y382,2,4)/2,Fosfatos!Y382)</f>
        <v>0.34</v>
      </c>
    </row>
    <row r="383" spans="2:25" x14ac:dyDescent="0.25">
      <c r="B383" s="30">
        <v>45404</v>
      </c>
      <c r="C383" s="105"/>
      <c r="D383" s="131">
        <f>IF(MID(Fosfatos!D383,1,1)="&lt;",MID(Fosfatos!D383,2,4)/2,Fosfatos!D383)</f>
        <v>0.8</v>
      </c>
      <c r="E383" s="54"/>
      <c r="F383" s="54"/>
      <c r="G383" s="54"/>
      <c r="H383" s="54"/>
      <c r="I383" s="105"/>
      <c r="J383" s="131" t="str">
        <f>IF(MID(Fosfatos!J383,1,1)="&lt;",MID(Fosfatos!J383,2,4)/2,Fosfatos!J383)</f>
        <v>Cauce estancado</v>
      </c>
      <c r="K383" s="105"/>
      <c r="L383" s="131">
        <f>IF(MID(Fosfatos!L383,1,1)="&lt;",MID(Fosfatos!L383,2,4)/2,Fosfatos!L383)</f>
        <v>1.7</v>
      </c>
      <c r="M383" s="105"/>
      <c r="N383" s="131" t="str">
        <f>IF(MID(Fosfatos!N383,1,1)="&lt;",MID(Fosfatos!N383,2,4)/2,Fosfatos!N383)</f>
        <v>Cauce seco</v>
      </c>
      <c r="O383" s="4" t="str">
        <f>IF(MID(Fosfatos!O383,1,1)="&lt;",MID(Fosfatos!O383,2,4)/2,Fosfatos!O383)</f>
        <v>Cauce seco</v>
      </c>
      <c r="P383" s="9" t="str">
        <f>IF(MID(Fosfatos!P383,1,1)="&lt;",MID(Fosfatos!P383,2,4)/2,Fosfatos!P383)</f>
        <v>Cauce seco</v>
      </c>
      <c r="Q383" s="105"/>
      <c r="R383" s="17" t="str">
        <f>IF(MID(Fosfatos!R383,1,1)="&lt;",MID(Fosfatos!R383,2,4)/2,Fosfatos!R383)</f>
        <v>Cauce seco</v>
      </c>
      <c r="S383" s="21" t="str">
        <f>IF(MID(Fosfatos!S383,1,1)="&lt;",MID(Fosfatos!S383,2,4)/2,Fosfatos!S383)</f>
        <v>Cauce seco</v>
      </c>
      <c r="T383" s="21" t="str">
        <f>IF(MID(Fosfatos!T383,1,1)="&lt;",MID(Fosfatos!T383,2,4)/2,Fosfatos!T383)</f>
        <v>Cauce estancado</v>
      </c>
      <c r="U383" s="150" t="str">
        <f>IF(MID(Fosfatos!U383,1,1)="&lt;",MID(Fosfatos!U383,2,4)/2,Fosfatos!U383)</f>
        <v>Cauce estancado</v>
      </c>
      <c r="V383" s="151" t="str">
        <f>IF(MID(Fosfatos!V383,1,1)="&lt;",MID(Fosfatos!V383,2,4)/2,Fosfatos!V383)</f>
        <v>Cauce estancado</v>
      </c>
      <c r="W383" s="152" t="str">
        <f>IF(MID(Fosfatos!W383,1,1)="&lt;",MID(Fosfatos!W383,2,4)/2,Fosfatos!W383)</f>
        <v>Cauce estancado</v>
      </c>
      <c r="X383" s="153">
        <f>IF(MID(Fosfatos!X383,1,1)="&lt;",MID(Fosfatos!X383,2,4)/2,Fosfatos!X383)</f>
        <v>0.37</v>
      </c>
      <c r="Y383" s="154" t="str">
        <f>IF(MID(Fosfatos!Y383,1,1)="&lt;",MID(Fosfatos!Y383,2,4)/2,Fosfatos!Y383)</f>
        <v>Cauce seco</v>
      </c>
    </row>
    <row r="384" spans="2:25" x14ac:dyDescent="0.25">
      <c r="B384" s="30">
        <v>45406</v>
      </c>
      <c r="C384" s="105"/>
      <c r="D384" s="131">
        <f>IF(MID(Fosfatos!D384,1,1)="&lt;",MID(Fosfatos!D384,2,4)/2,Fosfatos!D384)</f>
        <v>0.67</v>
      </c>
      <c r="E384" s="54"/>
      <c r="F384" s="54"/>
      <c r="G384" s="54"/>
      <c r="H384" s="54"/>
      <c r="I384" s="105"/>
      <c r="J384" s="131" t="str">
        <f>IF(MID(Fosfatos!J384,1,1)="&lt;",MID(Fosfatos!J384,2,4)/2,Fosfatos!J384)</f>
        <v>Cauce estancado</v>
      </c>
      <c r="K384" s="105"/>
      <c r="L384" s="131">
        <f>IF(MID(Fosfatos!L384,1,1)="&lt;",MID(Fosfatos!L384,2,4)/2,Fosfatos!L384)</f>
        <v>12</v>
      </c>
      <c r="M384" s="105"/>
      <c r="N384" s="131" t="str">
        <f>IF(MID(Fosfatos!N384,1,1)="&lt;",MID(Fosfatos!N384,2,4)/2,Fosfatos!N384)</f>
        <v>Cauce seco</v>
      </c>
      <c r="O384" s="4" t="str">
        <f>IF(MID(Fosfatos!O384,1,1)="&lt;",MID(Fosfatos!O384,2,4)/2,Fosfatos!O384)</f>
        <v>Cauce seco</v>
      </c>
      <c r="P384" s="9" t="str">
        <f>IF(MID(Fosfatos!P384,1,1)="&lt;",MID(Fosfatos!P384,2,4)/2,Fosfatos!P384)</f>
        <v>Cauce seco</v>
      </c>
      <c r="Q384" s="105"/>
      <c r="R384" s="17" t="str">
        <f>IF(MID(Fosfatos!R384,1,1)="&lt;",MID(Fosfatos!R384,2,4)/2,Fosfatos!R384)</f>
        <v>Cauce seco</v>
      </c>
      <c r="S384" s="21" t="str">
        <f>IF(MID(Fosfatos!S384,1,1)="&lt;",MID(Fosfatos!S384,2,4)/2,Fosfatos!S384)</f>
        <v>Cauce seco</v>
      </c>
      <c r="T384" s="21" t="str">
        <f>IF(MID(Fosfatos!T384,1,1)="&lt;",MID(Fosfatos!T384,2,4)/2,Fosfatos!T384)</f>
        <v>Cauce estancado</v>
      </c>
      <c r="U384" s="150" t="str">
        <f>IF(MID(Fosfatos!U384,1,1)="&lt;",MID(Fosfatos!U384,2,4)/2,Fosfatos!U384)</f>
        <v>Cauce estancado</v>
      </c>
      <c r="V384" s="151" t="str">
        <f>IF(MID(Fosfatos!V384,1,1)="&lt;",MID(Fosfatos!V384,2,4)/2,Fosfatos!V384)</f>
        <v>Cauce estancado</v>
      </c>
      <c r="W384" s="152" t="str">
        <f>IF(MID(Fosfatos!W384,1,1)="&lt;",MID(Fosfatos!W384,2,4)/2,Fosfatos!W384)</f>
        <v>Cauce estancado</v>
      </c>
      <c r="X384" s="153" t="str">
        <f>IF(MID(Fosfatos!X384,1,1)="&lt;",MID(Fosfatos!X384,2,4)/2,Fosfatos!X384)</f>
        <v>Cauce seco</v>
      </c>
      <c r="Y384" s="154" t="str">
        <f>IF(MID(Fosfatos!Y384,1,1)="&lt;",MID(Fosfatos!Y384,2,4)/2,Fosfatos!Y384)</f>
        <v>Cauce seco</v>
      </c>
    </row>
    <row r="385" spans="2:25" x14ac:dyDescent="0.25">
      <c r="B385" s="30">
        <v>45408</v>
      </c>
      <c r="C385" s="105"/>
      <c r="D385" s="131">
        <f>IF(MID(Fosfatos!D385,1,1)="&lt;",MID(Fosfatos!D385,2,4)/2,Fosfatos!D385)</f>
        <v>1.2</v>
      </c>
      <c r="E385" s="54"/>
      <c r="F385" s="54"/>
      <c r="G385" s="54"/>
      <c r="H385" s="54"/>
      <c r="I385" s="105"/>
      <c r="J385" s="131" t="str">
        <f>IF(MID(Fosfatos!J385,1,1)="&lt;",MID(Fosfatos!J385,2,4)/2,Fosfatos!J385)</f>
        <v>Cauce estancado</v>
      </c>
      <c r="K385" s="105"/>
      <c r="L385" s="131">
        <f>IF(MID(Fosfatos!L385,1,1)="&lt;",MID(Fosfatos!L385,2,4)/2,Fosfatos!L385)</f>
        <v>4</v>
      </c>
      <c r="M385" s="105"/>
      <c r="N385" s="131" t="str">
        <f>IF(MID(Fosfatos!N385,1,1)="&lt;",MID(Fosfatos!N385,2,4)/2,Fosfatos!N385)</f>
        <v>Cauce seco</v>
      </c>
      <c r="O385" s="4" t="str">
        <f>IF(MID(Fosfatos!O385,1,1)="&lt;",MID(Fosfatos!O385,2,4)/2,Fosfatos!O385)</f>
        <v>Cauce seco</v>
      </c>
      <c r="P385" s="9" t="str">
        <f>IF(MID(Fosfatos!P385,1,1)="&lt;",MID(Fosfatos!P385,2,4)/2,Fosfatos!P385)</f>
        <v>Cauce seco</v>
      </c>
      <c r="Q385" s="105"/>
      <c r="R385" s="17" t="str">
        <f>IF(MID(Fosfatos!R385,1,1)="&lt;",MID(Fosfatos!R385,2,4)/2,Fosfatos!R385)</f>
        <v>Cauce seco</v>
      </c>
      <c r="S385" s="21" t="str">
        <f>IF(MID(Fosfatos!S385,1,1)="&lt;",MID(Fosfatos!S385,2,4)/2,Fosfatos!S385)</f>
        <v>Cauce seco</v>
      </c>
      <c r="T385" s="21" t="str">
        <f>IF(MID(Fosfatos!T385,1,1)="&lt;",MID(Fosfatos!T385,2,4)/2,Fosfatos!T385)</f>
        <v>Cauce estancado</v>
      </c>
      <c r="U385" s="150" t="str">
        <f>IF(MID(Fosfatos!U385,1,1)="&lt;",MID(Fosfatos!U385,2,4)/2,Fosfatos!U385)</f>
        <v>Cauce estancado</v>
      </c>
      <c r="V385" s="151" t="str">
        <f>IF(MID(Fosfatos!V385,1,1)="&lt;",MID(Fosfatos!V385,2,4)/2,Fosfatos!V385)</f>
        <v>Cauce estancado</v>
      </c>
      <c r="W385" s="152" t="str">
        <f>IF(MID(Fosfatos!W385,1,1)="&lt;",MID(Fosfatos!W385,2,4)/2,Fosfatos!W385)</f>
        <v>Cauce estancado</v>
      </c>
      <c r="X385" s="153">
        <f>IF(MID(Fosfatos!X385,1,1)="&lt;",MID(Fosfatos!X385,2,4)/2,Fosfatos!X385)</f>
        <v>0.61</v>
      </c>
      <c r="Y385" s="154" t="str">
        <f>IF(MID(Fosfatos!Y385,1,1)="&lt;",MID(Fosfatos!Y385,2,4)/2,Fosfatos!Y385)</f>
        <v>Cauce seco</v>
      </c>
    </row>
    <row r="386" spans="2:25" x14ac:dyDescent="0.25">
      <c r="B386" s="30">
        <v>45412</v>
      </c>
      <c r="C386" s="105"/>
      <c r="D386" s="131">
        <f>IF(MID(Fosfatos!D386,1,1)="&lt;",MID(Fosfatos!D386,2,4)/2,Fosfatos!D386)</f>
        <v>1.3</v>
      </c>
      <c r="E386" s="54"/>
      <c r="F386" s="54"/>
      <c r="G386" s="54"/>
      <c r="H386" s="54"/>
      <c r="I386" s="105"/>
      <c r="J386" s="131" t="str">
        <f>IF(MID(Fosfatos!J386,1,1)="&lt;",MID(Fosfatos!J386,2,4)/2,Fosfatos!J386)</f>
        <v>Cauce estancado</v>
      </c>
      <c r="K386" s="105"/>
      <c r="L386" s="131">
        <f>IF(MID(Fosfatos!L386,1,1)="&lt;",MID(Fosfatos!L386,2,4)/2,Fosfatos!L386)</f>
        <v>1.4</v>
      </c>
      <c r="M386" s="105"/>
      <c r="N386" s="131" t="str">
        <f>IF(MID(Fosfatos!N386,1,1)="&lt;",MID(Fosfatos!N386,2,4)/2,Fosfatos!N386)</f>
        <v>Cauce seco</v>
      </c>
      <c r="O386" s="4" t="str">
        <f>IF(MID(Fosfatos!O386,1,1)="&lt;",MID(Fosfatos!O386,2,4)/2,Fosfatos!O386)</f>
        <v>Cauce seco</v>
      </c>
      <c r="P386" s="9" t="str">
        <f>IF(MID(Fosfatos!P386,1,1)="&lt;",MID(Fosfatos!P386,2,4)/2,Fosfatos!P386)</f>
        <v>Cauce seco</v>
      </c>
      <c r="Q386" s="105"/>
      <c r="R386" s="17" t="str">
        <f>IF(MID(Fosfatos!R386,1,1)="&lt;",MID(Fosfatos!R386,2,4)/2,Fosfatos!R386)</f>
        <v>Cauce seco</v>
      </c>
      <c r="S386" s="21" t="str">
        <f>IF(MID(Fosfatos!S386,1,1)="&lt;",MID(Fosfatos!S386,2,4)/2,Fosfatos!S386)</f>
        <v>Cauce seco</v>
      </c>
      <c r="T386" s="21" t="str">
        <f>IF(MID(Fosfatos!T386,1,1)="&lt;",MID(Fosfatos!T386,2,4)/2,Fosfatos!T386)</f>
        <v>Cauce estancado</v>
      </c>
      <c r="U386" s="150" t="str">
        <f>IF(MID(Fosfatos!U386,1,1)="&lt;",MID(Fosfatos!U386,2,4)/2,Fosfatos!U386)</f>
        <v>Cauce estancado</v>
      </c>
      <c r="V386" s="151" t="str">
        <f>IF(MID(Fosfatos!V386,1,1)="&lt;",MID(Fosfatos!V386,2,4)/2,Fosfatos!V386)</f>
        <v>Cauce estancado</v>
      </c>
      <c r="W386" s="152" t="str">
        <f>IF(MID(Fosfatos!W386,1,1)="&lt;",MID(Fosfatos!W386,2,4)/2,Fosfatos!W386)</f>
        <v>Cauce estancado</v>
      </c>
      <c r="X386" s="153">
        <f>IF(MID(Fosfatos!X386,1,1)="&lt;",MID(Fosfatos!X386,2,4)/2,Fosfatos!X386)</f>
        <v>0.37</v>
      </c>
      <c r="Y386" s="154" t="str">
        <f>IF(MID(Fosfatos!Y386,1,1)="&lt;",MID(Fosfatos!Y386,2,4)/2,Fosfatos!Y386)</f>
        <v>Cauce seco</v>
      </c>
    </row>
    <row r="387" spans="2:25" x14ac:dyDescent="0.25">
      <c r="B387" s="30">
        <v>45414</v>
      </c>
      <c r="C387" s="105"/>
      <c r="D387" s="131">
        <f>IF(MID(Fosfatos!D387,1,1)="&lt;",MID(Fosfatos!D387,2,4)/2,Fosfatos!D387)</f>
        <v>0.46</v>
      </c>
      <c r="E387" s="54"/>
      <c r="F387" s="54"/>
      <c r="G387" s="54"/>
      <c r="H387" s="54"/>
      <c r="I387" s="105"/>
      <c r="J387" s="131" t="str">
        <f>IF(MID(Fosfatos!J387,1,1)="&lt;",MID(Fosfatos!J387,2,4)/2,Fosfatos!J387)</f>
        <v>Cauce estancado</v>
      </c>
      <c r="K387" s="105"/>
      <c r="L387" s="131">
        <f>IF(MID(Fosfatos!L387,1,1)="&lt;",MID(Fosfatos!L387,2,4)/2,Fosfatos!L387)</f>
        <v>1.1000000000000001</v>
      </c>
      <c r="M387" s="105"/>
      <c r="N387" s="131" t="str">
        <f>IF(MID(Fosfatos!N387,1,1)="&lt;",MID(Fosfatos!N387,2,4)/2,Fosfatos!N387)</f>
        <v>Cauce seco</v>
      </c>
      <c r="O387" s="4" t="str">
        <f>IF(MID(Fosfatos!O387,1,1)="&lt;",MID(Fosfatos!O387,2,4)/2,Fosfatos!O387)</f>
        <v>Cauce seco</v>
      </c>
      <c r="P387" s="9" t="str">
        <f>IF(MID(Fosfatos!P387,1,1)="&lt;",MID(Fosfatos!P387,2,4)/2,Fosfatos!P387)</f>
        <v>Cauce seco</v>
      </c>
      <c r="Q387" s="105"/>
      <c r="R387" s="17" t="str">
        <f>IF(MID(Fosfatos!R387,1,1)="&lt;",MID(Fosfatos!R387,2,4)/2,Fosfatos!R387)</f>
        <v>Cauce seco</v>
      </c>
      <c r="S387" s="21" t="str">
        <f>IF(MID(Fosfatos!S387,1,1)="&lt;",MID(Fosfatos!S387,2,4)/2,Fosfatos!S387)</f>
        <v>Cauce seco</v>
      </c>
      <c r="T387" s="21" t="str">
        <f>IF(MID(Fosfatos!T387,1,1)="&lt;",MID(Fosfatos!T387,2,4)/2,Fosfatos!T387)</f>
        <v>Cauce estancado</v>
      </c>
      <c r="U387" s="150" t="str">
        <f>IF(MID(Fosfatos!U387,1,1)="&lt;",MID(Fosfatos!U387,2,4)/2,Fosfatos!U387)</f>
        <v>Cauce estancado</v>
      </c>
      <c r="V387" s="151" t="str">
        <f>IF(MID(Fosfatos!V387,1,1)="&lt;",MID(Fosfatos!V387,2,4)/2,Fosfatos!V387)</f>
        <v>Cauce estancado</v>
      </c>
      <c r="W387" s="152" t="str">
        <f>IF(MID(Fosfatos!W387,1,1)="&lt;",MID(Fosfatos!W387,2,4)/2,Fosfatos!W387)</f>
        <v>Cauce estancado</v>
      </c>
      <c r="X387" s="153">
        <f>IF(MID(Fosfatos!X387,1,1)="&lt;",MID(Fosfatos!X387,2,4)/2,Fosfatos!X387)</f>
        <v>0.25</v>
      </c>
      <c r="Y387" s="154" t="str">
        <f>IF(MID(Fosfatos!Y387,1,1)="&lt;",MID(Fosfatos!Y387,2,4)/2,Fosfatos!Y387)</f>
        <v>Cauce seco</v>
      </c>
    </row>
    <row r="388" spans="2:25" x14ac:dyDescent="0.25">
      <c r="B388" s="30">
        <v>45415</v>
      </c>
      <c r="C388" s="105"/>
      <c r="D388" s="131">
        <f>IF(MID(Fosfatos!D388,1,1)="&lt;",MID(Fosfatos!D388,2,4)/2,Fosfatos!D388)</f>
        <v>0.57999999999999996</v>
      </c>
      <c r="E388" s="54"/>
      <c r="F388" s="54"/>
      <c r="G388" s="54"/>
      <c r="H388" s="54"/>
      <c r="I388" s="105"/>
      <c r="J388" s="131" t="str">
        <f>IF(MID(Fosfatos!J388,1,1)="&lt;",MID(Fosfatos!J388,2,4)/2,Fosfatos!J388)</f>
        <v>Cauce estancado</v>
      </c>
      <c r="K388" s="105"/>
      <c r="L388" s="131">
        <f>IF(MID(Fosfatos!L388,1,1)="&lt;",MID(Fosfatos!L388,2,4)/2,Fosfatos!L388)</f>
        <v>1.3</v>
      </c>
      <c r="M388" s="105"/>
      <c r="N388" s="131" t="str">
        <f>IF(MID(Fosfatos!N388,1,1)="&lt;",MID(Fosfatos!N388,2,4)/2,Fosfatos!N388)</f>
        <v>Cauce seco</v>
      </c>
      <c r="O388" s="4" t="str">
        <f>IF(MID(Fosfatos!O388,1,1)="&lt;",MID(Fosfatos!O388,2,4)/2,Fosfatos!O388)</f>
        <v>Cauce seco</v>
      </c>
      <c r="P388" s="9" t="str">
        <f>IF(MID(Fosfatos!P388,1,1)="&lt;",MID(Fosfatos!P388,2,4)/2,Fosfatos!P388)</f>
        <v>Cauce seco</v>
      </c>
      <c r="Q388" s="105"/>
      <c r="R388" s="17" t="str">
        <f>IF(MID(Fosfatos!R388,1,1)="&lt;",MID(Fosfatos!R388,2,4)/2,Fosfatos!R388)</f>
        <v>Cauce seco</v>
      </c>
      <c r="S388" s="21" t="str">
        <f>IF(MID(Fosfatos!S388,1,1)="&lt;",MID(Fosfatos!S388,2,4)/2,Fosfatos!S388)</f>
        <v>Cauce seco</v>
      </c>
      <c r="T388" s="21" t="str">
        <f>IF(MID(Fosfatos!T388,1,1)="&lt;",MID(Fosfatos!T388,2,4)/2,Fosfatos!T388)</f>
        <v>Cauce estancado</v>
      </c>
      <c r="U388" s="150" t="str">
        <f>IF(MID(Fosfatos!U388,1,1)="&lt;",MID(Fosfatos!U388,2,4)/2,Fosfatos!U388)</f>
        <v>Cauce estancado</v>
      </c>
      <c r="V388" s="151" t="str">
        <f>IF(MID(Fosfatos!V388,1,1)="&lt;",MID(Fosfatos!V388,2,4)/2,Fosfatos!V388)</f>
        <v>Cauce estancado</v>
      </c>
      <c r="W388" s="152" t="str">
        <f>IF(MID(Fosfatos!W388,1,1)="&lt;",MID(Fosfatos!W388,2,4)/2,Fosfatos!W388)</f>
        <v>Cauce estancado</v>
      </c>
      <c r="X388" s="153">
        <f>IF(MID(Fosfatos!X388,1,1)="&lt;",MID(Fosfatos!X388,2,4)/2,Fosfatos!X388)</f>
        <v>0.25</v>
      </c>
      <c r="Y388" s="154" t="str">
        <f>IF(MID(Fosfatos!Y388,1,1)="&lt;",MID(Fosfatos!Y388,2,4)/2,Fosfatos!Y388)</f>
        <v>Cauce seco</v>
      </c>
    </row>
    <row r="389" spans="2:25" x14ac:dyDescent="0.25">
      <c r="B389" s="30">
        <v>45418</v>
      </c>
      <c r="C389" s="105"/>
      <c r="D389" s="131">
        <f>IF(MID(Fosfatos!D389,1,1)="&lt;",MID(Fosfatos!D389,2,4)/2,Fosfatos!D389)</f>
        <v>0.71</v>
      </c>
      <c r="E389" s="54"/>
      <c r="F389" s="54"/>
      <c r="G389" s="54"/>
      <c r="H389" s="54"/>
      <c r="I389" s="105"/>
      <c r="J389" s="131" t="str">
        <f>IF(MID(Fosfatos!J389,1,1)="&lt;",MID(Fosfatos!J389,2,4)/2,Fosfatos!J389)</f>
        <v>Cauce estancado</v>
      </c>
      <c r="K389" s="105"/>
      <c r="L389" s="131">
        <f>IF(MID(Fosfatos!L389,1,1)="&lt;",MID(Fosfatos!L389,2,4)/2,Fosfatos!L389)</f>
        <v>1.5</v>
      </c>
      <c r="M389" s="105"/>
      <c r="N389" s="131" t="str">
        <f>IF(MID(Fosfatos!N389,1,1)="&lt;",MID(Fosfatos!N389,2,4)/2,Fosfatos!N389)</f>
        <v>Cauce seco</v>
      </c>
      <c r="O389" s="4" t="str">
        <f>IF(MID(Fosfatos!O389,1,1)="&lt;",MID(Fosfatos!O389,2,4)/2,Fosfatos!O389)</f>
        <v>Cauce seco</v>
      </c>
      <c r="P389" s="9" t="str">
        <f>IF(MID(Fosfatos!P389,1,1)="&lt;",MID(Fosfatos!P389,2,4)/2,Fosfatos!P389)</f>
        <v>Cauce seco</v>
      </c>
      <c r="Q389" s="105"/>
      <c r="R389" s="17" t="str">
        <f>IF(MID(Fosfatos!R389,1,1)="&lt;",MID(Fosfatos!R389,2,4)/2,Fosfatos!R389)</f>
        <v>Cauce seco</v>
      </c>
      <c r="S389" s="21" t="str">
        <f>IF(MID(Fosfatos!S389,1,1)="&lt;",MID(Fosfatos!S389,2,4)/2,Fosfatos!S389)</f>
        <v>Cauce seco</v>
      </c>
      <c r="T389" s="21" t="str">
        <f>IF(MID(Fosfatos!T389,1,1)="&lt;",MID(Fosfatos!T389,2,4)/2,Fosfatos!T389)</f>
        <v>Cauce estancado</v>
      </c>
      <c r="U389" s="150" t="str">
        <f>IF(MID(Fosfatos!U389,1,1)="&lt;",MID(Fosfatos!U389,2,4)/2,Fosfatos!U389)</f>
        <v>Cauce estancado</v>
      </c>
      <c r="V389" s="151" t="str">
        <f>IF(MID(Fosfatos!V389,1,1)="&lt;",MID(Fosfatos!V389,2,4)/2,Fosfatos!V389)</f>
        <v>Cauce estancado</v>
      </c>
      <c r="W389" s="152" t="str">
        <f>IF(MID(Fosfatos!W389,1,1)="&lt;",MID(Fosfatos!W389,2,4)/2,Fosfatos!W389)</f>
        <v>Cauce estancado</v>
      </c>
      <c r="X389" s="153">
        <f>IF(MID(Fosfatos!X389,1,1)="&lt;",MID(Fosfatos!X389,2,4)/2,Fosfatos!X389)</f>
        <v>0.31</v>
      </c>
      <c r="Y389" s="154" t="str">
        <f>IF(MID(Fosfatos!Y389,1,1)="&lt;",MID(Fosfatos!Y389,2,4)/2,Fosfatos!Y389)</f>
        <v>Cauce seco</v>
      </c>
    </row>
    <row r="390" spans="2:25" x14ac:dyDescent="0.25">
      <c r="B390" s="30">
        <v>45420</v>
      </c>
      <c r="C390" s="105"/>
      <c r="D390" s="131">
        <f>IF(MID(Fosfatos!D390,1,1)="&lt;",MID(Fosfatos!D390,2,4)/2,Fosfatos!D390)</f>
        <v>0.8</v>
      </c>
      <c r="E390" s="54"/>
      <c r="F390" s="54"/>
      <c r="G390" s="54"/>
      <c r="H390" s="54"/>
      <c r="I390" s="105"/>
      <c r="J390" s="131" t="str">
        <f>IF(MID(Fosfatos!J390,1,1)="&lt;",MID(Fosfatos!J390,2,4)/2,Fosfatos!J390)</f>
        <v>Cauce estancado</v>
      </c>
      <c r="K390" s="105"/>
      <c r="L390" s="131">
        <f>IF(MID(Fosfatos!L390,1,1)="&lt;",MID(Fosfatos!L390,2,4)/2,Fosfatos!L390)</f>
        <v>1.6</v>
      </c>
      <c r="M390" s="105"/>
      <c r="N390" s="131" t="str">
        <f>IF(MID(Fosfatos!N390,1,1)="&lt;",MID(Fosfatos!N390,2,4)/2,Fosfatos!N390)</f>
        <v>Cauce seco</v>
      </c>
      <c r="O390" s="4" t="str">
        <f>IF(MID(Fosfatos!O390,1,1)="&lt;",MID(Fosfatos!O390,2,4)/2,Fosfatos!O390)</f>
        <v>Cauce seco</v>
      </c>
      <c r="P390" s="9" t="str">
        <f>IF(MID(Fosfatos!P390,1,1)="&lt;",MID(Fosfatos!P390,2,4)/2,Fosfatos!P390)</f>
        <v>Cauce seco</v>
      </c>
      <c r="Q390" s="105"/>
      <c r="R390" s="17" t="str">
        <f>IF(MID(Fosfatos!R390,1,1)="&lt;",MID(Fosfatos!R390,2,4)/2,Fosfatos!R390)</f>
        <v>Cauce seco</v>
      </c>
      <c r="S390" s="21" t="str">
        <f>IF(MID(Fosfatos!S390,1,1)="&lt;",MID(Fosfatos!S390,2,4)/2,Fosfatos!S390)</f>
        <v>Cauce seco</v>
      </c>
      <c r="T390" s="21" t="str">
        <f>IF(MID(Fosfatos!T390,1,1)="&lt;",MID(Fosfatos!T390,2,4)/2,Fosfatos!T390)</f>
        <v>Cauce estancado</v>
      </c>
      <c r="U390" s="150" t="str">
        <f>IF(MID(Fosfatos!U390,1,1)="&lt;",MID(Fosfatos!U390,2,4)/2,Fosfatos!U390)</f>
        <v>Cauce estancado</v>
      </c>
      <c r="V390" s="151" t="str">
        <f>IF(MID(Fosfatos!V390,1,1)="&lt;",MID(Fosfatos!V390,2,4)/2,Fosfatos!V390)</f>
        <v>Cauce estancado</v>
      </c>
      <c r="W390" s="152" t="str">
        <f>IF(MID(Fosfatos!W390,1,1)="&lt;",MID(Fosfatos!W390,2,4)/2,Fosfatos!W390)</f>
        <v>Cauce estancado</v>
      </c>
      <c r="X390" s="153" t="str">
        <f>IF(MID(Fosfatos!X390,1,1)="&lt;",MID(Fosfatos!X390,2,4)/2,Fosfatos!X390)</f>
        <v>Cauce seco</v>
      </c>
      <c r="Y390" s="154" t="str">
        <f>IF(MID(Fosfatos!Y390,1,1)="&lt;",MID(Fosfatos!Y390,2,4)/2,Fosfatos!Y390)</f>
        <v>Cauce seco</v>
      </c>
    </row>
    <row r="391" spans="2:25" x14ac:dyDescent="0.25">
      <c r="B391" s="30">
        <v>45422</v>
      </c>
      <c r="C391" s="105"/>
      <c r="D391" s="131">
        <f>IF(MID(Fosfatos!D391,1,1)="&lt;",MID(Fosfatos!D391,2,4)/2,Fosfatos!D391)</f>
        <v>1</v>
      </c>
      <c r="E391" s="54"/>
      <c r="F391" s="54"/>
      <c r="G391" s="54"/>
      <c r="H391" s="54"/>
      <c r="I391" s="105"/>
      <c r="J391" s="131">
        <f>IF(MID(Fosfatos!J391,1,1)="&lt;",MID(Fosfatos!J391,2,4)/2,Fosfatos!J391)</f>
        <v>4.4000000000000004</v>
      </c>
      <c r="K391" s="105"/>
      <c r="L391" s="131">
        <f>IF(MID(Fosfatos!L391,1,1)="&lt;",MID(Fosfatos!L391,2,4)/2,Fosfatos!L391)</f>
        <v>2.1</v>
      </c>
      <c r="M391" s="105"/>
      <c r="N391" s="131" t="str">
        <f>IF(MID(Fosfatos!N391,1,1)="&lt;",MID(Fosfatos!N391,2,4)/2,Fosfatos!N391)</f>
        <v>Cauce seco</v>
      </c>
      <c r="O391" s="4" t="str">
        <f>IF(MID(Fosfatos!O391,1,1)="&lt;",MID(Fosfatos!O391,2,4)/2,Fosfatos!O391)</f>
        <v>Cauce seco</v>
      </c>
      <c r="P391" s="9" t="str">
        <f>IF(MID(Fosfatos!P391,1,1)="&lt;",MID(Fosfatos!P391,2,4)/2,Fosfatos!P391)</f>
        <v>Cauce seco</v>
      </c>
      <c r="Q391" s="105"/>
      <c r="R391" s="17" t="str">
        <f>IF(MID(Fosfatos!R391,1,1)="&lt;",MID(Fosfatos!R391,2,4)/2,Fosfatos!R391)</f>
        <v>Cauce seco</v>
      </c>
      <c r="S391" s="21" t="str">
        <f>IF(MID(Fosfatos!S391,1,1)="&lt;",MID(Fosfatos!S391,2,4)/2,Fosfatos!S391)</f>
        <v>Cauce seco</v>
      </c>
      <c r="T391" s="21" t="str">
        <f>IF(MID(Fosfatos!T391,1,1)="&lt;",MID(Fosfatos!T391,2,4)/2,Fosfatos!T391)</f>
        <v>Cauce estancado</v>
      </c>
      <c r="U391" s="150" t="str">
        <f>IF(MID(Fosfatos!U391,1,1)="&lt;",MID(Fosfatos!U391,2,4)/2,Fosfatos!U391)</f>
        <v>Cauce estancado</v>
      </c>
      <c r="V391" s="151" t="str">
        <f>IF(MID(Fosfatos!V391,1,1)="&lt;",MID(Fosfatos!V391,2,4)/2,Fosfatos!V391)</f>
        <v>Cauce estancado</v>
      </c>
      <c r="W391" s="152" t="str">
        <f>IF(MID(Fosfatos!W391,1,1)="&lt;",MID(Fosfatos!W391,2,4)/2,Fosfatos!W391)</f>
        <v>Cauce estancado</v>
      </c>
      <c r="X391" s="153">
        <f>IF(MID(Fosfatos!X391,1,1)="&lt;",MID(Fosfatos!X391,2,4)/2,Fosfatos!X391)</f>
        <v>0.34</v>
      </c>
      <c r="Y391" s="154" t="str">
        <f>IF(MID(Fosfatos!Y391,1,1)="&lt;",MID(Fosfatos!Y391,2,4)/2,Fosfatos!Y391)</f>
        <v>Cauce seco</v>
      </c>
    </row>
    <row r="392" spans="2:25" x14ac:dyDescent="0.25">
      <c r="B392" s="30">
        <v>45425</v>
      </c>
      <c r="C392" s="105"/>
      <c r="D392" s="131">
        <f>IF(MID(Fosfatos!D392,1,1)="&lt;",MID(Fosfatos!D392,2,4)/2,Fosfatos!D392)</f>
        <v>0.8</v>
      </c>
      <c r="E392" s="54"/>
      <c r="F392" s="54"/>
      <c r="G392" s="54"/>
      <c r="H392" s="54"/>
      <c r="I392" s="105"/>
      <c r="J392" s="131">
        <f>IF(MID(Fosfatos!J392,1,1)="&lt;",MID(Fosfatos!J392,2,4)/2,Fosfatos!J392)</f>
        <v>1.7</v>
      </c>
      <c r="K392" s="105"/>
      <c r="L392" s="131">
        <f>IF(MID(Fosfatos!L392,1,1)="&lt;",MID(Fosfatos!L392,2,4)/2,Fosfatos!L392)</f>
        <v>1.6</v>
      </c>
      <c r="M392" s="105"/>
      <c r="N392" s="131" t="str">
        <f>IF(MID(Fosfatos!N392,1,1)="&lt;",MID(Fosfatos!N392,2,4)/2,Fosfatos!N392)</f>
        <v>Cauce seco</v>
      </c>
      <c r="O392" s="4" t="str">
        <f>IF(MID(Fosfatos!O392,1,1)="&lt;",MID(Fosfatos!O392,2,4)/2,Fosfatos!O392)</f>
        <v>Cauce seco</v>
      </c>
      <c r="P392" s="9" t="str">
        <f>IF(MID(Fosfatos!P392,1,1)="&lt;",MID(Fosfatos!P392,2,4)/2,Fosfatos!P392)</f>
        <v>Cauce seco</v>
      </c>
      <c r="Q392" s="105"/>
      <c r="R392" s="17" t="str">
        <f>IF(MID(Fosfatos!R392,1,1)="&lt;",MID(Fosfatos!R392,2,4)/2,Fosfatos!R392)</f>
        <v>Cauce seco</v>
      </c>
      <c r="S392" s="21" t="str">
        <f>IF(MID(Fosfatos!S392,1,1)="&lt;",MID(Fosfatos!S392,2,4)/2,Fosfatos!S392)</f>
        <v>Cauce seco</v>
      </c>
      <c r="T392" s="21" t="str">
        <f>IF(MID(Fosfatos!T392,1,1)="&lt;",MID(Fosfatos!T392,2,4)/2,Fosfatos!T392)</f>
        <v>Cauce estancado</v>
      </c>
      <c r="U392" s="150" t="str">
        <f>IF(MID(Fosfatos!U392,1,1)="&lt;",MID(Fosfatos!U392,2,4)/2,Fosfatos!U392)</f>
        <v>Cauce estancado</v>
      </c>
      <c r="V392" s="151" t="str">
        <f>IF(MID(Fosfatos!V392,1,1)="&lt;",MID(Fosfatos!V392,2,4)/2,Fosfatos!V392)</f>
        <v>Cauce estancado</v>
      </c>
      <c r="W392" s="152" t="str">
        <f>IF(MID(Fosfatos!W392,1,1)="&lt;",MID(Fosfatos!W392,2,4)/2,Fosfatos!W392)</f>
        <v>Cauce estancado</v>
      </c>
      <c r="X392" s="153">
        <f>IF(MID(Fosfatos!X392,1,1)="&lt;",MID(Fosfatos!X392,2,4)/2,Fosfatos!X392)</f>
        <v>0.1</v>
      </c>
      <c r="Y392" s="154" t="str">
        <f>IF(MID(Fosfatos!Y392,1,1)="&lt;",MID(Fosfatos!Y392,2,4)/2,Fosfatos!Y392)</f>
        <v>Cauce seco</v>
      </c>
    </row>
    <row r="393" spans="2:25" x14ac:dyDescent="0.25">
      <c r="B393" s="30">
        <v>45427</v>
      </c>
      <c r="C393" s="105"/>
      <c r="D393" s="131">
        <f>IF(MID(Fosfatos!D393,1,1)="&lt;",MID(Fosfatos!D393,2,4)/2,Fosfatos!D393)</f>
        <v>0.86</v>
      </c>
      <c r="E393" s="54"/>
      <c r="F393" s="54"/>
      <c r="G393" s="54"/>
      <c r="H393" s="54"/>
      <c r="I393" s="105"/>
      <c r="J393" s="131" t="str">
        <f>IF(MID(Fosfatos!J393,1,1)="&lt;",MID(Fosfatos!J393,2,4)/2,Fosfatos!J393)</f>
        <v>Cauce estancado</v>
      </c>
      <c r="K393" s="105"/>
      <c r="L393" s="131">
        <f>IF(MID(Fosfatos!L393,1,1)="&lt;",MID(Fosfatos!L393,2,4)/2,Fosfatos!L393)</f>
        <v>2</v>
      </c>
      <c r="M393" s="105"/>
      <c r="N393" s="131" t="str">
        <f>IF(MID(Fosfatos!N393,1,1)="&lt;",MID(Fosfatos!N393,2,4)/2,Fosfatos!N393)</f>
        <v>Cauce seco</v>
      </c>
      <c r="O393" s="4" t="str">
        <f>IF(MID(Fosfatos!O393,1,1)="&lt;",MID(Fosfatos!O393,2,4)/2,Fosfatos!O393)</f>
        <v>Cauce seco</v>
      </c>
      <c r="P393" s="9" t="str">
        <f>IF(MID(Fosfatos!P393,1,1)="&lt;",MID(Fosfatos!P393,2,4)/2,Fosfatos!P393)</f>
        <v>Cauce seco</v>
      </c>
      <c r="Q393" s="105"/>
      <c r="R393" s="17" t="str">
        <f>IF(MID(Fosfatos!R393,1,1)="&lt;",MID(Fosfatos!R393,2,4)/2,Fosfatos!R393)</f>
        <v>Cauce seco</v>
      </c>
      <c r="S393" s="21" t="str">
        <f>IF(MID(Fosfatos!S393,1,1)="&lt;",MID(Fosfatos!S393,2,4)/2,Fosfatos!S393)</f>
        <v>Cauce seco</v>
      </c>
      <c r="T393" s="21" t="str">
        <f>IF(MID(Fosfatos!T393,1,1)="&lt;",MID(Fosfatos!T393,2,4)/2,Fosfatos!T393)</f>
        <v>Cauce estancado</v>
      </c>
      <c r="U393" s="150" t="str">
        <f>IF(MID(Fosfatos!U393,1,1)="&lt;",MID(Fosfatos!U393,2,4)/2,Fosfatos!U393)</f>
        <v>Cauce estancado</v>
      </c>
      <c r="V393" s="151" t="str">
        <f>IF(MID(Fosfatos!V393,1,1)="&lt;",MID(Fosfatos!V393,2,4)/2,Fosfatos!V393)</f>
        <v>Cauce estancado</v>
      </c>
      <c r="W393" s="152" t="str">
        <f>IF(MID(Fosfatos!W393,1,1)="&lt;",MID(Fosfatos!W393,2,4)/2,Fosfatos!W393)</f>
        <v>Cauce estancado</v>
      </c>
      <c r="X393" s="153" t="str">
        <f>IF(MID(Fosfatos!X393,1,1)="&lt;",MID(Fosfatos!X393,2,4)/2,Fosfatos!X393)</f>
        <v>Cauce seco</v>
      </c>
      <c r="Y393" s="154" t="str">
        <f>IF(MID(Fosfatos!Y393,1,1)="&lt;",MID(Fosfatos!Y393,2,4)/2,Fosfatos!Y393)</f>
        <v>Cauce seco</v>
      </c>
    </row>
    <row r="394" spans="2:25" x14ac:dyDescent="0.25">
      <c r="B394" s="30">
        <v>45429</v>
      </c>
      <c r="C394" s="105"/>
      <c r="D394" s="131">
        <f>IF(MID(Fosfatos!D394,1,1)="&lt;",MID(Fosfatos!D394,2,4)/2,Fosfatos!D394)</f>
        <v>0.89</v>
      </c>
      <c r="E394" s="54"/>
      <c r="F394" s="54"/>
      <c r="G394" s="54"/>
      <c r="H394" s="54"/>
      <c r="I394" s="105"/>
      <c r="J394" s="131">
        <f>IF(MID(Fosfatos!J394,1,1)="&lt;",MID(Fosfatos!J394,2,4)/2,Fosfatos!J394)</f>
        <v>0.1</v>
      </c>
      <c r="K394" s="105"/>
      <c r="L394" s="131">
        <f>IF(MID(Fosfatos!L394,1,1)="&lt;",MID(Fosfatos!L394,2,4)/2,Fosfatos!L394)</f>
        <v>2</v>
      </c>
      <c r="M394" s="105"/>
      <c r="N394" s="131" t="str">
        <f>IF(MID(Fosfatos!N394,1,1)="&lt;",MID(Fosfatos!N394,2,4)/2,Fosfatos!N394)</f>
        <v>Cauce seco</v>
      </c>
      <c r="O394" s="4" t="str">
        <f>IF(MID(Fosfatos!O394,1,1)="&lt;",MID(Fosfatos!O394,2,4)/2,Fosfatos!O394)</f>
        <v>Cauce seco</v>
      </c>
      <c r="P394" s="9" t="str">
        <f>IF(MID(Fosfatos!P394,1,1)="&lt;",MID(Fosfatos!P394,2,4)/2,Fosfatos!P394)</f>
        <v>Cauce seco</v>
      </c>
      <c r="Q394" s="105"/>
      <c r="R394" s="17" t="str">
        <f>IF(MID(Fosfatos!R394,1,1)="&lt;",MID(Fosfatos!R394,2,4)/2,Fosfatos!R394)</f>
        <v>Cauce seco</v>
      </c>
      <c r="S394" s="21" t="str">
        <f>IF(MID(Fosfatos!S394,1,1)="&lt;",MID(Fosfatos!S394,2,4)/2,Fosfatos!S394)</f>
        <v>Cauce seco</v>
      </c>
      <c r="T394" s="21" t="str">
        <f>IF(MID(Fosfatos!T394,1,1)="&lt;",MID(Fosfatos!T394,2,4)/2,Fosfatos!T394)</f>
        <v>Cauce estancado</v>
      </c>
      <c r="U394" s="150" t="str">
        <f>IF(MID(Fosfatos!U394,1,1)="&lt;",MID(Fosfatos!U394,2,4)/2,Fosfatos!U394)</f>
        <v>Cauce estancado</v>
      </c>
      <c r="V394" s="151" t="str">
        <f>IF(MID(Fosfatos!V394,1,1)="&lt;",MID(Fosfatos!V394,2,4)/2,Fosfatos!V394)</f>
        <v>Cauce estancado</v>
      </c>
      <c r="W394" s="152" t="str">
        <f>IF(MID(Fosfatos!W394,1,1)="&lt;",MID(Fosfatos!W394,2,4)/2,Fosfatos!W394)</f>
        <v>Cauce estancado</v>
      </c>
      <c r="X394" s="153">
        <f>IF(MID(Fosfatos!X394,1,1)="&lt;",MID(Fosfatos!X394,2,4)/2,Fosfatos!X394)</f>
        <v>0.1</v>
      </c>
      <c r="Y394" s="154" t="str">
        <f>IF(MID(Fosfatos!Y394,1,1)="&lt;",MID(Fosfatos!Y394,2,4)/2,Fosfatos!Y394)</f>
        <v>Cauce seco</v>
      </c>
    </row>
    <row r="395" spans="2:25" x14ac:dyDescent="0.25">
      <c r="B395" s="30">
        <v>45432</v>
      </c>
      <c r="C395" s="105"/>
      <c r="D395" s="131">
        <f>IF(MID(Fosfatos!D395,1,1)="&lt;",MID(Fosfatos!D395,2,4)/2,Fosfatos!D395)</f>
        <v>0.67</v>
      </c>
      <c r="E395" s="54"/>
      <c r="F395" s="54"/>
      <c r="G395" s="54"/>
      <c r="H395" s="54"/>
      <c r="I395" s="105"/>
      <c r="J395" s="131">
        <f>IF(MID(Fosfatos!J395,1,1)="&lt;",MID(Fosfatos!J395,2,4)/2,Fosfatos!J395)</f>
        <v>0.21</v>
      </c>
      <c r="K395" s="105"/>
      <c r="L395" s="131">
        <f>IF(MID(Fosfatos!L395,1,1)="&lt;",MID(Fosfatos!L395,2,4)/2,Fosfatos!L395)</f>
        <v>1.7</v>
      </c>
      <c r="M395" s="105"/>
      <c r="N395" s="131" t="str">
        <f>IF(MID(Fosfatos!N395,1,1)="&lt;",MID(Fosfatos!N395,2,4)/2,Fosfatos!N395)</f>
        <v>Cauce seco</v>
      </c>
      <c r="O395" s="4" t="str">
        <f>IF(MID(Fosfatos!O395,1,1)="&lt;",MID(Fosfatos!O395,2,4)/2,Fosfatos!O395)</f>
        <v>Cauce seco</v>
      </c>
      <c r="P395" s="9" t="str">
        <f>IF(MID(Fosfatos!P395,1,1)="&lt;",MID(Fosfatos!P395,2,4)/2,Fosfatos!P395)</f>
        <v>Cauce seco</v>
      </c>
      <c r="Q395" s="105"/>
      <c r="R395" s="17" t="str">
        <f>IF(MID(Fosfatos!R395,1,1)="&lt;",MID(Fosfatos!R395,2,4)/2,Fosfatos!R395)</f>
        <v>Cauce seco</v>
      </c>
      <c r="S395" s="21" t="str">
        <f>IF(MID(Fosfatos!S395,1,1)="&lt;",MID(Fosfatos!S395,2,4)/2,Fosfatos!S395)</f>
        <v>Cauce seco</v>
      </c>
      <c r="T395" s="21" t="str">
        <f>IF(MID(Fosfatos!T395,1,1)="&lt;",MID(Fosfatos!T395,2,4)/2,Fosfatos!T395)</f>
        <v>Cauce estancado</v>
      </c>
      <c r="U395" s="150" t="str">
        <f>IF(MID(Fosfatos!U395,1,1)="&lt;",MID(Fosfatos!U395,2,4)/2,Fosfatos!U395)</f>
        <v>Cauce estancado</v>
      </c>
      <c r="V395" s="151" t="str">
        <f>IF(MID(Fosfatos!V395,1,1)="&lt;",MID(Fosfatos!V395,2,4)/2,Fosfatos!V395)</f>
        <v>Cauce estancado</v>
      </c>
      <c r="W395" s="152" t="str">
        <f>IF(MID(Fosfatos!W395,1,1)="&lt;",MID(Fosfatos!W395,2,4)/2,Fosfatos!W395)</f>
        <v>Cauce estancado</v>
      </c>
      <c r="X395" s="153">
        <f>IF(MID(Fosfatos!X395,1,1)="&lt;",MID(Fosfatos!X395,2,4)/2,Fosfatos!X395)</f>
        <v>0.31</v>
      </c>
      <c r="Y395" s="154" t="str">
        <f>IF(MID(Fosfatos!Y395,1,1)="&lt;",MID(Fosfatos!Y395,2,4)/2,Fosfatos!Y395)</f>
        <v>Cauce seco</v>
      </c>
    </row>
    <row r="396" spans="2:25" x14ac:dyDescent="0.25">
      <c r="B396" s="30">
        <v>45434</v>
      </c>
      <c r="C396" s="105"/>
      <c r="D396" s="131">
        <f>IF(MID(Fosfatos!D396,1,1)="&lt;",MID(Fosfatos!D396,2,4)/2,Fosfatos!D396)</f>
        <v>0.74</v>
      </c>
      <c r="E396" s="54"/>
      <c r="F396" s="54"/>
      <c r="G396" s="54"/>
      <c r="H396" s="54"/>
      <c r="I396" s="105"/>
      <c r="J396" s="131">
        <f>IF(MID(Fosfatos!J396,1,1)="&lt;",MID(Fosfatos!J396,2,4)/2,Fosfatos!J396)</f>
        <v>0.21</v>
      </c>
      <c r="K396" s="105"/>
      <c r="L396" s="131">
        <f>IF(MID(Fosfatos!L396,1,1)="&lt;",MID(Fosfatos!L396,2,4)/2,Fosfatos!L396)</f>
        <v>1.2</v>
      </c>
      <c r="M396" s="105"/>
      <c r="N396" s="131" t="str">
        <f>IF(MID(Fosfatos!N396,1,1)="&lt;",MID(Fosfatos!N396,2,4)/2,Fosfatos!N396)</f>
        <v>Cauce seco</v>
      </c>
      <c r="O396" s="4" t="str">
        <f>IF(MID(Fosfatos!O396,1,1)="&lt;",MID(Fosfatos!O396,2,4)/2,Fosfatos!O396)</f>
        <v>Cauce seco</v>
      </c>
      <c r="P396" s="9" t="str">
        <f>IF(MID(Fosfatos!P396,1,1)="&lt;",MID(Fosfatos!P396,2,4)/2,Fosfatos!P396)</f>
        <v>Cauce seco</v>
      </c>
      <c r="Q396" s="105"/>
      <c r="R396" s="17" t="str">
        <f>IF(MID(Fosfatos!R396,1,1)="&lt;",MID(Fosfatos!R396,2,4)/2,Fosfatos!R396)</f>
        <v>Cauce seco</v>
      </c>
      <c r="S396" s="21" t="str">
        <f>IF(MID(Fosfatos!S396,1,1)="&lt;",MID(Fosfatos!S396,2,4)/2,Fosfatos!S396)</f>
        <v>Cauce seco</v>
      </c>
      <c r="T396" s="21" t="str">
        <f>IF(MID(Fosfatos!T396,1,1)="&lt;",MID(Fosfatos!T396,2,4)/2,Fosfatos!T396)</f>
        <v>Cauce estancado</v>
      </c>
      <c r="U396" s="150" t="str">
        <f>IF(MID(Fosfatos!U396,1,1)="&lt;",MID(Fosfatos!U396,2,4)/2,Fosfatos!U396)</f>
        <v>Cauce estancado</v>
      </c>
      <c r="V396" s="151" t="str">
        <f>IF(MID(Fosfatos!V396,1,1)="&lt;",MID(Fosfatos!V396,2,4)/2,Fosfatos!V396)</f>
        <v>Cauce estancado</v>
      </c>
      <c r="W396" s="152" t="str">
        <f>IF(MID(Fosfatos!W396,1,1)="&lt;",MID(Fosfatos!W396,2,4)/2,Fosfatos!W396)</f>
        <v>Cauce estancado</v>
      </c>
      <c r="X396" s="153" t="str">
        <f>IF(MID(Fosfatos!X396,1,1)="&lt;",MID(Fosfatos!X396,2,4)/2,Fosfatos!X396)</f>
        <v>Cauce seco</v>
      </c>
      <c r="Y396" s="154" t="str">
        <f>IF(MID(Fosfatos!Y396,1,1)="&lt;",MID(Fosfatos!Y396,2,4)/2,Fosfatos!Y396)</f>
        <v>Cauce seco</v>
      </c>
    </row>
    <row r="397" spans="2:25" x14ac:dyDescent="0.25">
      <c r="B397" s="30">
        <v>45436</v>
      </c>
      <c r="C397" s="105"/>
      <c r="D397" s="131">
        <f>IF(MID(Fosfatos!D397,1,1)="&lt;",MID(Fosfatos!D397,2,4)/2,Fosfatos!D397)</f>
        <v>0.64</v>
      </c>
      <c r="E397" s="54"/>
      <c r="F397" s="54"/>
      <c r="G397" s="54"/>
      <c r="H397" s="54"/>
      <c r="I397" s="105"/>
      <c r="J397" s="131">
        <f>IF(MID(Fosfatos!J397,1,1)="&lt;",MID(Fosfatos!J397,2,4)/2,Fosfatos!J397)</f>
        <v>0.1</v>
      </c>
      <c r="K397" s="105"/>
      <c r="L397" s="131">
        <f>IF(MID(Fosfatos!L397,1,1)="&lt;",MID(Fosfatos!L397,2,4)/2,Fosfatos!L397)</f>
        <v>1.1000000000000001</v>
      </c>
      <c r="M397" s="105"/>
      <c r="N397" s="131" t="str">
        <f>IF(MID(Fosfatos!N397,1,1)="&lt;",MID(Fosfatos!N397,2,4)/2,Fosfatos!N397)</f>
        <v>Cauce seco</v>
      </c>
      <c r="O397" s="4" t="str">
        <f>IF(MID(Fosfatos!O397,1,1)="&lt;",MID(Fosfatos!O397,2,4)/2,Fosfatos!O397)</f>
        <v>Cauce seco</v>
      </c>
      <c r="P397" s="9" t="str">
        <f>IF(MID(Fosfatos!P397,1,1)="&lt;",MID(Fosfatos!P397,2,4)/2,Fosfatos!P397)</f>
        <v>Cauce seco</v>
      </c>
      <c r="Q397" s="105"/>
      <c r="R397" s="17" t="str">
        <f>IF(MID(Fosfatos!R397,1,1)="&lt;",MID(Fosfatos!R397,2,4)/2,Fosfatos!R397)</f>
        <v>Cauce seco</v>
      </c>
      <c r="S397" s="21" t="str">
        <f>IF(MID(Fosfatos!S397,1,1)="&lt;",MID(Fosfatos!S397,2,4)/2,Fosfatos!S397)</f>
        <v>Cauce seco</v>
      </c>
      <c r="T397" s="21" t="str">
        <f>IF(MID(Fosfatos!T397,1,1)="&lt;",MID(Fosfatos!T397,2,4)/2,Fosfatos!T397)</f>
        <v>Cauce estancado</v>
      </c>
      <c r="U397" s="150" t="str">
        <f>IF(MID(Fosfatos!U397,1,1)="&lt;",MID(Fosfatos!U397,2,4)/2,Fosfatos!U397)</f>
        <v>Cauce estancado</v>
      </c>
      <c r="V397" s="151" t="str">
        <f>IF(MID(Fosfatos!V397,1,1)="&lt;",MID(Fosfatos!V397,2,4)/2,Fosfatos!V397)</f>
        <v>Cauce estancado</v>
      </c>
      <c r="W397" s="152" t="str">
        <f>IF(MID(Fosfatos!W397,1,1)="&lt;",MID(Fosfatos!W397,2,4)/2,Fosfatos!W397)</f>
        <v>Cauce estancado</v>
      </c>
      <c r="X397" s="153" t="str">
        <f>IF(MID(Fosfatos!X397,1,1)="&lt;",MID(Fosfatos!X397,2,4)/2,Fosfatos!X397)</f>
        <v>Cauce seco</v>
      </c>
      <c r="Y397" s="154" t="str">
        <f>IF(MID(Fosfatos!Y397,1,1)="&lt;",MID(Fosfatos!Y397,2,4)/2,Fosfatos!Y397)</f>
        <v>Cauce seco</v>
      </c>
    </row>
    <row r="398" spans="2:25" x14ac:dyDescent="0.25">
      <c r="B398" s="30">
        <v>45439</v>
      </c>
      <c r="C398" s="105"/>
      <c r="D398" s="131">
        <f>IF(MID(Fosfatos!D398,1,1)="&lt;",MID(Fosfatos!D398,2,4)/2,Fosfatos!D398)</f>
        <v>0.52</v>
      </c>
      <c r="E398" s="54"/>
      <c r="F398" s="54"/>
      <c r="G398" s="54"/>
      <c r="H398" s="54"/>
      <c r="I398" s="105"/>
      <c r="J398" s="131">
        <f>IF(MID(Fosfatos!J398,1,1)="&lt;",MID(Fosfatos!J398,2,4)/2,Fosfatos!J398)</f>
        <v>0.28000000000000003</v>
      </c>
      <c r="K398" s="105"/>
      <c r="L398" s="131">
        <f>IF(MID(Fosfatos!L398,1,1)="&lt;",MID(Fosfatos!L398,2,4)/2,Fosfatos!L398)</f>
        <v>1.4</v>
      </c>
      <c r="M398" s="105"/>
      <c r="N398" s="131" t="str">
        <f>IF(MID(Fosfatos!N398,1,1)="&lt;",MID(Fosfatos!N398,2,4)/2,Fosfatos!N398)</f>
        <v>Cauce seco</v>
      </c>
      <c r="O398" s="4" t="str">
        <f>IF(MID(Fosfatos!O398,1,1)="&lt;",MID(Fosfatos!O398,2,4)/2,Fosfatos!O398)</f>
        <v>Cauce seco</v>
      </c>
      <c r="P398" s="9" t="str">
        <f>IF(MID(Fosfatos!P398,1,1)="&lt;",MID(Fosfatos!P398,2,4)/2,Fosfatos!P398)</f>
        <v>Cauce seco</v>
      </c>
      <c r="Q398" s="105"/>
      <c r="R398" s="17" t="str">
        <f>IF(MID(Fosfatos!R398,1,1)="&lt;",MID(Fosfatos!R398,2,4)/2,Fosfatos!R398)</f>
        <v>Cauce seco</v>
      </c>
      <c r="S398" s="21" t="str">
        <f>IF(MID(Fosfatos!S398,1,1)="&lt;",MID(Fosfatos!S398,2,4)/2,Fosfatos!S398)</f>
        <v>Cauce seco</v>
      </c>
      <c r="T398" s="21" t="str">
        <f>IF(MID(Fosfatos!T398,1,1)="&lt;",MID(Fosfatos!T398,2,4)/2,Fosfatos!T398)</f>
        <v>Cauce estancado</v>
      </c>
      <c r="U398" s="150" t="str">
        <f>IF(MID(Fosfatos!U398,1,1)="&lt;",MID(Fosfatos!U398,2,4)/2,Fosfatos!U398)</f>
        <v>Cauce estancado</v>
      </c>
      <c r="V398" s="151" t="str">
        <f>IF(MID(Fosfatos!V398,1,1)="&lt;",MID(Fosfatos!V398,2,4)/2,Fosfatos!V398)</f>
        <v>Cauce estancado</v>
      </c>
      <c r="W398" s="152" t="str">
        <f>IF(MID(Fosfatos!W398,1,1)="&lt;",MID(Fosfatos!W398,2,4)/2,Fosfatos!W398)</f>
        <v>Cauce estancado</v>
      </c>
      <c r="X398" s="153">
        <f>IF(MID(Fosfatos!X398,1,1)="&lt;",MID(Fosfatos!X398,2,4)/2,Fosfatos!X398)</f>
        <v>0.28000000000000003</v>
      </c>
      <c r="Y398" s="154" t="str">
        <f>IF(MID(Fosfatos!Y398,1,1)="&lt;",MID(Fosfatos!Y398,2,4)/2,Fosfatos!Y398)</f>
        <v>Cauce seco</v>
      </c>
    </row>
    <row r="399" spans="2:25" x14ac:dyDescent="0.25">
      <c r="B399" s="30">
        <v>45441</v>
      </c>
      <c r="C399" s="105"/>
      <c r="D399" s="131">
        <f>IF(MID(Fosfatos!D399,1,1)="&lt;",MID(Fosfatos!D399,2,4)/2,Fosfatos!D399)</f>
        <v>0.86</v>
      </c>
      <c r="E399" s="54"/>
      <c r="F399" s="54"/>
      <c r="G399" s="54"/>
      <c r="H399" s="54"/>
      <c r="I399" s="105"/>
      <c r="J399" s="131">
        <f>IF(MID(Fosfatos!J399,1,1)="&lt;",MID(Fosfatos!J399,2,4)/2,Fosfatos!J399)</f>
        <v>0.1</v>
      </c>
      <c r="K399" s="105"/>
      <c r="L399" s="131">
        <f>IF(MID(Fosfatos!L399,1,1)="&lt;",MID(Fosfatos!L399,2,4)/2,Fosfatos!L399)</f>
        <v>1.6</v>
      </c>
      <c r="M399" s="105"/>
      <c r="N399" s="131" t="str">
        <f>IF(MID(Fosfatos!N399,1,1)="&lt;",MID(Fosfatos!N399,2,4)/2,Fosfatos!N399)</f>
        <v>Cauce seco</v>
      </c>
      <c r="O399" s="4" t="str">
        <f>IF(MID(Fosfatos!O399,1,1)="&lt;",MID(Fosfatos!O399,2,4)/2,Fosfatos!O399)</f>
        <v>Cauce seco</v>
      </c>
      <c r="P399" s="9" t="str">
        <f>IF(MID(Fosfatos!P399,1,1)="&lt;",MID(Fosfatos!P399,2,4)/2,Fosfatos!P399)</f>
        <v>Cauce seco</v>
      </c>
      <c r="Q399" s="105"/>
      <c r="R399" s="17" t="str">
        <f>IF(MID(Fosfatos!R399,1,1)="&lt;",MID(Fosfatos!R399,2,4)/2,Fosfatos!R399)</f>
        <v>Cauce seco</v>
      </c>
      <c r="S399" s="21" t="str">
        <f>IF(MID(Fosfatos!S399,1,1)="&lt;",MID(Fosfatos!S399,2,4)/2,Fosfatos!S399)</f>
        <v>Cauce seco</v>
      </c>
      <c r="T399" s="21" t="str">
        <f>IF(MID(Fosfatos!T399,1,1)="&lt;",MID(Fosfatos!T399,2,4)/2,Fosfatos!T399)</f>
        <v>Cauce estancado</v>
      </c>
      <c r="U399" s="150" t="str">
        <f>IF(MID(Fosfatos!U399,1,1)="&lt;",MID(Fosfatos!U399,2,4)/2,Fosfatos!U399)</f>
        <v>Cauce estancado</v>
      </c>
      <c r="V399" s="151" t="str">
        <f>IF(MID(Fosfatos!V399,1,1)="&lt;",MID(Fosfatos!V399,2,4)/2,Fosfatos!V399)</f>
        <v>Cauce estancado</v>
      </c>
      <c r="W399" s="152" t="str">
        <f>IF(MID(Fosfatos!W399,1,1)="&lt;",MID(Fosfatos!W399,2,4)/2,Fosfatos!W399)</f>
        <v>Cauce estancado</v>
      </c>
      <c r="X399" s="153" t="str">
        <f>IF(MID(Fosfatos!X399,1,1)="&lt;",MID(Fosfatos!X399,2,4)/2,Fosfatos!X399)</f>
        <v>Cauce estancado</v>
      </c>
      <c r="Y399" s="154" t="str">
        <f>IF(MID(Fosfatos!Y399,1,1)="&lt;",MID(Fosfatos!Y399,2,4)/2,Fosfatos!Y399)</f>
        <v>Cauce seco</v>
      </c>
    </row>
    <row r="400" spans="2:25" x14ac:dyDescent="0.25">
      <c r="B400" s="30">
        <v>45443</v>
      </c>
      <c r="C400" s="105"/>
      <c r="D400" s="131">
        <f>IF(MID(Fosfatos!D400,1,1)="&lt;",MID(Fosfatos!D400,2,4)/2,Fosfatos!D400)</f>
        <v>0.98</v>
      </c>
      <c r="E400" s="54"/>
      <c r="F400" s="54"/>
      <c r="G400" s="54"/>
      <c r="H400" s="54"/>
      <c r="I400" s="105"/>
      <c r="J400" s="131">
        <f>IF(MID(Fosfatos!J400,1,1)="&lt;",MID(Fosfatos!J400,2,4)/2,Fosfatos!J400)</f>
        <v>0.37</v>
      </c>
      <c r="K400" s="105"/>
      <c r="L400" s="131">
        <f>IF(MID(Fosfatos!L400,1,1)="&lt;",MID(Fosfatos!L400,2,4)/2,Fosfatos!L400)</f>
        <v>1.4</v>
      </c>
      <c r="M400" s="105"/>
      <c r="N400" s="131" t="str">
        <f>IF(MID(Fosfatos!N400,1,1)="&lt;",MID(Fosfatos!N400,2,4)/2,Fosfatos!N400)</f>
        <v>Cauce seco</v>
      </c>
      <c r="O400" s="4" t="str">
        <f>IF(MID(Fosfatos!O400,1,1)="&lt;",MID(Fosfatos!O400,2,4)/2,Fosfatos!O400)</f>
        <v>Cauce seco</v>
      </c>
      <c r="P400" s="9" t="str">
        <f>IF(MID(Fosfatos!P400,1,1)="&lt;",MID(Fosfatos!P400,2,4)/2,Fosfatos!P400)</f>
        <v>Cauce seco</v>
      </c>
      <c r="Q400" s="105"/>
      <c r="R400" s="17" t="str">
        <f>IF(MID(Fosfatos!R400,1,1)="&lt;",MID(Fosfatos!R400,2,4)/2,Fosfatos!R400)</f>
        <v>Cauce seco</v>
      </c>
      <c r="S400" s="21" t="str">
        <f>IF(MID(Fosfatos!S400,1,1)="&lt;",MID(Fosfatos!S400,2,4)/2,Fosfatos!S400)</f>
        <v>Cauce seco</v>
      </c>
      <c r="T400" s="21" t="str">
        <f>IF(MID(Fosfatos!T400,1,1)="&lt;",MID(Fosfatos!T400,2,4)/2,Fosfatos!T400)</f>
        <v>Cauce estancado</v>
      </c>
      <c r="U400" s="150" t="str">
        <f>IF(MID(Fosfatos!U400,1,1)="&lt;",MID(Fosfatos!U400,2,4)/2,Fosfatos!U400)</f>
        <v>Cauce estancado</v>
      </c>
      <c r="V400" s="151" t="str">
        <f>IF(MID(Fosfatos!V400,1,1)="&lt;",MID(Fosfatos!V400,2,4)/2,Fosfatos!V400)</f>
        <v>Cauce estancado</v>
      </c>
      <c r="W400" s="152" t="str">
        <f>IF(MID(Fosfatos!W400,1,1)="&lt;",MID(Fosfatos!W400,2,4)/2,Fosfatos!W400)</f>
        <v>Cauce estancado</v>
      </c>
      <c r="X400" s="153">
        <f>IF(MID(Fosfatos!X400,1,1)="&lt;",MID(Fosfatos!X400,2,4)/2,Fosfatos!X400)</f>
        <v>0.57999999999999996</v>
      </c>
      <c r="Y400" s="154" t="str">
        <f>IF(MID(Fosfatos!Y400,1,1)="&lt;",MID(Fosfatos!Y400,2,4)/2,Fosfatos!Y400)</f>
        <v>Cauce seco</v>
      </c>
    </row>
    <row r="401" spans="2:25" x14ac:dyDescent="0.25">
      <c r="B401" s="30">
        <v>45446</v>
      </c>
      <c r="C401" s="105"/>
      <c r="D401" s="131">
        <f>IF(MID(Fosfatos!D401,1,1)="&lt;",MID(Fosfatos!D401,2,4)/2,Fosfatos!D401)</f>
        <v>0.61</v>
      </c>
      <c r="E401" s="54"/>
      <c r="F401" s="54"/>
      <c r="G401" s="54"/>
      <c r="H401" s="54"/>
      <c r="I401" s="105"/>
      <c r="J401" s="131">
        <f>IF(MID(Fosfatos!J401,1,1)="&lt;",MID(Fosfatos!J401,2,4)/2,Fosfatos!J401)</f>
        <v>0.1</v>
      </c>
      <c r="K401" s="105"/>
      <c r="L401" s="131">
        <f>IF(MID(Fosfatos!L401,1,1)="&lt;",MID(Fosfatos!L401,2,4)/2,Fosfatos!L401)</f>
        <v>1.5</v>
      </c>
      <c r="M401" s="105"/>
      <c r="N401" s="131" t="str">
        <f>IF(MID(Fosfatos!N401,1,1)="&lt;",MID(Fosfatos!N401,2,4)/2,Fosfatos!N401)</f>
        <v>Cauce seco</v>
      </c>
      <c r="O401" s="4" t="str">
        <f>IF(MID(Fosfatos!O401,1,1)="&lt;",MID(Fosfatos!O401,2,4)/2,Fosfatos!O401)</f>
        <v>Cauce seco</v>
      </c>
      <c r="P401" s="9" t="str">
        <f>IF(MID(Fosfatos!P401,1,1)="&lt;",MID(Fosfatos!P401,2,4)/2,Fosfatos!P401)</f>
        <v>Cauce seco</v>
      </c>
      <c r="Q401" s="105"/>
      <c r="R401" s="17" t="str">
        <f>IF(MID(Fosfatos!R401,1,1)="&lt;",MID(Fosfatos!R401,2,4)/2,Fosfatos!R401)</f>
        <v>Cauce seco</v>
      </c>
      <c r="S401" s="21" t="str">
        <f>IF(MID(Fosfatos!S401,1,1)="&lt;",MID(Fosfatos!S401,2,4)/2,Fosfatos!S401)</f>
        <v>Cauce seco</v>
      </c>
      <c r="T401" s="21" t="str">
        <f>IF(MID(Fosfatos!T401,1,1)="&lt;",MID(Fosfatos!T401,2,4)/2,Fosfatos!T401)</f>
        <v>Cauce estancado</v>
      </c>
      <c r="U401" s="150" t="str">
        <f>IF(MID(Fosfatos!U401,1,1)="&lt;",MID(Fosfatos!U401,2,4)/2,Fosfatos!U401)</f>
        <v>Cauce estancado</v>
      </c>
      <c r="V401" s="151" t="str">
        <f>IF(MID(Fosfatos!V401,1,1)="&lt;",MID(Fosfatos!V401,2,4)/2,Fosfatos!V401)</f>
        <v>Cauce estancado</v>
      </c>
      <c r="W401" s="152" t="str">
        <f>IF(MID(Fosfatos!W401,1,1)="&lt;",MID(Fosfatos!W401,2,4)/2,Fosfatos!W401)</f>
        <v>Cauce estancado</v>
      </c>
      <c r="X401" s="153" t="str">
        <f>IF(MID(Fosfatos!X401,1,1)="&lt;",MID(Fosfatos!X401,2,4)/2,Fosfatos!X401)</f>
        <v>Cauce seco</v>
      </c>
      <c r="Y401" s="154" t="str">
        <f>IF(MID(Fosfatos!Y401,1,1)="&lt;",MID(Fosfatos!Y401,2,4)/2,Fosfatos!Y401)</f>
        <v>Cauce seco</v>
      </c>
    </row>
    <row r="402" spans="2:25" x14ac:dyDescent="0.25">
      <c r="B402" s="30">
        <v>45448</v>
      </c>
      <c r="C402" s="105"/>
      <c r="D402" s="131">
        <f>IF(MID(Fosfatos!D402,1,1)="&lt;",MID(Fosfatos!D402,2,4)/2,Fosfatos!D402)</f>
        <v>0.64</v>
      </c>
      <c r="E402" s="54"/>
      <c r="F402" s="54"/>
      <c r="G402" s="54"/>
      <c r="H402" s="54"/>
      <c r="I402" s="105"/>
      <c r="J402" s="131">
        <f>IF(MID(Fosfatos!J402,1,1)="&lt;",MID(Fosfatos!J402,2,4)/2,Fosfatos!J402)</f>
        <v>0.25</v>
      </c>
      <c r="K402" s="105"/>
      <c r="L402" s="131">
        <f>IF(MID(Fosfatos!L402,1,1)="&lt;",MID(Fosfatos!L402,2,4)/2,Fosfatos!L402)</f>
        <v>0.98</v>
      </c>
      <c r="M402" s="105"/>
      <c r="N402" s="131" t="str">
        <f>IF(MID(Fosfatos!N402,1,1)="&lt;",MID(Fosfatos!N402,2,4)/2,Fosfatos!N402)</f>
        <v>Cauce seco</v>
      </c>
      <c r="O402" s="4" t="str">
        <f>IF(MID(Fosfatos!O402,1,1)="&lt;",MID(Fosfatos!O402,2,4)/2,Fosfatos!O402)</f>
        <v>Cauce seco</v>
      </c>
      <c r="P402" s="9" t="str">
        <f>IF(MID(Fosfatos!P402,1,1)="&lt;",MID(Fosfatos!P402,2,4)/2,Fosfatos!P402)</f>
        <v>Cauce seco</v>
      </c>
      <c r="Q402" s="105"/>
      <c r="R402" s="17" t="str">
        <f>IF(MID(Fosfatos!R402,1,1)="&lt;",MID(Fosfatos!R402,2,4)/2,Fosfatos!R402)</f>
        <v>Cauce seco</v>
      </c>
      <c r="S402" s="21" t="str">
        <f>IF(MID(Fosfatos!S402,1,1)="&lt;",MID(Fosfatos!S402,2,4)/2,Fosfatos!S402)</f>
        <v>Cauce seco</v>
      </c>
      <c r="T402" s="21" t="str">
        <f>IF(MID(Fosfatos!T402,1,1)="&lt;",MID(Fosfatos!T402,2,4)/2,Fosfatos!T402)</f>
        <v>Cauce estancado</v>
      </c>
      <c r="U402" s="150" t="str">
        <f>IF(MID(Fosfatos!U402,1,1)="&lt;",MID(Fosfatos!U402,2,4)/2,Fosfatos!U402)</f>
        <v>Cauce estancado</v>
      </c>
      <c r="V402" s="151" t="str">
        <f>IF(MID(Fosfatos!V402,1,1)="&lt;",MID(Fosfatos!V402,2,4)/2,Fosfatos!V402)</f>
        <v>Cauce estancado</v>
      </c>
      <c r="W402" s="152" t="str">
        <f>IF(MID(Fosfatos!W402,1,1)="&lt;",MID(Fosfatos!W402,2,4)/2,Fosfatos!W402)</f>
        <v>Cauce estancado</v>
      </c>
      <c r="X402" s="153" t="str">
        <f>IF(MID(Fosfatos!X402,1,1)="&lt;",MID(Fosfatos!X402,2,4)/2,Fosfatos!X402)</f>
        <v>Cauce seco</v>
      </c>
      <c r="Y402" s="154" t="str">
        <f>IF(MID(Fosfatos!Y402,1,1)="&lt;",MID(Fosfatos!Y402,2,4)/2,Fosfatos!Y402)</f>
        <v>Cauce seco</v>
      </c>
    </row>
    <row r="403" spans="2:25" x14ac:dyDescent="0.25">
      <c r="B403" s="30">
        <v>45450</v>
      </c>
      <c r="C403" s="105"/>
      <c r="D403" s="131">
        <f>IF(MID(Fosfatos!D403,1,1)="&lt;",MID(Fosfatos!D403,2,4)/2,Fosfatos!D403)</f>
        <v>0.21</v>
      </c>
      <c r="E403" s="54"/>
      <c r="F403" s="54"/>
      <c r="G403" s="54"/>
      <c r="H403" s="54"/>
      <c r="I403" s="105"/>
      <c r="J403" s="131">
        <f>IF(MID(Fosfatos!J403,1,1)="&lt;",MID(Fosfatos!J403,2,4)/2,Fosfatos!J403)</f>
        <v>0.71</v>
      </c>
      <c r="K403" s="105"/>
      <c r="L403" s="131">
        <f>IF(MID(Fosfatos!L403,1,1)="&lt;",MID(Fosfatos!L403,2,4)/2,Fosfatos!L403)</f>
        <v>1.2</v>
      </c>
      <c r="M403" s="105"/>
      <c r="N403" s="131" t="str">
        <f>IF(MID(Fosfatos!N403,1,1)="&lt;",MID(Fosfatos!N403,2,4)/2,Fosfatos!N403)</f>
        <v>Cauce seco</v>
      </c>
      <c r="O403" s="4" t="str">
        <f>IF(MID(Fosfatos!O403,1,1)="&lt;",MID(Fosfatos!O403,2,4)/2,Fosfatos!O403)</f>
        <v>Cauce seco</v>
      </c>
      <c r="P403" s="9" t="str">
        <f>IF(MID(Fosfatos!P403,1,1)="&lt;",MID(Fosfatos!P403,2,4)/2,Fosfatos!P403)</f>
        <v>Cauce seco</v>
      </c>
      <c r="Q403" s="105"/>
      <c r="R403" s="17" t="str">
        <f>IF(MID(Fosfatos!R403,1,1)="&lt;",MID(Fosfatos!R403,2,4)/2,Fosfatos!R403)</f>
        <v>Cauce seco</v>
      </c>
      <c r="S403" s="21" t="str">
        <f>IF(MID(Fosfatos!S403,1,1)="&lt;",MID(Fosfatos!S403,2,4)/2,Fosfatos!S403)</f>
        <v>Cauce seco</v>
      </c>
      <c r="T403" s="21" t="str">
        <f>IF(MID(Fosfatos!T403,1,1)="&lt;",MID(Fosfatos!T403,2,4)/2,Fosfatos!T403)</f>
        <v>Cauce estancado</v>
      </c>
      <c r="U403" s="150" t="str">
        <f>IF(MID(Fosfatos!U403,1,1)="&lt;",MID(Fosfatos!U403,2,4)/2,Fosfatos!U403)</f>
        <v>Cauce estancado</v>
      </c>
      <c r="V403" s="151" t="str">
        <f>IF(MID(Fosfatos!V403,1,1)="&lt;",MID(Fosfatos!V403,2,4)/2,Fosfatos!V403)</f>
        <v>Cauce estancado</v>
      </c>
      <c r="W403" s="152" t="str">
        <f>IF(MID(Fosfatos!W403,1,1)="&lt;",MID(Fosfatos!W403,2,4)/2,Fosfatos!W403)</f>
        <v>Cauce estancado</v>
      </c>
      <c r="X403" s="153">
        <f>IF(MID(Fosfatos!X403,1,1)="&lt;",MID(Fosfatos!X403,2,4)/2,Fosfatos!X403)</f>
        <v>0.28000000000000003</v>
      </c>
      <c r="Y403" s="154" t="str">
        <f>IF(MID(Fosfatos!Y403,1,1)="&lt;",MID(Fosfatos!Y403,2,4)/2,Fosfatos!Y403)</f>
        <v>Cauce seco</v>
      </c>
    </row>
    <row r="404" spans="2:25" x14ac:dyDescent="0.25">
      <c r="B404" s="30">
        <v>45453</v>
      </c>
      <c r="C404" s="105"/>
      <c r="D404" s="131">
        <f>IF(MID(Fosfatos!D404,1,1)="&lt;",MID(Fosfatos!D404,2,4)/2,Fosfatos!D404)</f>
        <v>0.64</v>
      </c>
      <c r="E404" s="54"/>
      <c r="F404" s="54"/>
      <c r="G404" s="54"/>
      <c r="H404" s="54"/>
      <c r="I404" s="105"/>
      <c r="J404" s="131">
        <f>IF(MID(Fosfatos!J404,1,1)="&lt;",MID(Fosfatos!J404,2,4)/2,Fosfatos!J404)</f>
        <v>0.1</v>
      </c>
      <c r="K404" s="105"/>
      <c r="L404" s="131">
        <f>IF(MID(Fosfatos!L404,1,1)="&lt;",MID(Fosfatos!L404,2,4)/2,Fosfatos!L404)</f>
        <v>1</v>
      </c>
      <c r="M404" s="105"/>
      <c r="N404" s="131" t="str">
        <f>IF(MID(Fosfatos!N404,1,1)="&lt;",MID(Fosfatos!N404,2,4)/2,Fosfatos!N404)</f>
        <v>Cauce seco</v>
      </c>
      <c r="O404" s="4" t="str">
        <f>IF(MID(Fosfatos!O404,1,1)="&lt;",MID(Fosfatos!O404,2,4)/2,Fosfatos!O404)</f>
        <v>Cauce seco</v>
      </c>
      <c r="P404" s="9" t="str">
        <f>IF(MID(Fosfatos!P404,1,1)="&lt;",MID(Fosfatos!P404,2,4)/2,Fosfatos!P404)</f>
        <v>Cauce seco</v>
      </c>
      <c r="Q404" s="105"/>
      <c r="R404" s="17" t="str">
        <f>IF(MID(Fosfatos!R404,1,1)="&lt;",MID(Fosfatos!R404,2,4)/2,Fosfatos!R404)</f>
        <v>Cauce seco</v>
      </c>
      <c r="S404" s="21" t="str">
        <f>IF(MID(Fosfatos!S404,1,1)="&lt;",MID(Fosfatos!S404,2,4)/2,Fosfatos!S404)</f>
        <v>Cauce seco</v>
      </c>
      <c r="T404" s="21" t="str">
        <f>IF(MID(Fosfatos!T404,1,1)="&lt;",MID(Fosfatos!T404,2,4)/2,Fosfatos!T404)</f>
        <v>Cauce estancado</v>
      </c>
      <c r="U404" s="150" t="str">
        <f>IF(MID(Fosfatos!U404,1,1)="&lt;",MID(Fosfatos!U404,2,4)/2,Fosfatos!U404)</f>
        <v>Cauce estancado</v>
      </c>
      <c r="V404" s="151" t="str">
        <f>IF(MID(Fosfatos!V404,1,1)="&lt;",MID(Fosfatos!V404,2,4)/2,Fosfatos!V404)</f>
        <v>Cauce estancado</v>
      </c>
      <c r="W404" s="152" t="str">
        <f>IF(MID(Fosfatos!W404,1,1)="&lt;",MID(Fosfatos!W404,2,4)/2,Fosfatos!W404)</f>
        <v>Cauce estancado</v>
      </c>
      <c r="X404" s="153">
        <f>IF(MID(Fosfatos!X404,1,1)="&lt;",MID(Fosfatos!X404,2,4)/2,Fosfatos!X404)</f>
        <v>0.25</v>
      </c>
      <c r="Y404" s="154" t="str">
        <f>IF(MID(Fosfatos!Y404,1,1)="&lt;",MID(Fosfatos!Y404,2,4)/2,Fosfatos!Y404)</f>
        <v>Cauce seco</v>
      </c>
    </row>
    <row r="405" spans="2:25" x14ac:dyDescent="0.25">
      <c r="B405" s="30">
        <v>45455</v>
      </c>
      <c r="C405" s="105"/>
      <c r="D405" s="131">
        <f>IF(MID(Fosfatos!D405,1,1)="&lt;",MID(Fosfatos!D405,2,4)/2,Fosfatos!D405)</f>
        <v>0.92</v>
      </c>
      <c r="E405" s="54"/>
      <c r="F405" s="54"/>
      <c r="G405" s="54"/>
      <c r="H405" s="54"/>
      <c r="I405" s="105"/>
      <c r="J405" s="131">
        <f>IF(MID(Fosfatos!J405,1,1)="&lt;",MID(Fosfatos!J405,2,4)/2,Fosfatos!J405)</f>
        <v>1.8</v>
      </c>
      <c r="K405" s="105"/>
      <c r="L405" s="131">
        <f>IF(MID(Fosfatos!L405,1,1)="&lt;",MID(Fosfatos!L405,2,4)/2,Fosfatos!L405)</f>
        <v>1.3</v>
      </c>
      <c r="M405" s="105"/>
      <c r="N405" s="131" t="str">
        <f>IF(MID(Fosfatos!N405,1,1)="&lt;",MID(Fosfatos!N405,2,4)/2,Fosfatos!N405)</f>
        <v>Cauce seco</v>
      </c>
      <c r="O405" s="4" t="str">
        <f>IF(MID(Fosfatos!O405,1,1)="&lt;",MID(Fosfatos!O405,2,4)/2,Fosfatos!O405)</f>
        <v>Cauce seco</v>
      </c>
      <c r="P405" s="9" t="str">
        <f>IF(MID(Fosfatos!P405,1,1)="&lt;",MID(Fosfatos!P405,2,4)/2,Fosfatos!P405)</f>
        <v>Cauce seco</v>
      </c>
      <c r="Q405" s="105"/>
      <c r="R405" s="17" t="str">
        <f>IF(MID(Fosfatos!R405,1,1)="&lt;",MID(Fosfatos!R405,2,4)/2,Fosfatos!R405)</f>
        <v>Cauce seco</v>
      </c>
      <c r="S405" s="21" t="str">
        <f>IF(MID(Fosfatos!S405,1,1)="&lt;",MID(Fosfatos!S405,2,4)/2,Fosfatos!S405)</f>
        <v>Cauce seco</v>
      </c>
      <c r="T405" s="21" t="str">
        <f>IF(MID(Fosfatos!T405,1,1)="&lt;",MID(Fosfatos!T405,2,4)/2,Fosfatos!T405)</f>
        <v>Cauce estancado</v>
      </c>
      <c r="U405" s="150" t="str">
        <f>IF(MID(Fosfatos!U405,1,1)="&lt;",MID(Fosfatos!U405,2,4)/2,Fosfatos!U405)</f>
        <v>Cauce estancado</v>
      </c>
      <c r="V405" s="151" t="str">
        <f>IF(MID(Fosfatos!V405,1,1)="&lt;",MID(Fosfatos!V405,2,4)/2,Fosfatos!V405)</f>
        <v>Cauce estancado</v>
      </c>
      <c r="W405" s="152" t="str">
        <f>IF(MID(Fosfatos!W405,1,1)="&lt;",MID(Fosfatos!W405,2,4)/2,Fosfatos!W405)</f>
        <v>Cauce estancado</v>
      </c>
      <c r="X405" s="153">
        <f>IF(MID(Fosfatos!X405,1,1)="&lt;",MID(Fosfatos!X405,2,4)/2,Fosfatos!X405)</f>
        <v>0.25</v>
      </c>
      <c r="Y405" s="154" t="str">
        <f>IF(MID(Fosfatos!Y405,1,1)="&lt;",MID(Fosfatos!Y405,2,4)/2,Fosfatos!Y405)</f>
        <v>Cauce seco</v>
      </c>
    </row>
    <row r="406" spans="2:25" x14ac:dyDescent="0.25">
      <c r="B406" s="30">
        <v>45457</v>
      </c>
      <c r="C406" s="105"/>
      <c r="D406" s="131">
        <f>IF(MID(Fosfatos!D406,1,1)="&lt;",MID(Fosfatos!D406,2,4)/2,Fosfatos!D406)</f>
        <v>0.61</v>
      </c>
      <c r="E406" s="54"/>
      <c r="F406" s="54"/>
      <c r="G406" s="54"/>
      <c r="H406" s="54"/>
      <c r="I406" s="105"/>
      <c r="J406" s="131">
        <f>IF(MID(Fosfatos!J406,1,1)="&lt;",MID(Fosfatos!J406,2,4)/2,Fosfatos!J406)</f>
        <v>0.46</v>
      </c>
      <c r="K406" s="105"/>
      <c r="L406" s="131">
        <f>IF(MID(Fosfatos!L406,1,1)="&lt;",MID(Fosfatos!L406,2,4)/2,Fosfatos!L406)</f>
        <v>0.98</v>
      </c>
      <c r="M406" s="105"/>
      <c r="N406" s="131" t="str">
        <f>IF(MID(Fosfatos!N406,1,1)="&lt;",MID(Fosfatos!N406,2,4)/2,Fosfatos!N406)</f>
        <v>Cauce seco</v>
      </c>
      <c r="O406" s="4" t="str">
        <f>IF(MID(Fosfatos!O406,1,1)="&lt;",MID(Fosfatos!O406,2,4)/2,Fosfatos!O406)</f>
        <v>Cauce seco</v>
      </c>
      <c r="P406" s="9" t="str">
        <f>IF(MID(Fosfatos!P406,1,1)="&lt;",MID(Fosfatos!P406,2,4)/2,Fosfatos!P406)</f>
        <v>Cauce seco</v>
      </c>
      <c r="Q406" s="105"/>
      <c r="R406" s="17" t="str">
        <f>IF(MID(Fosfatos!R406,1,1)="&lt;",MID(Fosfatos!R406,2,4)/2,Fosfatos!R406)</f>
        <v>Cauce seco</v>
      </c>
      <c r="S406" s="21" t="str">
        <f>IF(MID(Fosfatos!S406,1,1)="&lt;",MID(Fosfatos!S406,2,4)/2,Fosfatos!S406)</f>
        <v>Cauce seco</v>
      </c>
      <c r="T406" s="21">
        <f>IF(MID(Fosfatos!T406,1,1)="&lt;",MID(Fosfatos!T406,2,4)/2,Fosfatos!T406)</f>
        <v>0.1</v>
      </c>
      <c r="U406" s="150" t="str">
        <f>IF(MID(Fosfatos!U406,1,1)="&lt;",MID(Fosfatos!U406,2,4)/2,Fosfatos!U406)</f>
        <v>Cauce estancado</v>
      </c>
      <c r="V406" s="151" t="str">
        <f>IF(MID(Fosfatos!V406,1,1)="&lt;",MID(Fosfatos!V406,2,4)/2,Fosfatos!V406)</f>
        <v>Cauce estancado</v>
      </c>
      <c r="W406" s="152" t="str">
        <f>IF(MID(Fosfatos!W406,1,1)="&lt;",MID(Fosfatos!W406,2,4)/2,Fosfatos!W406)</f>
        <v>Cauce estancado</v>
      </c>
      <c r="X406" s="153">
        <f>IF(MID(Fosfatos!X406,1,1)="&lt;",MID(Fosfatos!X406,2,4)/2,Fosfatos!X406)</f>
        <v>0.43</v>
      </c>
      <c r="Y406" s="154" t="str">
        <f>IF(MID(Fosfatos!Y406,1,1)="&lt;",MID(Fosfatos!Y406,2,4)/2,Fosfatos!Y406)</f>
        <v>Cauce seco</v>
      </c>
    </row>
    <row r="407" spans="2:25" x14ac:dyDescent="0.25">
      <c r="B407" s="30">
        <v>45460</v>
      </c>
      <c r="C407" s="105"/>
      <c r="D407" s="131">
        <f>IF(MID(Fosfatos!D407,1,1)="&lt;",MID(Fosfatos!D407,2,4)/2,Fosfatos!D407)</f>
        <v>0.61</v>
      </c>
      <c r="E407" s="54"/>
      <c r="F407" s="54"/>
      <c r="G407" s="54"/>
      <c r="H407" s="54"/>
      <c r="I407" s="105"/>
      <c r="J407" s="131">
        <f>IF(MID(Fosfatos!J407,1,1)="&lt;",MID(Fosfatos!J407,2,4)/2,Fosfatos!J407)</f>
        <v>0.49</v>
      </c>
      <c r="K407" s="105"/>
      <c r="L407" s="131">
        <f>IF(MID(Fosfatos!L407,1,1)="&lt;",MID(Fosfatos!L407,2,4)/2,Fosfatos!L407)</f>
        <v>1.2</v>
      </c>
      <c r="M407" s="105"/>
      <c r="N407" s="131" t="str">
        <f>IF(MID(Fosfatos!N407,1,1)="&lt;",MID(Fosfatos!N407,2,4)/2,Fosfatos!N407)</f>
        <v>Cauce seco</v>
      </c>
      <c r="O407" s="4" t="str">
        <f>IF(MID(Fosfatos!O407,1,1)="&lt;",MID(Fosfatos!O407,2,4)/2,Fosfatos!O407)</f>
        <v>Cauce seco</v>
      </c>
      <c r="P407" s="9" t="str">
        <f>IF(MID(Fosfatos!P407,1,1)="&lt;",MID(Fosfatos!P407,2,4)/2,Fosfatos!P407)</f>
        <v>Cauce seco</v>
      </c>
      <c r="Q407" s="105"/>
      <c r="R407" s="17" t="str">
        <f>IF(MID(Fosfatos!R407,1,1)="&lt;",MID(Fosfatos!R407,2,4)/2,Fosfatos!R407)</f>
        <v>Cauce seco</v>
      </c>
      <c r="S407" s="21" t="str">
        <f>IF(MID(Fosfatos!S407,1,1)="&lt;",MID(Fosfatos!S407,2,4)/2,Fosfatos!S407)</f>
        <v>Cauce seco</v>
      </c>
      <c r="T407" s="21" t="str">
        <f>IF(MID(Fosfatos!T407,1,1)="&lt;",MID(Fosfatos!T407,2,4)/2,Fosfatos!T407)</f>
        <v>Cauce estancado</v>
      </c>
      <c r="U407" s="150" t="str">
        <f>IF(MID(Fosfatos!U407,1,1)="&lt;",MID(Fosfatos!U407,2,4)/2,Fosfatos!U407)</f>
        <v>Cauce estancado</v>
      </c>
      <c r="V407" s="151" t="str">
        <f>IF(MID(Fosfatos!V407,1,1)="&lt;",MID(Fosfatos!V407,2,4)/2,Fosfatos!V407)</f>
        <v>Cauce estancado</v>
      </c>
      <c r="W407" s="152" t="str">
        <f>IF(MID(Fosfatos!W407,1,1)="&lt;",MID(Fosfatos!W407,2,4)/2,Fosfatos!W407)</f>
        <v>Cauce estancado</v>
      </c>
      <c r="X407" s="153">
        <f>IF(MID(Fosfatos!X407,1,1)="&lt;",MID(Fosfatos!X407,2,4)/2,Fosfatos!X407)</f>
        <v>0.25</v>
      </c>
      <c r="Y407" s="154" t="str">
        <f>IF(MID(Fosfatos!Y407,1,1)="&lt;",MID(Fosfatos!Y407,2,4)/2,Fosfatos!Y407)</f>
        <v>Cauce seco</v>
      </c>
    </row>
    <row r="408" spans="2:25" x14ac:dyDescent="0.25">
      <c r="B408" s="30">
        <v>45462</v>
      </c>
      <c r="C408" s="105"/>
      <c r="D408" s="131">
        <f>IF(MID(Fosfatos!D408,1,1)="&lt;",MID(Fosfatos!D408,2,4)/2,Fosfatos!D408)</f>
        <v>0.49</v>
      </c>
      <c r="E408" s="54"/>
      <c r="F408" s="54"/>
      <c r="G408" s="54"/>
      <c r="H408" s="54"/>
      <c r="I408" s="105"/>
      <c r="J408" s="131">
        <f>IF(MID(Fosfatos!J408,1,1)="&lt;",MID(Fosfatos!J408,2,4)/2,Fosfatos!J408)</f>
        <v>0.31</v>
      </c>
      <c r="K408" s="105"/>
      <c r="L408" s="131">
        <f>IF(MID(Fosfatos!L408,1,1)="&lt;",MID(Fosfatos!L408,2,4)/2,Fosfatos!L408)</f>
        <v>0.98</v>
      </c>
      <c r="M408" s="105"/>
      <c r="N408" s="131" t="str">
        <f>IF(MID(Fosfatos!N408,1,1)="&lt;",MID(Fosfatos!N408,2,4)/2,Fosfatos!N408)</f>
        <v>Cauce seco</v>
      </c>
      <c r="O408" s="4" t="str">
        <f>IF(MID(Fosfatos!O408,1,1)="&lt;",MID(Fosfatos!O408,2,4)/2,Fosfatos!O408)</f>
        <v>Cauce seco</v>
      </c>
      <c r="P408" s="9" t="str">
        <f>IF(MID(Fosfatos!P408,1,1)="&lt;",MID(Fosfatos!P408,2,4)/2,Fosfatos!P408)</f>
        <v>Cauce seco</v>
      </c>
      <c r="Q408" s="105"/>
      <c r="R408" s="17" t="str">
        <f>IF(MID(Fosfatos!R408,1,1)="&lt;",MID(Fosfatos!R408,2,4)/2,Fosfatos!R408)</f>
        <v>Cauce seco</v>
      </c>
      <c r="S408" s="21" t="str">
        <f>IF(MID(Fosfatos!S408,1,1)="&lt;",MID(Fosfatos!S408,2,4)/2,Fosfatos!S408)</f>
        <v>Cauce seco</v>
      </c>
      <c r="T408" s="21" t="str">
        <f>IF(MID(Fosfatos!T408,1,1)="&lt;",MID(Fosfatos!T408,2,4)/2,Fosfatos!T408)</f>
        <v>Cauce estancado</v>
      </c>
      <c r="U408" s="150" t="str">
        <f>IF(MID(Fosfatos!U408,1,1)="&lt;",MID(Fosfatos!U408,2,4)/2,Fosfatos!U408)</f>
        <v>Cauce estancado</v>
      </c>
      <c r="V408" s="151" t="str">
        <f>IF(MID(Fosfatos!V408,1,1)="&lt;",MID(Fosfatos!V408,2,4)/2,Fosfatos!V408)</f>
        <v>Cauce estancado</v>
      </c>
      <c r="W408" s="152" t="str">
        <f>IF(MID(Fosfatos!W408,1,1)="&lt;",MID(Fosfatos!W408,2,4)/2,Fosfatos!W408)</f>
        <v>Cauce estancado</v>
      </c>
      <c r="X408" s="153">
        <f>IF(MID(Fosfatos!X408,1,1)="&lt;",MID(Fosfatos!X408,2,4)/2,Fosfatos!X408)</f>
        <v>0.25</v>
      </c>
      <c r="Y408" s="154" t="str">
        <f>IF(MID(Fosfatos!Y408,1,1)="&lt;",MID(Fosfatos!Y408,2,4)/2,Fosfatos!Y408)</f>
        <v>Cauce seco</v>
      </c>
    </row>
    <row r="409" spans="2:25" x14ac:dyDescent="0.25">
      <c r="B409" s="30">
        <v>45464</v>
      </c>
      <c r="C409" s="105"/>
      <c r="D409" s="131">
        <f>IF(MID(Fosfatos!D409,1,1)="&lt;",MID(Fosfatos!D409,2,4)/2,Fosfatos!D409)</f>
        <v>0.92</v>
      </c>
      <c r="E409" s="54"/>
      <c r="F409" s="54"/>
      <c r="G409" s="54"/>
      <c r="H409" s="54"/>
      <c r="I409" s="105"/>
      <c r="J409" s="131">
        <f>IF(MID(Fosfatos!J409,1,1)="&lt;",MID(Fosfatos!J409,2,4)/2,Fosfatos!J409)</f>
        <v>0.1</v>
      </c>
      <c r="K409" s="105"/>
      <c r="L409" s="131">
        <f>IF(MID(Fosfatos!L409,1,1)="&lt;",MID(Fosfatos!L409,2,4)/2,Fosfatos!L409)</f>
        <v>1.5</v>
      </c>
      <c r="M409" s="105"/>
      <c r="N409" s="131" t="str">
        <f>IF(MID(Fosfatos!N409,1,1)="&lt;",MID(Fosfatos!N409,2,4)/2,Fosfatos!N409)</f>
        <v>Cauce seco</v>
      </c>
      <c r="O409" s="4" t="str">
        <f>IF(MID(Fosfatos!O409,1,1)="&lt;",MID(Fosfatos!O409,2,4)/2,Fosfatos!O409)</f>
        <v>Cauce seco</v>
      </c>
      <c r="P409" s="9" t="str">
        <f>IF(MID(Fosfatos!P409,1,1)="&lt;",MID(Fosfatos!P409,2,4)/2,Fosfatos!P409)</f>
        <v>Cauce seco</v>
      </c>
      <c r="Q409" s="105"/>
      <c r="R409" s="17" t="str">
        <f>IF(MID(Fosfatos!R409,1,1)="&lt;",MID(Fosfatos!R409,2,4)/2,Fosfatos!R409)</f>
        <v>Cauce seco</v>
      </c>
      <c r="S409" s="21" t="str">
        <f>IF(MID(Fosfatos!S409,1,1)="&lt;",MID(Fosfatos!S409,2,4)/2,Fosfatos!S409)</f>
        <v>Cauce seco</v>
      </c>
      <c r="T409" s="21" t="str">
        <f>IF(MID(Fosfatos!T409,1,1)="&lt;",MID(Fosfatos!T409,2,4)/2,Fosfatos!T409)</f>
        <v>Cauce estancado</v>
      </c>
      <c r="U409" s="150" t="str">
        <f>IF(MID(Fosfatos!U409,1,1)="&lt;",MID(Fosfatos!U409,2,4)/2,Fosfatos!U409)</f>
        <v>Cauce estancado</v>
      </c>
      <c r="V409" s="151" t="str">
        <f>IF(MID(Fosfatos!V409,1,1)="&lt;",MID(Fosfatos!V409,2,4)/2,Fosfatos!V409)</f>
        <v>Cauce estancado</v>
      </c>
      <c r="W409" s="152" t="str">
        <f>IF(MID(Fosfatos!W409,1,1)="&lt;",MID(Fosfatos!W409,2,4)/2,Fosfatos!W409)</f>
        <v>Cauce estancado</v>
      </c>
      <c r="X409" s="153">
        <f>IF(MID(Fosfatos!X409,1,1)="&lt;",MID(Fosfatos!X409,2,4)/2,Fosfatos!X409)</f>
        <v>0.1</v>
      </c>
      <c r="Y409" s="154" t="str">
        <f>IF(MID(Fosfatos!Y409,1,1)="&lt;",MID(Fosfatos!Y409,2,4)/2,Fosfatos!Y409)</f>
        <v>Cauce seco</v>
      </c>
    </row>
    <row r="410" spans="2:25" x14ac:dyDescent="0.25">
      <c r="B410" s="30">
        <v>45467</v>
      </c>
      <c r="C410" s="105"/>
      <c r="D410" s="131">
        <f>IF(MID(Fosfatos!D410,1,1)="&lt;",MID(Fosfatos!D410,2,4)/2,Fosfatos!D410)</f>
        <v>0.37</v>
      </c>
      <c r="E410" s="54"/>
      <c r="F410" s="54"/>
      <c r="G410" s="54"/>
      <c r="H410" s="54"/>
      <c r="I410" s="105"/>
      <c r="J410" s="131">
        <f>IF(MID(Fosfatos!J410,1,1)="&lt;",MID(Fosfatos!J410,2,4)/2,Fosfatos!J410)</f>
        <v>0.1</v>
      </c>
      <c r="K410" s="105"/>
      <c r="L410" s="131">
        <f>IF(MID(Fosfatos!L410,1,1)="&lt;",MID(Fosfatos!L410,2,4)/2,Fosfatos!L410)</f>
        <v>0.8</v>
      </c>
      <c r="M410" s="105"/>
      <c r="N410" s="131" t="str">
        <f>IF(MID(Fosfatos!N410,1,1)="&lt;",MID(Fosfatos!N410,2,4)/2,Fosfatos!N410)</f>
        <v>Cauce seco</v>
      </c>
      <c r="O410" s="4" t="str">
        <f>IF(MID(Fosfatos!O410,1,1)="&lt;",MID(Fosfatos!O410,2,4)/2,Fosfatos!O410)</f>
        <v>Cauce seco</v>
      </c>
      <c r="P410" s="9" t="str">
        <f>IF(MID(Fosfatos!P410,1,1)="&lt;",MID(Fosfatos!P410,2,4)/2,Fosfatos!P410)</f>
        <v>Cauce seco</v>
      </c>
      <c r="Q410" s="105"/>
      <c r="R410" s="17" t="str">
        <f>IF(MID(Fosfatos!R410,1,1)="&lt;",MID(Fosfatos!R410,2,4)/2,Fosfatos!R410)</f>
        <v>Cauce seco</v>
      </c>
      <c r="S410" s="21" t="str">
        <f>IF(MID(Fosfatos!S410,1,1)="&lt;",MID(Fosfatos!S410,2,4)/2,Fosfatos!S410)</f>
        <v>Cauce seco</v>
      </c>
      <c r="T410" s="21" t="str">
        <f>IF(MID(Fosfatos!T410,1,1)="&lt;",MID(Fosfatos!T410,2,4)/2,Fosfatos!T410)</f>
        <v>Cauce estancado</v>
      </c>
      <c r="U410" s="150" t="str">
        <f>IF(MID(Fosfatos!U410,1,1)="&lt;",MID(Fosfatos!U410,2,4)/2,Fosfatos!U410)</f>
        <v>Cauce estancado</v>
      </c>
      <c r="V410" s="151" t="str">
        <f>IF(MID(Fosfatos!V410,1,1)="&lt;",MID(Fosfatos!V410,2,4)/2,Fosfatos!V410)</f>
        <v>Cauce estancado</v>
      </c>
      <c r="W410" s="152" t="str">
        <f>IF(MID(Fosfatos!W410,1,1)="&lt;",MID(Fosfatos!W410,2,4)/2,Fosfatos!W410)</f>
        <v>Cauce estancado</v>
      </c>
      <c r="X410" s="153">
        <f>IF(MID(Fosfatos!X410,1,1)="&lt;",MID(Fosfatos!X410,2,4)/2,Fosfatos!X410)</f>
        <v>0.1</v>
      </c>
      <c r="Y410" s="154" t="str">
        <f>IF(MID(Fosfatos!Y410,1,1)="&lt;",MID(Fosfatos!Y410,2,4)/2,Fosfatos!Y410)</f>
        <v>Cauce seco</v>
      </c>
    </row>
    <row r="411" spans="2:25" x14ac:dyDescent="0.25">
      <c r="B411" s="30">
        <v>45469</v>
      </c>
      <c r="C411" s="105"/>
      <c r="D411" s="131">
        <f>IF(MID(Fosfatos!D411,1,1)="&lt;",MID(Fosfatos!D411,2,4)/2,Fosfatos!D411)</f>
        <v>0.43</v>
      </c>
      <c r="E411" s="54"/>
      <c r="F411" s="54"/>
      <c r="G411" s="54"/>
      <c r="H411" s="54"/>
      <c r="I411" s="105"/>
      <c r="J411" s="131">
        <f>IF(MID(Fosfatos!J411,1,1)="&lt;",MID(Fosfatos!J411,2,4)/2,Fosfatos!J411)</f>
        <v>0.1</v>
      </c>
      <c r="K411" s="105"/>
      <c r="L411" s="131">
        <f>IF(MID(Fosfatos!L411,1,1)="&lt;",MID(Fosfatos!L411,2,4)/2,Fosfatos!L411)</f>
        <v>0.74</v>
      </c>
      <c r="M411" s="105"/>
      <c r="N411" s="131" t="str">
        <f>IF(MID(Fosfatos!N411,1,1)="&lt;",MID(Fosfatos!N411,2,4)/2,Fosfatos!N411)</f>
        <v>Cauce seco</v>
      </c>
      <c r="O411" s="4" t="str">
        <f>IF(MID(Fosfatos!O411,1,1)="&lt;",MID(Fosfatos!O411,2,4)/2,Fosfatos!O411)</f>
        <v>Cauce seco</v>
      </c>
      <c r="P411" s="9" t="str">
        <f>IF(MID(Fosfatos!P411,1,1)="&lt;",MID(Fosfatos!P411,2,4)/2,Fosfatos!P411)</f>
        <v>Cauce seco</v>
      </c>
      <c r="Q411" s="105"/>
      <c r="R411" s="17" t="str">
        <f>IF(MID(Fosfatos!R411,1,1)="&lt;",MID(Fosfatos!R411,2,4)/2,Fosfatos!R411)</f>
        <v>Cauce seco</v>
      </c>
      <c r="S411" s="21" t="str">
        <f>IF(MID(Fosfatos!S411,1,1)="&lt;",MID(Fosfatos!S411,2,4)/2,Fosfatos!S411)</f>
        <v>Cauce seco</v>
      </c>
      <c r="T411" s="21" t="str">
        <f>IF(MID(Fosfatos!T411,1,1)="&lt;",MID(Fosfatos!T411,2,4)/2,Fosfatos!T411)</f>
        <v>Cauce estancado</v>
      </c>
      <c r="U411" s="150" t="str">
        <f>IF(MID(Fosfatos!U411,1,1)="&lt;",MID(Fosfatos!U411,2,4)/2,Fosfatos!U411)</f>
        <v>Cauce estancado</v>
      </c>
      <c r="V411" s="151" t="str">
        <f>IF(MID(Fosfatos!V411,1,1)="&lt;",MID(Fosfatos!V411,2,4)/2,Fosfatos!V411)</f>
        <v>Cauce estancado</v>
      </c>
      <c r="W411" s="152" t="str">
        <f>IF(MID(Fosfatos!W411,1,1)="&lt;",MID(Fosfatos!W411,2,4)/2,Fosfatos!W411)</f>
        <v>Cauce estancado</v>
      </c>
      <c r="X411" s="153">
        <f>IF(MID(Fosfatos!X411,1,1)="&lt;",MID(Fosfatos!X411,2,4)/2,Fosfatos!X411)</f>
        <v>0.1</v>
      </c>
      <c r="Y411" s="154" t="str">
        <f>IF(MID(Fosfatos!Y411,1,1)="&lt;",MID(Fosfatos!Y411,2,4)/2,Fosfatos!Y411)</f>
        <v>Cauce seco</v>
      </c>
    </row>
    <row r="412" spans="2:25" x14ac:dyDescent="0.25">
      <c r="B412" s="30">
        <v>45471</v>
      </c>
      <c r="C412" s="105"/>
      <c r="D412" s="131">
        <f>IF(MID(Fosfatos!D412,1,1)="&lt;",MID(Fosfatos!D412,2,4)/2,Fosfatos!D412)</f>
        <v>0.49</v>
      </c>
      <c r="E412" s="54"/>
      <c r="F412" s="54"/>
      <c r="G412" s="54"/>
      <c r="H412" s="54"/>
      <c r="I412" s="105"/>
      <c r="J412" s="131">
        <f>IF(MID(Fosfatos!J412,1,1)="&lt;",MID(Fosfatos!J412,2,4)/2,Fosfatos!J412)</f>
        <v>0.1</v>
      </c>
      <c r="K412" s="105"/>
      <c r="L412" s="131">
        <f>IF(MID(Fosfatos!L412,1,1)="&lt;",MID(Fosfatos!L412,2,4)/2,Fosfatos!L412)</f>
        <v>0.92</v>
      </c>
      <c r="M412" s="105"/>
      <c r="N412" s="131" t="str">
        <f>IF(MID(Fosfatos!N412,1,1)="&lt;",MID(Fosfatos!N412,2,4)/2,Fosfatos!N412)</f>
        <v>Cauce seco</v>
      </c>
      <c r="O412" s="4" t="str">
        <f>IF(MID(Fosfatos!O412,1,1)="&lt;",MID(Fosfatos!O412,2,4)/2,Fosfatos!O412)</f>
        <v>Cauce seco</v>
      </c>
      <c r="P412" s="9" t="str">
        <f>IF(MID(Fosfatos!P412,1,1)="&lt;",MID(Fosfatos!P412,2,4)/2,Fosfatos!P412)</f>
        <v>Cauce seco</v>
      </c>
      <c r="Q412" s="105"/>
      <c r="R412" s="17" t="str">
        <f>IF(MID(Fosfatos!R412,1,1)="&lt;",MID(Fosfatos!R412,2,4)/2,Fosfatos!R412)</f>
        <v>Cauce seco</v>
      </c>
      <c r="S412" s="21" t="str">
        <f>IF(MID(Fosfatos!S412,1,1)="&lt;",MID(Fosfatos!S412,2,4)/2,Fosfatos!S412)</f>
        <v>Cauce seco</v>
      </c>
      <c r="T412" s="21" t="str">
        <f>IF(MID(Fosfatos!T412,1,1)="&lt;",MID(Fosfatos!T412,2,4)/2,Fosfatos!T412)</f>
        <v>Cauce estancado</v>
      </c>
      <c r="U412" s="150" t="str">
        <f>IF(MID(Fosfatos!U412,1,1)="&lt;",MID(Fosfatos!U412,2,4)/2,Fosfatos!U412)</f>
        <v>Cauce estancado</v>
      </c>
      <c r="V412" s="151" t="str">
        <f>IF(MID(Fosfatos!V412,1,1)="&lt;",MID(Fosfatos!V412,2,4)/2,Fosfatos!V412)</f>
        <v>Cauce estancado</v>
      </c>
      <c r="W412" s="152" t="str">
        <f>IF(MID(Fosfatos!W412,1,1)="&lt;",MID(Fosfatos!W412,2,4)/2,Fosfatos!W412)</f>
        <v>Cauce estancado</v>
      </c>
      <c r="X412" s="153">
        <f>IF(MID(Fosfatos!X412,1,1)="&lt;",MID(Fosfatos!X412,2,4)/2,Fosfatos!X412)</f>
        <v>0.1</v>
      </c>
      <c r="Y412" s="154" t="str">
        <f>IF(MID(Fosfatos!Y412,1,1)="&lt;",MID(Fosfatos!Y412,2,4)/2,Fosfatos!Y412)</f>
        <v>Cauce seco</v>
      </c>
    </row>
    <row r="413" spans="2:25" x14ac:dyDescent="0.25">
      <c r="B413" s="30">
        <v>45474</v>
      </c>
      <c r="C413" s="105"/>
      <c r="D413" s="131">
        <f>IF(MID(Fosfatos!D413,1,1)="&lt;",MID(Fosfatos!D413,2,4)/2,Fosfatos!D413)</f>
        <v>0.64</v>
      </c>
      <c r="E413" s="54"/>
      <c r="F413" s="54"/>
      <c r="G413" s="54"/>
      <c r="H413" s="54"/>
      <c r="I413" s="105"/>
      <c r="J413" s="131">
        <f>IF(MID(Fosfatos!J413,1,1)="&lt;",MID(Fosfatos!J413,2,4)/2,Fosfatos!J413)</f>
        <v>0.25</v>
      </c>
      <c r="K413" s="105"/>
      <c r="L413" s="131">
        <f>IF(MID(Fosfatos!L413,1,1)="&lt;",MID(Fosfatos!L413,2,4)/2,Fosfatos!L413)</f>
        <v>0.98</v>
      </c>
      <c r="M413" s="105"/>
      <c r="N413" s="131" t="str">
        <f>IF(MID(Fosfatos!N413,1,1)="&lt;",MID(Fosfatos!N413,2,4)/2,Fosfatos!N413)</f>
        <v>Cauce seco</v>
      </c>
      <c r="O413" s="4" t="str">
        <f>IF(MID(Fosfatos!O413,1,1)="&lt;",MID(Fosfatos!O413,2,4)/2,Fosfatos!O413)</f>
        <v>Cauce seco</v>
      </c>
      <c r="P413" s="9" t="str">
        <f>IF(MID(Fosfatos!P413,1,1)="&lt;",MID(Fosfatos!P413,2,4)/2,Fosfatos!P413)</f>
        <v>Cauce seco</v>
      </c>
      <c r="Q413" s="105"/>
      <c r="R413" s="17" t="str">
        <f>IF(MID(Fosfatos!R413,1,1)="&lt;",MID(Fosfatos!R413,2,4)/2,Fosfatos!R413)</f>
        <v>Cauce seco</v>
      </c>
      <c r="S413" s="21" t="str">
        <f>IF(MID(Fosfatos!S413,1,1)="&lt;",MID(Fosfatos!S413,2,4)/2,Fosfatos!S413)</f>
        <v>Cauce seco</v>
      </c>
      <c r="T413" s="21" t="str">
        <f>IF(MID(Fosfatos!T413,1,1)="&lt;",MID(Fosfatos!T413,2,4)/2,Fosfatos!T413)</f>
        <v>Cauce estancado</v>
      </c>
      <c r="U413" s="150" t="str">
        <f>IF(MID(Fosfatos!U413,1,1)="&lt;",MID(Fosfatos!U413,2,4)/2,Fosfatos!U413)</f>
        <v>Cauce estancado</v>
      </c>
      <c r="V413" s="151" t="str">
        <f>IF(MID(Fosfatos!V413,1,1)="&lt;",MID(Fosfatos!V413,2,4)/2,Fosfatos!V413)</f>
        <v>Cauce estancado</v>
      </c>
      <c r="W413" s="152" t="str">
        <f>IF(MID(Fosfatos!W413,1,1)="&lt;",MID(Fosfatos!W413,2,4)/2,Fosfatos!W413)</f>
        <v>Cauce estancado</v>
      </c>
      <c r="X413" s="153">
        <f>IF(MID(Fosfatos!X413,1,1)="&lt;",MID(Fosfatos!X413,2,4)/2,Fosfatos!X413)</f>
        <v>0.1</v>
      </c>
      <c r="Y413" s="154" t="str">
        <f>IF(MID(Fosfatos!Y413,1,1)="&lt;",MID(Fosfatos!Y413,2,4)/2,Fosfatos!Y413)</f>
        <v>Cauce seco</v>
      </c>
    </row>
    <row r="414" spans="2:25" x14ac:dyDescent="0.25">
      <c r="B414" s="30">
        <v>45476</v>
      </c>
      <c r="C414" s="105"/>
      <c r="D414" s="131">
        <f>IF(MID(Fosfatos!D414,1,1)="&lt;",MID(Fosfatos!D414,2,4)/2,Fosfatos!D414)</f>
        <v>0.71</v>
      </c>
      <c r="E414" s="54"/>
      <c r="F414" s="54"/>
      <c r="G414" s="54"/>
      <c r="H414" s="54"/>
      <c r="I414" s="105"/>
      <c r="J414" s="131">
        <f>IF(MID(Fosfatos!J414,1,1)="&lt;",MID(Fosfatos!J414,2,4)/2,Fosfatos!J414)</f>
        <v>0.21</v>
      </c>
      <c r="K414" s="105"/>
      <c r="L414" s="131">
        <f>IF(MID(Fosfatos!L414,1,1)="&lt;",MID(Fosfatos!L414,2,4)/2,Fosfatos!L414)</f>
        <v>0.92</v>
      </c>
      <c r="M414" s="105"/>
      <c r="N414" s="131" t="str">
        <f>IF(MID(Fosfatos!N414,1,1)="&lt;",MID(Fosfatos!N414,2,4)/2,Fosfatos!N414)</f>
        <v>Cauce seco</v>
      </c>
      <c r="O414" s="4" t="str">
        <f>IF(MID(Fosfatos!O414,1,1)="&lt;",MID(Fosfatos!O414,2,4)/2,Fosfatos!O414)</f>
        <v>Cauce seco</v>
      </c>
      <c r="P414" s="9" t="str">
        <f>IF(MID(Fosfatos!P414,1,1)="&lt;",MID(Fosfatos!P414,2,4)/2,Fosfatos!P414)</f>
        <v>Cauce seco</v>
      </c>
      <c r="Q414" s="105"/>
      <c r="R414" s="17" t="str">
        <f>IF(MID(Fosfatos!R414,1,1)="&lt;",MID(Fosfatos!R414,2,4)/2,Fosfatos!R414)</f>
        <v>Cauce seco</v>
      </c>
      <c r="S414" s="21" t="str">
        <f>IF(MID(Fosfatos!S414,1,1)="&lt;",MID(Fosfatos!S414,2,4)/2,Fosfatos!S414)</f>
        <v>Cauce seco</v>
      </c>
      <c r="T414" s="21" t="str">
        <f>IF(MID(Fosfatos!T414,1,1)="&lt;",MID(Fosfatos!T414,2,4)/2,Fosfatos!T414)</f>
        <v>Cauce estancado</v>
      </c>
      <c r="U414" s="150" t="str">
        <f>IF(MID(Fosfatos!U414,1,1)="&lt;",MID(Fosfatos!U414,2,4)/2,Fosfatos!U414)</f>
        <v>Cauce estancado</v>
      </c>
      <c r="V414" s="151" t="str">
        <f>IF(MID(Fosfatos!V414,1,1)="&lt;",MID(Fosfatos!V414,2,4)/2,Fosfatos!V414)</f>
        <v>Cauce estancado</v>
      </c>
      <c r="W414" s="152" t="str">
        <f>IF(MID(Fosfatos!W414,1,1)="&lt;",MID(Fosfatos!W414,2,4)/2,Fosfatos!W414)</f>
        <v>Cauce estancado</v>
      </c>
      <c r="X414" s="153">
        <f>IF(MID(Fosfatos!X414,1,1)="&lt;",MID(Fosfatos!X414,2,4)/2,Fosfatos!X414)</f>
        <v>0.61</v>
      </c>
      <c r="Y414" s="154" t="str">
        <f>IF(MID(Fosfatos!Y414,1,1)="&lt;",MID(Fosfatos!Y414,2,4)/2,Fosfatos!Y414)</f>
        <v>Cauce seco</v>
      </c>
    </row>
    <row r="415" spans="2:25" x14ac:dyDescent="0.25">
      <c r="B415" s="30">
        <v>45478</v>
      </c>
      <c r="C415" s="105"/>
      <c r="D415" s="131">
        <f>IF(MID(Fosfatos!D415,1,1)="&lt;",MID(Fosfatos!D415,2,4)/2,Fosfatos!D415)</f>
        <v>0.46</v>
      </c>
      <c r="E415" s="54"/>
      <c r="F415" s="54"/>
      <c r="G415" s="54"/>
      <c r="H415" s="54"/>
      <c r="I415" s="105"/>
      <c r="J415" s="131">
        <f>IF(MID(Fosfatos!J415,1,1)="&lt;",MID(Fosfatos!J415,2,4)/2,Fosfatos!J415)</f>
        <v>0.1</v>
      </c>
      <c r="K415" s="105"/>
      <c r="L415" s="131">
        <f>IF(MID(Fosfatos!L415,1,1)="&lt;",MID(Fosfatos!L415,2,4)/2,Fosfatos!L415)</f>
        <v>0.71</v>
      </c>
      <c r="M415" s="105"/>
      <c r="N415" s="131" t="str">
        <f>IF(MID(Fosfatos!N415,1,1)="&lt;",MID(Fosfatos!N415,2,4)/2,Fosfatos!N415)</f>
        <v>Cauce seco</v>
      </c>
      <c r="O415" s="4" t="str">
        <f>IF(MID(Fosfatos!O415,1,1)="&lt;",MID(Fosfatos!O415,2,4)/2,Fosfatos!O415)</f>
        <v>Cauce seco</v>
      </c>
      <c r="P415" s="9" t="str">
        <f>IF(MID(Fosfatos!P415,1,1)="&lt;",MID(Fosfatos!P415,2,4)/2,Fosfatos!P415)</f>
        <v>Cauce seco</v>
      </c>
      <c r="Q415" s="105"/>
      <c r="R415" s="17" t="str">
        <f>IF(MID(Fosfatos!R415,1,1)="&lt;",MID(Fosfatos!R415,2,4)/2,Fosfatos!R415)</f>
        <v>Cauce seco</v>
      </c>
      <c r="S415" s="21" t="str">
        <f>IF(MID(Fosfatos!S415,1,1)="&lt;",MID(Fosfatos!S415,2,4)/2,Fosfatos!S415)</f>
        <v>Cauce seco</v>
      </c>
      <c r="T415" s="21" t="str">
        <f>IF(MID(Fosfatos!T415,1,1)="&lt;",MID(Fosfatos!T415,2,4)/2,Fosfatos!T415)</f>
        <v>Cauce estancado</v>
      </c>
      <c r="U415" s="150" t="str">
        <f>IF(MID(Fosfatos!U415,1,1)="&lt;",MID(Fosfatos!U415,2,4)/2,Fosfatos!U415)</f>
        <v>Cauce estancado</v>
      </c>
      <c r="V415" s="151" t="str">
        <f>IF(MID(Fosfatos!V415,1,1)="&lt;",MID(Fosfatos!V415,2,4)/2,Fosfatos!V415)</f>
        <v>Cauce estancado</v>
      </c>
      <c r="W415" s="152" t="str">
        <f>IF(MID(Fosfatos!W415,1,1)="&lt;",MID(Fosfatos!W415,2,4)/2,Fosfatos!W415)</f>
        <v>Cauce estancado</v>
      </c>
      <c r="X415" s="153">
        <f>IF(MID(Fosfatos!X415,1,1)="&lt;",MID(Fosfatos!X415,2,4)/2,Fosfatos!X415)</f>
        <v>0.1</v>
      </c>
      <c r="Y415" s="154" t="str">
        <f>IF(MID(Fosfatos!Y415,1,1)="&lt;",MID(Fosfatos!Y415,2,4)/2,Fosfatos!Y415)</f>
        <v>Cauce seco</v>
      </c>
    </row>
    <row r="416" spans="2:25" x14ac:dyDescent="0.25">
      <c r="B416" s="30">
        <v>45481</v>
      </c>
      <c r="C416" s="105"/>
      <c r="D416" s="131">
        <f>IF(MID(Fosfatos!D416,1,1)="&lt;",MID(Fosfatos!D416,2,4)/2,Fosfatos!D416)</f>
        <v>0.64</v>
      </c>
      <c r="E416" s="54"/>
      <c r="F416" s="54"/>
      <c r="G416" s="54"/>
      <c r="H416" s="54"/>
      <c r="I416" s="105"/>
      <c r="J416" s="131">
        <f>IF(MID(Fosfatos!J416,1,1)="&lt;",MID(Fosfatos!J416,2,4)/2,Fosfatos!J416)</f>
        <v>0.1</v>
      </c>
      <c r="K416" s="105"/>
      <c r="L416" s="131">
        <f>IF(MID(Fosfatos!L416,1,1)="&lt;",MID(Fosfatos!L416,2,4)/2,Fosfatos!L416)</f>
        <v>0.83</v>
      </c>
      <c r="M416" s="105"/>
      <c r="N416" s="131" t="str">
        <f>IF(MID(Fosfatos!N416,1,1)="&lt;",MID(Fosfatos!N416,2,4)/2,Fosfatos!N416)</f>
        <v>Cauce seco</v>
      </c>
      <c r="O416" s="4" t="str">
        <f>IF(MID(Fosfatos!O416,1,1)="&lt;",MID(Fosfatos!O416,2,4)/2,Fosfatos!O416)</f>
        <v>Cauce seco</v>
      </c>
      <c r="P416" s="9" t="str">
        <f>IF(MID(Fosfatos!P416,1,1)="&lt;",MID(Fosfatos!P416,2,4)/2,Fosfatos!P416)</f>
        <v>Cauce seco</v>
      </c>
      <c r="Q416" s="105"/>
      <c r="R416" s="17" t="str">
        <f>IF(MID(Fosfatos!R416,1,1)="&lt;",MID(Fosfatos!R416,2,4)/2,Fosfatos!R416)</f>
        <v>Cauce seco</v>
      </c>
      <c r="S416" s="21" t="str">
        <f>IF(MID(Fosfatos!S416,1,1)="&lt;",MID(Fosfatos!S416,2,4)/2,Fosfatos!S416)</f>
        <v>Cauce seco</v>
      </c>
      <c r="T416" s="21" t="str">
        <f>IF(MID(Fosfatos!T416,1,1)="&lt;",MID(Fosfatos!T416,2,4)/2,Fosfatos!T416)</f>
        <v>Cauce estancado</v>
      </c>
      <c r="U416" s="150" t="str">
        <f>IF(MID(Fosfatos!U416,1,1)="&lt;",MID(Fosfatos!U416,2,4)/2,Fosfatos!U416)</f>
        <v>Cauce estancado</v>
      </c>
      <c r="V416" s="151" t="str">
        <f>IF(MID(Fosfatos!V416,1,1)="&lt;",MID(Fosfatos!V416,2,4)/2,Fosfatos!V416)</f>
        <v>Cauce estancado</v>
      </c>
      <c r="W416" s="152" t="str">
        <f>IF(MID(Fosfatos!W416,1,1)="&lt;",MID(Fosfatos!W416,2,4)/2,Fosfatos!W416)</f>
        <v>Cauce estancado</v>
      </c>
      <c r="X416" s="153">
        <f>IF(MID(Fosfatos!X416,1,1)="&lt;",MID(Fosfatos!X416,2,4)/2,Fosfatos!X416)</f>
        <v>0.1</v>
      </c>
      <c r="Y416" s="154" t="str">
        <f>IF(MID(Fosfatos!Y416,1,1)="&lt;",MID(Fosfatos!Y416,2,4)/2,Fosfatos!Y416)</f>
        <v>Cauce seco</v>
      </c>
    </row>
    <row r="417" spans="2:25" x14ac:dyDescent="0.25">
      <c r="B417" s="30">
        <v>45483</v>
      </c>
      <c r="C417" s="105"/>
      <c r="D417" s="131">
        <f>IF(MID(Fosfatos!D417,1,1)="&lt;",MID(Fosfatos!D417,2,4)/2,Fosfatos!D417)</f>
        <v>0.37</v>
      </c>
      <c r="E417" s="54"/>
      <c r="F417" s="54"/>
      <c r="G417" s="54"/>
      <c r="H417" s="54"/>
      <c r="I417" s="105"/>
      <c r="J417" s="131">
        <f>IF(MID(Fosfatos!J417,1,1)="&lt;",MID(Fosfatos!J417,2,4)/2,Fosfatos!J417)</f>
        <v>0.1</v>
      </c>
      <c r="K417" s="105"/>
      <c r="L417" s="131">
        <f>IF(MID(Fosfatos!L417,1,1)="&lt;",MID(Fosfatos!L417,2,4)/2,Fosfatos!L417)</f>
        <v>0.8</v>
      </c>
      <c r="M417" s="105"/>
      <c r="N417" s="131" t="str">
        <f>IF(MID(Fosfatos!N417,1,1)="&lt;",MID(Fosfatos!N417,2,4)/2,Fosfatos!N417)</f>
        <v>Cauce seco</v>
      </c>
      <c r="O417" s="4" t="str">
        <f>IF(MID(Fosfatos!O417,1,1)="&lt;",MID(Fosfatos!O417,2,4)/2,Fosfatos!O417)</f>
        <v>Cauce seco</v>
      </c>
      <c r="P417" s="9" t="str">
        <f>IF(MID(Fosfatos!P417,1,1)="&lt;",MID(Fosfatos!P417,2,4)/2,Fosfatos!P417)</f>
        <v>Cauce seco</v>
      </c>
      <c r="Q417" s="105"/>
      <c r="R417" s="17" t="str">
        <f>IF(MID(Fosfatos!R417,1,1)="&lt;",MID(Fosfatos!R417,2,4)/2,Fosfatos!R417)</f>
        <v>Cauce seco</v>
      </c>
      <c r="S417" s="21" t="str">
        <f>IF(MID(Fosfatos!S417,1,1)="&lt;",MID(Fosfatos!S417,2,4)/2,Fosfatos!S417)</f>
        <v>Cauce seco</v>
      </c>
      <c r="T417" s="21" t="str">
        <f>IF(MID(Fosfatos!T417,1,1)="&lt;",MID(Fosfatos!T417,2,4)/2,Fosfatos!T417)</f>
        <v>Cauce estancado</v>
      </c>
      <c r="U417" s="150" t="str">
        <f>IF(MID(Fosfatos!U417,1,1)="&lt;",MID(Fosfatos!U417,2,4)/2,Fosfatos!U417)</f>
        <v>Cauce estancado</v>
      </c>
      <c r="V417" s="151" t="str">
        <f>IF(MID(Fosfatos!V417,1,1)="&lt;",MID(Fosfatos!V417,2,4)/2,Fosfatos!V417)</f>
        <v>Cauce estancado</v>
      </c>
      <c r="W417" s="152" t="str">
        <f>IF(MID(Fosfatos!W417,1,1)="&lt;",MID(Fosfatos!W417,2,4)/2,Fosfatos!W417)</f>
        <v>Cauce estancado</v>
      </c>
      <c r="X417" s="153">
        <f>IF(MID(Fosfatos!X417,1,1)="&lt;",MID(Fosfatos!X417,2,4)/2,Fosfatos!X417)</f>
        <v>0.1</v>
      </c>
      <c r="Y417" s="154" t="str">
        <f>IF(MID(Fosfatos!Y417,1,1)="&lt;",MID(Fosfatos!Y417,2,4)/2,Fosfatos!Y417)</f>
        <v>Cauce seco</v>
      </c>
    </row>
    <row r="418" spans="2:25" x14ac:dyDescent="0.25">
      <c r="B418" s="30">
        <v>45485</v>
      </c>
      <c r="C418" s="105"/>
      <c r="D418" s="131">
        <f>IF(MID(Fosfatos!D418,1,1)="&lt;",MID(Fosfatos!D418,2,4)/2,Fosfatos!D418)</f>
        <v>0.37</v>
      </c>
      <c r="E418" s="54"/>
      <c r="F418" s="54"/>
      <c r="G418" s="54"/>
      <c r="H418" s="54"/>
      <c r="I418" s="105"/>
      <c r="J418" s="131">
        <f>IF(MID(Fosfatos!J418,1,1)="&lt;",MID(Fosfatos!J418,2,4)/2,Fosfatos!J418)</f>
        <v>0.1</v>
      </c>
      <c r="K418" s="105"/>
      <c r="L418" s="131">
        <f>IF(MID(Fosfatos!L418,1,1)="&lt;",MID(Fosfatos!L418,2,4)/2,Fosfatos!L418)</f>
        <v>0.61</v>
      </c>
      <c r="M418" s="105"/>
      <c r="N418" s="131" t="str">
        <f>IF(MID(Fosfatos!N418,1,1)="&lt;",MID(Fosfatos!N418,2,4)/2,Fosfatos!N418)</f>
        <v>Cauce seco</v>
      </c>
      <c r="O418" s="4" t="str">
        <f>IF(MID(Fosfatos!O418,1,1)="&lt;",MID(Fosfatos!O418,2,4)/2,Fosfatos!O418)</f>
        <v>Cauce seco</v>
      </c>
      <c r="P418" s="9" t="str">
        <f>IF(MID(Fosfatos!P418,1,1)="&lt;",MID(Fosfatos!P418,2,4)/2,Fosfatos!P418)</f>
        <v>Cauce seco</v>
      </c>
      <c r="Q418" s="105"/>
      <c r="R418" s="17" t="str">
        <f>IF(MID(Fosfatos!R418,1,1)="&lt;",MID(Fosfatos!R418,2,4)/2,Fosfatos!R418)</f>
        <v>Cauce seco</v>
      </c>
      <c r="S418" s="21" t="str">
        <f>IF(MID(Fosfatos!S418,1,1)="&lt;",MID(Fosfatos!S418,2,4)/2,Fosfatos!S418)</f>
        <v>Cauce seco</v>
      </c>
      <c r="T418" s="21" t="str">
        <f>IF(MID(Fosfatos!T418,1,1)="&lt;",MID(Fosfatos!T418,2,4)/2,Fosfatos!T418)</f>
        <v>Cauce estancado</v>
      </c>
      <c r="U418" s="150" t="str">
        <f>IF(MID(Fosfatos!U418,1,1)="&lt;",MID(Fosfatos!U418,2,4)/2,Fosfatos!U418)</f>
        <v>Cauce estancado</v>
      </c>
      <c r="V418" s="151" t="str">
        <f>IF(MID(Fosfatos!V418,1,1)="&lt;",MID(Fosfatos!V418,2,4)/2,Fosfatos!V418)</f>
        <v>Cauce estancado</v>
      </c>
      <c r="W418" s="152" t="str">
        <f>IF(MID(Fosfatos!W418,1,1)="&lt;",MID(Fosfatos!W418,2,4)/2,Fosfatos!W418)</f>
        <v>Cauce estancado</v>
      </c>
      <c r="X418" s="153">
        <f>IF(MID(Fosfatos!X418,1,1)="&lt;",MID(Fosfatos!X418,2,4)/2,Fosfatos!X418)</f>
        <v>0.1</v>
      </c>
      <c r="Y418" s="154" t="str">
        <f>IF(MID(Fosfatos!Y418,1,1)="&lt;",MID(Fosfatos!Y418,2,4)/2,Fosfatos!Y418)</f>
        <v>Cauce seco</v>
      </c>
    </row>
    <row r="419" spans="2:25" x14ac:dyDescent="0.25">
      <c r="B419" s="30">
        <v>45488</v>
      </c>
      <c r="C419" s="105"/>
      <c r="D419" s="131">
        <f>IF(MID(Fosfatos!D419,1,1)="&lt;",MID(Fosfatos!D419,2,4)/2,Fosfatos!D419)</f>
        <v>0.71</v>
      </c>
      <c r="E419" s="54"/>
      <c r="F419" s="54"/>
      <c r="G419" s="54"/>
      <c r="H419" s="54"/>
      <c r="I419" s="105"/>
      <c r="J419" s="131">
        <f>IF(MID(Fosfatos!J419,1,1)="&lt;",MID(Fosfatos!J419,2,4)/2,Fosfatos!J419)</f>
        <v>0.1</v>
      </c>
      <c r="K419" s="105"/>
      <c r="L419" s="131">
        <f>IF(MID(Fosfatos!L419,1,1)="&lt;",MID(Fosfatos!L419,2,4)/2,Fosfatos!L419)</f>
        <v>1.3</v>
      </c>
      <c r="M419" s="105"/>
      <c r="N419" s="131" t="str">
        <f>IF(MID(Fosfatos!N419,1,1)="&lt;",MID(Fosfatos!N419,2,4)/2,Fosfatos!N419)</f>
        <v>Cauce seco</v>
      </c>
      <c r="O419" s="4" t="str">
        <f>IF(MID(Fosfatos!O419,1,1)="&lt;",MID(Fosfatos!O419,2,4)/2,Fosfatos!O419)</f>
        <v>Cauce seco</v>
      </c>
      <c r="P419" s="9" t="str">
        <f>IF(MID(Fosfatos!P419,1,1)="&lt;",MID(Fosfatos!P419,2,4)/2,Fosfatos!P419)</f>
        <v>Cauce seco</v>
      </c>
      <c r="Q419" s="105"/>
      <c r="R419" s="17" t="str">
        <f>IF(MID(Fosfatos!R419,1,1)="&lt;",MID(Fosfatos!R419,2,4)/2,Fosfatos!R419)</f>
        <v>Cauce seco</v>
      </c>
      <c r="S419" s="21" t="str">
        <f>IF(MID(Fosfatos!S419,1,1)="&lt;",MID(Fosfatos!S419,2,4)/2,Fosfatos!S419)</f>
        <v>Cauce seco</v>
      </c>
      <c r="T419" s="21" t="str">
        <f>IF(MID(Fosfatos!T419,1,1)="&lt;",MID(Fosfatos!T419,2,4)/2,Fosfatos!T419)</f>
        <v>Cauce estancado</v>
      </c>
      <c r="U419" s="150" t="str">
        <f>IF(MID(Fosfatos!U419,1,1)="&lt;",MID(Fosfatos!U419,2,4)/2,Fosfatos!U419)</f>
        <v>Cauce estancado</v>
      </c>
      <c r="V419" s="151" t="str">
        <f>IF(MID(Fosfatos!V419,1,1)="&lt;",MID(Fosfatos!V419,2,4)/2,Fosfatos!V419)</f>
        <v>Cauce estancado</v>
      </c>
      <c r="W419" s="152" t="str">
        <f>IF(MID(Fosfatos!W419,1,1)="&lt;",MID(Fosfatos!W419,2,4)/2,Fosfatos!W419)</f>
        <v>Cauce estancado</v>
      </c>
      <c r="X419" s="153">
        <f>IF(MID(Fosfatos!X419,1,1)="&lt;",MID(Fosfatos!X419,2,4)/2,Fosfatos!X419)</f>
        <v>0.1</v>
      </c>
      <c r="Y419" s="154" t="str">
        <f>IF(MID(Fosfatos!Y419,1,1)="&lt;",MID(Fosfatos!Y419,2,4)/2,Fosfatos!Y419)</f>
        <v>Cauce seco</v>
      </c>
    </row>
    <row r="420" spans="2:25" x14ac:dyDescent="0.25">
      <c r="B420" s="30">
        <v>45490</v>
      </c>
      <c r="C420" s="105"/>
      <c r="D420" s="131">
        <f>IF(MID(Fosfatos!D420,1,1)="&lt;",MID(Fosfatos!D420,2,4)/2,Fosfatos!D420)</f>
        <v>0.57999999999999996</v>
      </c>
      <c r="E420" s="54"/>
      <c r="F420" s="54"/>
      <c r="G420" s="54"/>
      <c r="H420" s="54"/>
      <c r="I420" s="105"/>
      <c r="J420" s="131">
        <f>IF(MID(Fosfatos!J420,1,1)="&lt;",MID(Fosfatos!J420,2,4)/2,Fosfatos!J420)</f>
        <v>0.1</v>
      </c>
      <c r="K420" s="105"/>
      <c r="L420" s="131">
        <f>IF(MID(Fosfatos!L420,1,1)="&lt;",MID(Fosfatos!L420,2,4)/2,Fosfatos!L420)</f>
        <v>1</v>
      </c>
      <c r="M420" s="105"/>
      <c r="N420" s="131" t="str">
        <f>IF(MID(Fosfatos!N420,1,1)="&lt;",MID(Fosfatos!N420,2,4)/2,Fosfatos!N420)</f>
        <v>Cauce seco</v>
      </c>
      <c r="O420" s="4" t="str">
        <f>IF(MID(Fosfatos!O420,1,1)="&lt;",MID(Fosfatos!O420,2,4)/2,Fosfatos!O420)</f>
        <v>Cauce seco</v>
      </c>
      <c r="P420" s="9" t="str">
        <f>IF(MID(Fosfatos!P420,1,1)="&lt;",MID(Fosfatos!P420,2,4)/2,Fosfatos!P420)</f>
        <v>Cauce seco</v>
      </c>
      <c r="Q420" s="105"/>
      <c r="R420" s="17" t="str">
        <f>IF(MID(Fosfatos!R420,1,1)="&lt;",MID(Fosfatos!R420,2,4)/2,Fosfatos!R420)</f>
        <v>Cauce seco</v>
      </c>
      <c r="S420" s="21" t="str">
        <f>IF(MID(Fosfatos!S420,1,1)="&lt;",MID(Fosfatos!S420,2,4)/2,Fosfatos!S420)</f>
        <v>Cauce seco</v>
      </c>
      <c r="T420" s="21" t="str">
        <f>IF(MID(Fosfatos!T420,1,1)="&lt;",MID(Fosfatos!T420,2,4)/2,Fosfatos!T420)</f>
        <v>Cauce estancado</v>
      </c>
      <c r="U420" s="150" t="str">
        <f>IF(MID(Fosfatos!U420,1,1)="&lt;",MID(Fosfatos!U420,2,4)/2,Fosfatos!U420)</f>
        <v>Cauce estancado</v>
      </c>
      <c r="V420" s="151" t="str">
        <f>IF(MID(Fosfatos!V420,1,1)="&lt;",MID(Fosfatos!V420,2,4)/2,Fosfatos!V420)</f>
        <v>Cauce estancado</v>
      </c>
      <c r="W420" s="152" t="str">
        <f>IF(MID(Fosfatos!W420,1,1)="&lt;",MID(Fosfatos!W420,2,4)/2,Fosfatos!W420)</f>
        <v>Cauce estancado</v>
      </c>
      <c r="X420" s="153">
        <f>IF(MID(Fosfatos!X420,1,1)="&lt;",MID(Fosfatos!X420,2,4)/2,Fosfatos!X420)</f>
        <v>0.1</v>
      </c>
      <c r="Y420" s="154" t="str">
        <f>IF(MID(Fosfatos!Y420,1,1)="&lt;",MID(Fosfatos!Y420,2,4)/2,Fosfatos!Y420)</f>
        <v>Cauce seco</v>
      </c>
    </row>
    <row r="421" spans="2:25" x14ac:dyDescent="0.25">
      <c r="B421" s="30">
        <v>45492</v>
      </c>
      <c r="C421" s="105"/>
      <c r="D421" s="131">
        <f>IF(MID(Fosfatos!D421,1,1)="&lt;",MID(Fosfatos!D421,2,4)/2,Fosfatos!D421)</f>
        <v>0.64</v>
      </c>
      <c r="E421" s="54"/>
      <c r="F421" s="54"/>
      <c r="G421" s="54"/>
      <c r="H421" s="54"/>
      <c r="I421" s="105"/>
      <c r="J421" s="131">
        <f>IF(MID(Fosfatos!J421,1,1)="&lt;",MID(Fosfatos!J421,2,4)/2,Fosfatos!J421)</f>
        <v>0.1</v>
      </c>
      <c r="K421" s="105"/>
      <c r="L421" s="131">
        <f>IF(MID(Fosfatos!L421,1,1)="&lt;",MID(Fosfatos!L421,2,4)/2,Fosfatos!L421)</f>
        <v>1.2</v>
      </c>
      <c r="M421" s="105"/>
      <c r="N421" s="131" t="str">
        <f>IF(MID(Fosfatos!N421,1,1)="&lt;",MID(Fosfatos!N421,2,4)/2,Fosfatos!N421)</f>
        <v>Cauce seco</v>
      </c>
      <c r="O421" s="4" t="str">
        <f>IF(MID(Fosfatos!O421,1,1)="&lt;",MID(Fosfatos!O421,2,4)/2,Fosfatos!O421)</f>
        <v>Cauce seco</v>
      </c>
      <c r="P421" s="9" t="str">
        <f>IF(MID(Fosfatos!P421,1,1)="&lt;",MID(Fosfatos!P421,2,4)/2,Fosfatos!P421)</f>
        <v>Cauce seco</v>
      </c>
      <c r="Q421" s="105"/>
      <c r="R421" s="17" t="str">
        <f>IF(MID(Fosfatos!R421,1,1)="&lt;",MID(Fosfatos!R421,2,4)/2,Fosfatos!R421)</f>
        <v>Cauce seco</v>
      </c>
      <c r="S421" s="21" t="str">
        <f>IF(MID(Fosfatos!S421,1,1)="&lt;",MID(Fosfatos!S421,2,4)/2,Fosfatos!S421)</f>
        <v>Cauce seco</v>
      </c>
      <c r="T421" s="21" t="str">
        <f>IF(MID(Fosfatos!T421,1,1)="&lt;",MID(Fosfatos!T421,2,4)/2,Fosfatos!T421)</f>
        <v>Cauce estancado</v>
      </c>
      <c r="U421" s="150" t="str">
        <f>IF(MID(Fosfatos!U421,1,1)="&lt;",MID(Fosfatos!U421,2,4)/2,Fosfatos!U421)</f>
        <v>Cauce estancado</v>
      </c>
      <c r="V421" s="151" t="str">
        <f>IF(MID(Fosfatos!V421,1,1)="&lt;",MID(Fosfatos!V421,2,4)/2,Fosfatos!V421)</f>
        <v>Cauce estancado</v>
      </c>
      <c r="W421" s="152" t="str">
        <f>IF(MID(Fosfatos!W421,1,1)="&lt;",MID(Fosfatos!W421,2,4)/2,Fosfatos!W421)</f>
        <v>Cauce estancado</v>
      </c>
      <c r="X421" s="153">
        <f>IF(MID(Fosfatos!X421,1,1)="&lt;",MID(Fosfatos!X421,2,4)/2,Fosfatos!X421)</f>
        <v>0.1</v>
      </c>
      <c r="Y421" s="154" t="str">
        <f>IF(MID(Fosfatos!Y421,1,1)="&lt;",MID(Fosfatos!Y421,2,4)/2,Fosfatos!Y421)</f>
        <v>Cauce seco</v>
      </c>
    </row>
    <row r="422" spans="2:25" x14ac:dyDescent="0.25">
      <c r="B422" s="30">
        <v>45495</v>
      </c>
      <c r="C422" s="105"/>
      <c r="D422" s="131">
        <f>IF(MID(Fosfatos!D422,1,1)="&lt;",MID(Fosfatos!D422,2,4)/2,Fosfatos!D422)</f>
        <v>0.57999999999999996</v>
      </c>
      <c r="E422" s="54"/>
      <c r="F422" s="54"/>
      <c r="G422" s="54"/>
      <c r="H422" s="54"/>
      <c r="I422" s="105"/>
      <c r="J422" s="131">
        <f>IF(MID(Fosfatos!J422,1,1)="&lt;",MID(Fosfatos!J422,2,4)/2,Fosfatos!J422)</f>
        <v>0.1</v>
      </c>
      <c r="K422" s="105"/>
      <c r="L422" s="131">
        <f>IF(MID(Fosfatos!L422,1,1)="&lt;",MID(Fosfatos!L422,2,4)/2,Fosfatos!L422)</f>
        <v>1</v>
      </c>
      <c r="M422" s="105"/>
      <c r="N422" s="131" t="str">
        <f>IF(MID(Fosfatos!N422,1,1)="&lt;",MID(Fosfatos!N422,2,4)/2,Fosfatos!N422)</f>
        <v>Cauce seco</v>
      </c>
      <c r="O422" s="4" t="str">
        <f>IF(MID(Fosfatos!O422,1,1)="&lt;",MID(Fosfatos!O422,2,4)/2,Fosfatos!O422)</f>
        <v>Cauce seco</v>
      </c>
      <c r="P422" s="9" t="str">
        <f>IF(MID(Fosfatos!P422,1,1)="&lt;",MID(Fosfatos!P422,2,4)/2,Fosfatos!P422)</f>
        <v>Cauce seco</v>
      </c>
      <c r="Q422" s="105"/>
      <c r="R422" s="17" t="str">
        <f>IF(MID(Fosfatos!R422,1,1)="&lt;",MID(Fosfatos!R422,2,4)/2,Fosfatos!R422)</f>
        <v>Cauce seco</v>
      </c>
      <c r="S422" s="21" t="str">
        <f>IF(MID(Fosfatos!S422,1,1)="&lt;",MID(Fosfatos!S422,2,4)/2,Fosfatos!S422)</f>
        <v>Cauce seco</v>
      </c>
      <c r="T422" s="21" t="str">
        <f>IF(MID(Fosfatos!T422,1,1)="&lt;",MID(Fosfatos!T422,2,4)/2,Fosfatos!T422)</f>
        <v>Cauce estancado</v>
      </c>
      <c r="U422" s="150" t="str">
        <f>IF(MID(Fosfatos!U422,1,1)="&lt;",MID(Fosfatos!U422,2,4)/2,Fosfatos!U422)</f>
        <v>Cauce estancado</v>
      </c>
      <c r="V422" s="151" t="str">
        <f>IF(MID(Fosfatos!V422,1,1)="&lt;",MID(Fosfatos!V422,2,4)/2,Fosfatos!V422)</f>
        <v>Cauce estancado</v>
      </c>
      <c r="W422" s="152" t="str">
        <f>IF(MID(Fosfatos!W422,1,1)="&lt;",MID(Fosfatos!W422,2,4)/2,Fosfatos!W422)</f>
        <v>Cauce estancado</v>
      </c>
      <c r="X422" s="153">
        <f>IF(MID(Fosfatos!X422,1,1)="&lt;",MID(Fosfatos!X422,2,4)/2,Fosfatos!X422)</f>
        <v>0.1</v>
      </c>
      <c r="Y422" s="154" t="str">
        <f>IF(MID(Fosfatos!Y422,1,1)="&lt;",MID(Fosfatos!Y422,2,4)/2,Fosfatos!Y422)</f>
        <v>Cauce seco</v>
      </c>
    </row>
    <row r="423" spans="2:25" x14ac:dyDescent="0.25">
      <c r="B423" s="30">
        <v>45497</v>
      </c>
      <c r="C423" s="105"/>
      <c r="D423" s="131">
        <f>IF(MID(Fosfatos!D423,1,1)="&lt;",MID(Fosfatos!D423,2,4)/2,Fosfatos!D423)</f>
        <v>0.64</v>
      </c>
      <c r="E423" s="54"/>
      <c r="F423" s="54"/>
      <c r="G423" s="54"/>
      <c r="H423" s="54"/>
      <c r="I423" s="105"/>
      <c r="J423" s="131">
        <f>IF(MID(Fosfatos!J423,1,1)="&lt;",MID(Fosfatos!J423,2,4)/2,Fosfatos!J423)</f>
        <v>0.1</v>
      </c>
      <c r="K423" s="105"/>
      <c r="L423" s="131">
        <f>IF(MID(Fosfatos!L423,1,1)="&lt;",MID(Fosfatos!L423,2,4)/2,Fosfatos!L423)</f>
        <v>1.1000000000000001</v>
      </c>
      <c r="M423" s="105"/>
      <c r="N423" s="131" t="str">
        <f>IF(MID(Fosfatos!N423,1,1)="&lt;",MID(Fosfatos!N423,2,4)/2,Fosfatos!N423)</f>
        <v>Cauce seco</v>
      </c>
      <c r="O423" s="4" t="str">
        <f>IF(MID(Fosfatos!O423,1,1)="&lt;",MID(Fosfatos!O423,2,4)/2,Fosfatos!O423)</f>
        <v>Cauce seco</v>
      </c>
      <c r="P423" s="9" t="str">
        <f>IF(MID(Fosfatos!P423,1,1)="&lt;",MID(Fosfatos!P423,2,4)/2,Fosfatos!P423)</f>
        <v>Cauce seco</v>
      </c>
      <c r="Q423" s="105"/>
      <c r="R423" s="17" t="str">
        <f>IF(MID(Fosfatos!R423,1,1)="&lt;",MID(Fosfatos!R423,2,4)/2,Fosfatos!R423)</f>
        <v>Cauce seco</v>
      </c>
      <c r="S423" s="21" t="str">
        <f>IF(MID(Fosfatos!S423,1,1)="&lt;",MID(Fosfatos!S423,2,4)/2,Fosfatos!S423)</f>
        <v>Cauce seco</v>
      </c>
      <c r="T423" s="21" t="str">
        <f>IF(MID(Fosfatos!T423,1,1)="&lt;",MID(Fosfatos!T423,2,4)/2,Fosfatos!T423)</f>
        <v>Cauce estancado</v>
      </c>
      <c r="U423" s="150" t="str">
        <f>IF(MID(Fosfatos!U423,1,1)="&lt;",MID(Fosfatos!U423,2,4)/2,Fosfatos!U423)</f>
        <v>Cauce estancado</v>
      </c>
      <c r="V423" s="151" t="str">
        <f>IF(MID(Fosfatos!V423,1,1)="&lt;",MID(Fosfatos!V423,2,4)/2,Fosfatos!V423)</f>
        <v>Cauce estancado</v>
      </c>
      <c r="W423" s="152" t="str">
        <f>IF(MID(Fosfatos!W423,1,1)="&lt;",MID(Fosfatos!W423,2,4)/2,Fosfatos!W423)</f>
        <v>Cauce estancado</v>
      </c>
      <c r="X423" s="153">
        <f>IF(MID(Fosfatos!X423,1,1)="&lt;",MID(Fosfatos!X423,2,4)/2,Fosfatos!X423)</f>
        <v>0.1</v>
      </c>
      <c r="Y423" s="154" t="str">
        <f>IF(MID(Fosfatos!Y423,1,1)="&lt;",MID(Fosfatos!Y423,2,4)/2,Fosfatos!Y423)</f>
        <v>Cauce seco</v>
      </c>
    </row>
    <row r="424" spans="2:25" x14ac:dyDescent="0.25">
      <c r="B424" s="30">
        <v>45499</v>
      </c>
      <c r="C424" s="105"/>
      <c r="D424" s="131">
        <f>IF(MID(Fosfatos!D424,1,1)="&lt;",MID(Fosfatos!D424,2,4)/2,Fosfatos!D424)</f>
        <v>0.74</v>
      </c>
      <c r="E424" s="54"/>
      <c r="F424" s="54"/>
      <c r="G424" s="54"/>
      <c r="H424" s="54"/>
      <c r="I424" s="105"/>
      <c r="J424" s="131">
        <f>IF(MID(Fosfatos!J424,1,1)="&lt;",MID(Fosfatos!J424,2,4)/2,Fosfatos!J424)</f>
        <v>0.1</v>
      </c>
      <c r="K424" s="105"/>
      <c r="L424" s="131">
        <f>IF(MID(Fosfatos!L424,1,1)="&lt;",MID(Fosfatos!L424,2,4)/2,Fosfatos!L424)</f>
        <v>1.2</v>
      </c>
      <c r="M424" s="105"/>
      <c r="N424" s="131" t="str">
        <f>IF(MID(Fosfatos!N424,1,1)="&lt;",MID(Fosfatos!N424,2,4)/2,Fosfatos!N424)</f>
        <v>Cauce seco</v>
      </c>
      <c r="O424" s="4" t="str">
        <f>IF(MID(Fosfatos!O424,1,1)="&lt;",MID(Fosfatos!O424,2,4)/2,Fosfatos!O424)</f>
        <v>Cauce seco</v>
      </c>
      <c r="P424" s="9" t="str">
        <f>IF(MID(Fosfatos!P424,1,1)="&lt;",MID(Fosfatos!P424,2,4)/2,Fosfatos!P424)</f>
        <v>Cauce seco</v>
      </c>
      <c r="Q424" s="105"/>
      <c r="R424" s="17" t="str">
        <f>IF(MID(Fosfatos!R424,1,1)="&lt;",MID(Fosfatos!R424,2,4)/2,Fosfatos!R424)</f>
        <v>Cauce seco</v>
      </c>
      <c r="S424" s="21" t="str">
        <f>IF(MID(Fosfatos!S424,1,1)="&lt;",MID(Fosfatos!S424,2,4)/2,Fosfatos!S424)</f>
        <v>Cauce seco</v>
      </c>
      <c r="T424" s="21" t="str">
        <f>IF(MID(Fosfatos!T424,1,1)="&lt;",MID(Fosfatos!T424,2,4)/2,Fosfatos!T424)</f>
        <v>Cauce estancado</v>
      </c>
      <c r="U424" s="150" t="str">
        <f>IF(MID(Fosfatos!U424,1,1)="&lt;",MID(Fosfatos!U424,2,4)/2,Fosfatos!U424)</f>
        <v>Cauce estancado</v>
      </c>
      <c r="V424" s="151" t="str">
        <f>IF(MID(Fosfatos!V424,1,1)="&lt;",MID(Fosfatos!V424,2,4)/2,Fosfatos!V424)</f>
        <v>Cauce estancado</v>
      </c>
      <c r="W424" s="152" t="str">
        <f>IF(MID(Fosfatos!W424,1,1)="&lt;",MID(Fosfatos!W424,2,4)/2,Fosfatos!W424)</f>
        <v>Cauce estancado</v>
      </c>
      <c r="X424" s="153">
        <f>IF(MID(Fosfatos!X424,1,1)="&lt;",MID(Fosfatos!X424,2,4)/2,Fosfatos!X424)</f>
        <v>0.1</v>
      </c>
      <c r="Y424" s="154" t="str">
        <f>IF(MID(Fosfatos!Y424,1,1)="&lt;",MID(Fosfatos!Y424,2,4)/2,Fosfatos!Y424)</f>
        <v>Cauce seco</v>
      </c>
    </row>
    <row r="425" spans="2:25" x14ac:dyDescent="0.25">
      <c r="B425" s="30">
        <v>45502</v>
      </c>
      <c r="C425" s="105"/>
      <c r="D425" s="131">
        <f>IF(MID(Fosfatos!D425,1,1)="&lt;",MID(Fosfatos!D425,2,4)/2,Fosfatos!D425)</f>
        <v>0.57999999999999996</v>
      </c>
      <c r="E425" s="54"/>
      <c r="F425" s="54"/>
      <c r="G425" s="54"/>
      <c r="H425" s="54"/>
      <c r="I425" s="105"/>
      <c r="J425" s="131">
        <f>IF(MID(Fosfatos!J425,1,1)="&lt;",MID(Fosfatos!J425,2,4)/2,Fosfatos!J425)</f>
        <v>0.1</v>
      </c>
      <c r="K425" s="105"/>
      <c r="L425" s="131">
        <f>IF(MID(Fosfatos!L425,1,1)="&lt;",MID(Fosfatos!L425,2,4)/2,Fosfatos!L425)</f>
        <v>1.1000000000000001</v>
      </c>
      <c r="M425" s="105"/>
      <c r="N425" s="131" t="str">
        <f>IF(MID(Fosfatos!N425,1,1)="&lt;",MID(Fosfatos!N425,2,4)/2,Fosfatos!N425)</f>
        <v>Cauce seco</v>
      </c>
      <c r="O425" s="4" t="str">
        <f>IF(MID(Fosfatos!O425,1,1)="&lt;",MID(Fosfatos!O425,2,4)/2,Fosfatos!O425)</f>
        <v>Cauce seco</v>
      </c>
      <c r="P425" s="9" t="str">
        <f>IF(MID(Fosfatos!P425,1,1)="&lt;",MID(Fosfatos!P425,2,4)/2,Fosfatos!P425)</f>
        <v>Cauce seco</v>
      </c>
      <c r="Q425" s="105"/>
      <c r="R425" s="17" t="str">
        <f>IF(MID(Fosfatos!R425,1,1)="&lt;",MID(Fosfatos!R425,2,4)/2,Fosfatos!R425)</f>
        <v>Cauce seco</v>
      </c>
      <c r="S425" s="21" t="str">
        <f>IF(MID(Fosfatos!S425,1,1)="&lt;",MID(Fosfatos!S425,2,4)/2,Fosfatos!S425)</f>
        <v>Cauce seco</v>
      </c>
      <c r="T425" s="21" t="str">
        <f>IF(MID(Fosfatos!T425,1,1)="&lt;",MID(Fosfatos!T425,2,4)/2,Fosfatos!T425)</f>
        <v>Cauce estancado</v>
      </c>
      <c r="U425" s="150" t="str">
        <f>IF(MID(Fosfatos!U425,1,1)="&lt;",MID(Fosfatos!U425,2,4)/2,Fosfatos!U425)</f>
        <v>Cauce estancado</v>
      </c>
      <c r="V425" s="151" t="str">
        <f>IF(MID(Fosfatos!V425,1,1)="&lt;",MID(Fosfatos!V425,2,4)/2,Fosfatos!V425)</f>
        <v>Cauce estancado</v>
      </c>
      <c r="W425" s="152" t="str">
        <f>IF(MID(Fosfatos!W425,1,1)="&lt;",MID(Fosfatos!W425,2,4)/2,Fosfatos!W425)</f>
        <v>Cauce estancado</v>
      </c>
      <c r="X425" s="153">
        <f>IF(MID(Fosfatos!X425,1,1)="&lt;",MID(Fosfatos!X425,2,4)/2,Fosfatos!X425)</f>
        <v>0.1</v>
      </c>
      <c r="Y425" s="154" t="str">
        <f>IF(MID(Fosfatos!Y425,1,1)="&lt;",MID(Fosfatos!Y425,2,4)/2,Fosfatos!Y425)</f>
        <v>Cauce seco</v>
      </c>
    </row>
    <row r="426" spans="2:25" x14ac:dyDescent="0.25">
      <c r="B426" s="30">
        <v>45504</v>
      </c>
      <c r="C426" s="105"/>
      <c r="D426" s="131">
        <f>IF(MID(Fosfatos!D426,1,1)="&lt;",MID(Fosfatos!D426,2,4)/2,Fosfatos!D426)</f>
        <v>0.55000000000000004</v>
      </c>
      <c r="E426" s="54"/>
      <c r="F426" s="54"/>
      <c r="G426" s="54"/>
      <c r="H426" s="54"/>
      <c r="I426" s="105"/>
      <c r="J426" s="131">
        <f>IF(MID(Fosfatos!J426,1,1)="&lt;",MID(Fosfatos!J426,2,4)/2,Fosfatos!J426)</f>
        <v>0.1</v>
      </c>
      <c r="K426" s="105"/>
      <c r="L426" s="131">
        <f>IF(MID(Fosfatos!L426,1,1)="&lt;",MID(Fosfatos!L426,2,4)/2,Fosfatos!L426)</f>
        <v>1</v>
      </c>
      <c r="M426" s="105"/>
      <c r="N426" s="131" t="str">
        <f>IF(MID(Fosfatos!N426,1,1)="&lt;",MID(Fosfatos!N426,2,4)/2,Fosfatos!N426)</f>
        <v>Cauce seco</v>
      </c>
      <c r="O426" s="4" t="str">
        <f>IF(MID(Fosfatos!O426,1,1)="&lt;",MID(Fosfatos!O426,2,4)/2,Fosfatos!O426)</f>
        <v>Cauce seco</v>
      </c>
      <c r="P426" s="9" t="str">
        <f>IF(MID(Fosfatos!P426,1,1)="&lt;",MID(Fosfatos!P426,2,4)/2,Fosfatos!P426)</f>
        <v>Cauce seco</v>
      </c>
      <c r="Q426" s="105"/>
      <c r="R426" s="17" t="str">
        <f>IF(MID(Fosfatos!R426,1,1)="&lt;",MID(Fosfatos!R426,2,4)/2,Fosfatos!R426)</f>
        <v>Cauce seco</v>
      </c>
      <c r="S426" s="21" t="str">
        <f>IF(MID(Fosfatos!S426,1,1)="&lt;",MID(Fosfatos!S426,2,4)/2,Fosfatos!S426)</f>
        <v>Cauce seco</v>
      </c>
      <c r="T426" s="21" t="str">
        <f>IF(MID(Fosfatos!T426,1,1)="&lt;",MID(Fosfatos!T426,2,4)/2,Fosfatos!T426)</f>
        <v>Cauce estancado</v>
      </c>
      <c r="U426" s="150" t="str">
        <f>IF(MID(Fosfatos!U426,1,1)="&lt;",MID(Fosfatos!U426,2,4)/2,Fosfatos!U426)</f>
        <v>Cauce estancado</v>
      </c>
      <c r="V426" s="151" t="str">
        <f>IF(MID(Fosfatos!V426,1,1)="&lt;",MID(Fosfatos!V426,2,4)/2,Fosfatos!V426)</f>
        <v>Cauce estancado</v>
      </c>
      <c r="W426" s="152" t="str">
        <f>IF(MID(Fosfatos!W426,1,1)="&lt;",MID(Fosfatos!W426,2,4)/2,Fosfatos!W426)</f>
        <v>Cauce estancado</v>
      </c>
      <c r="X426" s="153">
        <f>IF(MID(Fosfatos!X426,1,1)="&lt;",MID(Fosfatos!X426,2,4)/2,Fosfatos!X426)</f>
        <v>0.1</v>
      </c>
      <c r="Y426" s="154" t="str">
        <f>IF(MID(Fosfatos!Y426,1,1)="&lt;",MID(Fosfatos!Y426,2,4)/2,Fosfatos!Y426)</f>
        <v>Cauce seco</v>
      </c>
    </row>
    <row r="427" spans="2:25" x14ac:dyDescent="0.25">
      <c r="B427" s="30">
        <v>45506</v>
      </c>
      <c r="C427" s="105"/>
      <c r="D427" s="131">
        <f>IF(MID(Fosfatos!D427,1,1)="&lt;",MID(Fosfatos!D427,2,4)/2,Fosfatos!D427)</f>
        <v>0.71</v>
      </c>
      <c r="E427" s="54"/>
      <c r="F427" s="54"/>
      <c r="G427" s="54"/>
      <c r="H427" s="54"/>
      <c r="I427" s="105"/>
      <c r="J427" s="131">
        <f>IF(MID(Fosfatos!J427,1,1)="&lt;",MID(Fosfatos!J427,2,4)/2,Fosfatos!J427)</f>
        <v>0.1</v>
      </c>
      <c r="K427" s="105"/>
      <c r="L427" s="131">
        <f>IF(MID(Fosfatos!L427,1,1)="&lt;",MID(Fosfatos!L427,2,4)/2,Fosfatos!L427)</f>
        <v>1</v>
      </c>
      <c r="M427" s="105"/>
      <c r="N427" s="131" t="str">
        <f>IF(MID(Fosfatos!N427,1,1)="&lt;",MID(Fosfatos!N427,2,4)/2,Fosfatos!N427)</f>
        <v>Cauce seco</v>
      </c>
      <c r="O427" s="4" t="str">
        <f>IF(MID(Fosfatos!O427,1,1)="&lt;",MID(Fosfatos!O427,2,4)/2,Fosfatos!O427)</f>
        <v>Cauce seco</v>
      </c>
      <c r="P427" s="9" t="str">
        <f>IF(MID(Fosfatos!P427,1,1)="&lt;",MID(Fosfatos!P427,2,4)/2,Fosfatos!P427)</f>
        <v>Cauce seco</v>
      </c>
      <c r="Q427" s="105"/>
      <c r="R427" s="17" t="str">
        <f>IF(MID(Fosfatos!R427,1,1)="&lt;",MID(Fosfatos!R427,2,4)/2,Fosfatos!R427)</f>
        <v>Cauce seco</v>
      </c>
      <c r="S427" s="21" t="str">
        <f>IF(MID(Fosfatos!S427,1,1)="&lt;",MID(Fosfatos!S427,2,4)/2,Fosfatos!S427)</f>
        <v>Cauce seco</v>
      </c>
      <c r="T427" s="21" t="str">
        <f>IF(MID(Fosfatos!T427,1,1)="&lt;",MID(Fosfatos!T427,2,4)/2,Fosfatos!T427)</f>
        <v>Cauce estancado</v>
      </c>
      <c r="U427" s="150" t="str">
        <f>IF(MID(Fosfatos!U427,1,1)="&lt;",MID(Fosfatos!U427,2,4)/2,Fosfatos!U427)</f>
        <v>Cauce estancado</v>
      </c>
      <c r="V427" s="151" t="str">
        <f>IF(MID(Fosfatos!V427,1,1)="&lt;",MID(Fosfatos!V427,2,4)/2,Fosfatos!V427)</f>
        <v>Cauce estancado</v>
      </c>
      <c r="W427" s="152" t="str">
        <f>IF(MID(Fosfatos!W427,1,1)="&lt;",MID(Fosfatos!W427,2,4)/2,Fosfatos!W427)</f>
        <v>Cauce estancado</v>
      </c>
      <c r="X427" s="153">
        <f>IF(MID(Fosfatos!X427,1,1)="&lt;",MID(Fosfatos!X427,2,4)/2,Fosfatos!X427)</f>
        <v>0.1</v>
      </c>
      <c r="Y427" s="154" t="str">
        <f>IF(MID(Fosfatos!Y427,1,1)="&lt;",MID(Fosfatos!Y427,2,4)/2,Fosfatos!Y427)</f>
        <v>Cauce seco</v>
      </c>
    </row>
    <row r="428" spans="2:25" x14ac:dyDescent="0.25">
      <c r="B428" s="30">
        <v>45509</v>
      </c>
      <c r="C428" s="105"/>
      <c r="D428" s="131">
        <f>IF(MID(Fosfatos!D428,1,1)="&lt;",MID(Fosfatos!D428,2,4)/2,Fosfatos!D428)</f>
        <v>0.52</v>
      </c>
      <c r="E428" s="54"/>
      <c r="F428" s="54"/>
      <c r="G428" s="54"/>
      <c r="H428" s="54"/>
      <c r="I428" s="105"/>
      <c r="J428" s="131">
        <f>IF(MID(Fosfatos!J428,1,1)="&lt;",MID(Fosfatos!J428,2,4)/2,Fosfatos!J428)</f>
        <v>0.1</v>
      </c>
      <c r="K428" s="105"/>
      <c r="L428" s="131">
        <f>IF(MID(Fosfatos!L428,1,1)="&lt;",MID(Fosfatos!L428,2,4)/2,Fosfatos!L428)</f>
        <v>0.89</v>
      </c>
      <c r="M428" s="105"/>
      <c r="N428" s="131" t="str">
        <f>IF(MID(Fosfatos!N428,1,1)="&lt;",MID(Fosfatos!N428,2,4)/2,Fosfatos!N428)</f>
        <v>Cauce seco</v>
      </c>
      <c r="O428" s="4" t="str">
        <f>IF(MID(Fosfatos!O428,1,1)="&lt;",MID(Fosfatos!O428,2,4)/2,Fosfatos!O428)</f>
        <v>Cauce seco</v>
      </c>
      <c r="P428" s="9" t="str">
        <f>IF(MID(Fosfatos!P428,1,1)="&lt;",MID(Fosfatos!P428,2,4)/2,Fosfatos!P428)</f>
        <v>Cauce seco</v>
      </c>
      <c r="Q428" s="105"/>
      <c r="R428" s="17" t="str">
        <f>IF(MID(Fosfatos!R428,1,1)="&lt;",MID(Fosfatos!R428,2,4)/2,Fosfatos!R428)</f>
        <v>Cauce seco</v>
      </c>
      <c r="S428" s="21" t="str">
        <f>IF(MID(Fosfatos!S428,1,1)="&lt;",MID(Fosfatos!S428,2,4)/2,Fosfatos!S428)</f>
        <v>Cauce seco</v>
      </c>
      <c r="T428" s="21" t="str">
        <f>IF(MID(Fosfatos!T428,1,1)="&lt;",MID(Fosfatos!T428,2,4)/2,Fosfatos!T428)</f>
        <v>Cauce estancado</v>
      </c>
      <c r="U428" s="150" t="str">
        <f>IF(MID(Fosfatos!U428,1,1)="&lt;",MID(Fosfatos!U428,2,4)/2,Fosfatos!U428)</f>
        <v>Cauce estancado</v>
      </c>
      <c r="V428" s="151" t="str">
        <f>IF(MID(Fosfatos!V428,1,1)="&lt;",MID(Fosfatos!V428,2,4)/2,Fosfatos!V428)</f>
        <v>Cauce estancado</v>
      </c>
      <c r="W428" s="152" t="str">
        <f>IF(MID(Fosfatos!W428,1,1)="&lt;",MID(Fosfatos!W428,2,4)/2,Fosfatos!W428)</f>
        <v>Cauce estancado</v>
      </c>
      <c r="X428" s="153">
        <f>IF(MID(Fosfatos!X428,1,1)="&lt;",MID(Fosfatos!X428,2,4)/2,Fosfatos!X428)</f>
        <v>0.1</v>
      </c>
      <c r="Y428" s="154" t="str">
        <f>IF(MID(Fosfatos!Y428,1,1)="&lt;",MID(Fosfatos!Y428,2,4)/2,Fosfatos!Y428)</f>
        <v>Cauce seco</v>
      </c>
    </row>
    <row r="429" spans="2:25" x14ac:dyDescent="0.25">
      <c r="B429" s="30">
        <v>45511</v>
      </c>
      <c r="C429" s="105"/>
      <c r="D429" s="131">
        <f>IF(MID(Fosfatos!D429,1,1)="&lt;",MID(Fosfatos!D429,2,4)/2,Fosfatos!D429)</f>
        <v>1.1000000000000001</v>
      </c>
      <c r="E429" s="54"/>
      <c r="F429" s="54"/>
      <c r="G429" s="54"/>
      <c r="H429" s="54"/>
      <c r="I429" s="105"/>
      <c r="J429" s="131">
        <f>IF(MID(Fosfatos!J429,1,1)="&lt;",MID(Fosfatos!J429,2,4)/2,Fosfatos!J429)</f>
        <v>0.1</v>
      </c>
      <c r="K429" s="105"/>
      <c r="L429" s="131">
        <f>IF(MID(Fosfatos!L429,1,1)="&lt;",MID(Fosfatos!L429,2,4)/2,Fosfatos!L429)</f>
        <v>0.89</v>
      </c>
      <c r="M429" s="105"/>
      <c r="N429" s="131" t="str">
        <f>IF(MID(Fosfatos!N429,1,1)="&lt;",MID(Fosfatos!N429,2,4)/2,Fosfatos!N429)</f>
        <v>Cauce seco</v>
      </c>
      <c r="O429" s="4" t="str">
        <f>IF(MID(Fosfatos!O429,1,1)="&lt;",MID(Fosfatos!O429,2,4)/2,Fosfatos!O429)</f>
        <v>Cauce seco</v>
      </c>
      <c r="P429" s="9" t="str">
        <f>IF(MID(Fosfatos!P429,1,1)="&lt;",MID(Fosfatos!P429,2,4)/2,Fosfatos!P429)</f>
        <v>Cauce seco</v>
      </c>
      <c r="Q429" s="105"/>
      <c r="R429" s="17" t="str">
        <f>IF(MID(Fosfatos!R429,1,1)="&lt;",MID(Fosfatos!R429,2,4)/2,Fosfatos!R429)</f>
        <v>Cauce seco</v>
      </c>
      <c r="S429" s="21" t="str">
        <f>IF(MID(Fosfatos!S429,1,1)="&lt;",MID(Fosfatos!S429,2,4)/2,Fosfatos!S429)</f>
        <v>Cauce seco</v>
      </c>
      <c r="T429" s="21" t="str">
        <f>IF(MID(Fosfatos!T429,1,1)="&lt;",MID(Fosfatos!T429,2,4)/2,Fosfatos!T429)</f>
        <v>Cauce estancado</v>
      </c>
      <c r="U429" s="150" t="str">
        <f>IF(MID(Fosfatos!U429,1,1)="&lt;",MID(Fosfatos!U429,2,4)/2,Fosfatos!U429)</f>
        <v>Cauce estancado</v>
      </c>
      <c r="V429" s="151" t="str">
        <f>IF(MID(Fosfatos!V429,1,1)="&lt;",MID(Fosfatos!V429,2,4)/2,Fosfatos!V429)</f>
        <v>Cauce estancado</v>
      </c>
      <c r="W429" s="152" t="str">
        <f>IF(MID(Fosfatos!W429,1,1)="&lt;",MID(Fosfatos!W429,2,4)/2,Fosfatos!W429)</f>
        <v>Cauce estancado</v>
      </c>
      <c r="X429" s="153">
        <f>IF(MID(Fosfatos!X429,1,1)="&lt;",MID(Fosfatos!X429,2,4)/2,Fosfatos!X429)</f>
        <v>0.1</v>
      </c>
      <c r="Y429" s="154" t="str">
        <f>IF(MID(Fosfatos!Y429,1,1)="&lt;",MID(Fosfatos!Y429,2,4)/2,Fosfatos!Y429)</f>
        <v>Cauce seco</v>
      </c>
    </row>
    <row r="430" spans="2:25" x14ac:dyDescent="0.25">
      <c r="B430" s="30">
        <v>45513</v>
      </c>
      <c r="C430" s="105"/>
      <c r="D430" s="131">
        <f>IF(MID(Fosfatos!D430,1,1)="&lt;",MID(Fosfatos!D430,2,4)/2,Fosfatos!D430)</f>
        <v>0.31</v>
      </c>
      <c r="E430" s="54"/>
      <c r="F430" s="54"/>
      <c r="G430" s="54"/>
      <c r="H430" s="54"/>
      <c r="I430" s="105"/>
      <c r="J430" s="131">
        <f>IF(MID(Fosfatos!J430,1,1)="&lt;",MID(Fosfatos!J430,2,4)/2,Fosfatos!J430)</f>
        <v>0.1</v>
      </c>
      <c r="K430" s="105"/>
      <c r="L430" s="131">
        <f>IF(MID(Fosfatos!L430,1,1)="&lt;",MID(Fosfatos!L430,2,4)/2,Fosfatos!L430)</f>
        <v>0.49</v>
      </c>
      <c r="M430" s="105"/>
      <c r="N430" s="131" t="str">
        <f>IF(MID(Fosfatos!N430,1,1)="&lt;",MID(Fosfatos!N430,2,4)/2,Fosfatos!N430)</f>
        <v>Cauce seco</v>
      </c>
      <c r="O430" s="4" t="str">
        <f>IF(MID(Fosfatos!O430,1,1)="&lt;",MID(Fosfatos!O430,2,4)/2,Fosfatos!O430)</f>
        <v>Cauce seco</v>
      </c>
      <c r="P430" s="9" t="str">
        <f>IF(MID(Fosfatos!P430,1,1)="&lt;",MID(Fosfatos!P430,2,4)/2,Fosfatos!P430)</f>
        <v>Cauce seco</v>
      </c>
      <c r="Q430" s="105"/>
      <c r="R430" s="17" t="str">
        <f>IF(MID(Fosfatos!R430,1,1)="&lt;",MID(Fosfatos!R430,2,4)/2,Fosfatos!R430)</f>
        <v>Cauce seco</v>
      </c>
      <c r="S430" s="21" t="str">
        <f>IF(MID(Fosfatos!S430,1,1)="&lt;",MID(Fosfatos!S430,2,4)/2,Fosfatos!S430)</f>
        <v>Cauce seco</v>
      </c>
      <c r="T430" s="21" t="str">
        <f>IF(MID(Fosfatos!T430,1,1)="&lt;",MID(Fosfatos!T430,2,4)/2,Fosfatos!T430)</f>
        <v>Cauce estancado</v>
      </c>
      <c r="U430" s="150" t="str">
        <f>IF(MID(Fosfatos!U430,1,1)="&lt;",MID(Fosfatos!U430,2,4)/2,Fosfatos!U430)</f>
        <v>Cauce estancado</v>
      </c>
      <c r="V430" s="151" t="str">
        <f>IF(MID(Fosfatos!V430,1,1)="&lt;",MID(Fosfatos!V430,2,4)/2,Fosfatos!V430)</f>
        <v>Cauce estancado</v>
      </c>
      <c r="W430" s="152" t="str">
        <f>IF(MID(Fosfatos!W430,1,1)="&lt;",MID(Fosfatos!W430,2,4)/2,Fosfatos!W430)</f>
        <v>Cauce estancado</v>
      </c>
      <c r="X430" s="153">
        <f>IF(MID(Fosfatos!X430,1,1)="&lt;",MID(Fosfatos!X430,2,4)/2,Fosfatos!X430)</f>
        <v>0.1</v>
      </c>
      <c r="Y430" s="154" t="str">
        <f>IF(MID(Fosfatos!Y430,1,1)="&lt;",MID(Fosfatos!Y430,2,4)/2,Fosfatos!Y430)</f>
        <v>Cauce seco</v>
      </c>
    </row>
    <row r="431" spans="2:25" x14ac:dyDescent="0.25">
      <c r="B431" s="30">
        <v>45516</v>
      </c>
      <c r="C431" s="105"/>
      <c r="D431" s="131">
        <f>IF(MID(Fosfatos!D431,1,1)="&lt;",MID(Fosfatos!D431,2,4)/2,Fosfatos!D431)</f>
        <v>0.34</v>
      </c>
      <c r="E431" s="54"/>
      <c r="F431" s="54"/>
      <c r="G431" s="54"/>
      <c r="H431" s="54"/>
      <c r="I431" s="105"/>
      <c r="J431" s="131">
        <f>IF(MID(Fosfatos!J431,1,1)="&lt;",MID(Fosfatos!J431,2,4)/2,Fosfatos!J431)</f>
        <v>0.1</v>
      </c>
      <c r="K431" s="105"/>
      <c r="L431" s="131">
        <f>IF(MID(Fosfatos!L431,1,1)="&lt;",MID(Fosfatos!L431,2,4)/2,Fosfatos!L431)</f>
        <v>0.52</v>
      </c>
      <c r="M431" s="105"/>
      <c r="N431" s="131" t="str">
        <f>IF(MID(Fosfatos!N431,1,1)="&lt;",MID(Fosfatos!N431,2,4)/2,Fosfatos!N431)</f>
        <v>Cauce seco</v>
      </c>
      <c r="O431" s="4" t="str">
        <f>IF(MID(Fosfatos!O431,1,1)="&lt;",MID(Fosfatos!O431,2,4)/2,Fosfatos!O431)</f>
        <v>Cauce seco</v>
      </c>
      <c r="P431" s="9" t="str">
        <f>IF(MID(Fosfatos!P431,1,1)="&lt;",MID(Fosfatos!P431,2,4)/2,Fosfatos!P431)</f>
        <v>Cauce seco</v>
      </c>
      <c r="Q431" s="105"/>
      <c r="R431" s="17" t="str">
        <f>IF(MID(Fosfatos!R431,1,1)="&lt;",MID(Fosfatos!R431,2,4)/2,Fosfatos!R431)</f>
        <v>Cauce seco</v>
      </c>
      <c r="S431" s="21" t="str">
        <f>IF(MID(Fosfatos!S431,1,1)="&lt;",MID(Fosfatos!S431,2,4)/2,Fosfatos!S431)</f>
        <v>Cauce seco</v>
      </c>
      <c r="T431" s="21" t="str">
        <f>IF(MID(Fosfatos!T431,1,1)="&lt;",MID(Fosfatos!T431,2,4)/2,Fosfatos!T431)</f>
        <v>Cauce estancado</v>
      </c>
      <c r="U431" s="150" t="str">
        <f>IF(MID(Fosfatos!U431,1,1)="&lt;",MID(Fosfatos!U431,2,4)/2,Fosfatos!U431)</f>
        <v>Cauce estancado</v>
      </c>
      <c r="V431" s="151" t="str">
        <f>IF(MID(Fosfatos!V431,1,1)="&lt;",MID(Fosfatos!V431,2,4)/2,Fosfatos!V431)</f>
        <v>Cauce estancado</v>
      </c>
      <c r="W431" s="152" t="str">
        <f>IF(MID(Fosfatos!W431,1,1)="&lt;",MID(Fosfatos!W431,2,4)/2,Fosfatos!W431)</f>
        <v>Cauce estancado</v>
      </c>
      <c r="X431" s="153">
        <f>IF(MID(Fosfatos!X431,1,1)="&lt;",MID(Fosfatos!X431,2,4)/2,Fosfatos!X431)</f>
        <v>0.1</v>
      </c>
      <c r="Y431" s="154" t="str">
        <f>IF(MID(Fosfatos!Y431,1,1)="&lt;",MID(Fosfatos!Y431,2,4)/2,Fosfatos!Y431)</f>
        <v>Cauce seco</v>
      </c>
    </row>
    <row r="432" spans="2:25" x14ac:dyDescent="0.25">
      <c r="B432" s="30">
        <v>45518</v>
      </c>
      <c r="C432" s="105"/>
      <c r="D432" s="131">
        <f>IF(MID(Fosfatos!D432,1,1)="&lt;",MID(Fosfatos!D432,2,4)/2,Fosfatos!D432)</f>
        <v>0.43</v>
      </c>
      <c r="E432" s="54"/>
      <c r="F432" s="54"/>
      <c r="G432" s="54"/>
      <c r="H432" s="54"/>
      <c r="I432" s="105"/>
      <c r="J432" s="131">
        <f>IF(MID(Fosfatos!J432,1,1)="&lt;",MID(Fosfatos!J432,2,4)/2,Fosfatos!J432)</f>
        <v>0.1</v>
      </c>
      <c r="K432" s="105"/>
      <c r="L432" s="131">
        <f>IF(MID(Fosfatos!L432,1,1)="&lt;",MID(Fosfatos!L432,2,4)/2,Fosfatos!L432)</f>
        <v>1.2</v>
      </c>
      <c r="M432" s="105"/>
      <c r="N432" s="131" t="str">
        <f>IF(MID(Fosfatos!N432,1,1)="&lt;",MID(Fosfatos!N432,2,4)/2,Fosfatos!N432)</f>
        <v>Cauce seco</v>
      </c>
      <c r="O432" s="4" t="str">
        <f>IF(MID(Fosfatos!O432,1,1)="&lt;",MID(Fosfatos!O432,2,4)/2,Fosfatos!O432)</f>
        <v>Cauce seco</v>
      </c>
      <c r="P432" s="9" t="str">
        <f>IF(MID(Fosfatos!P432,1,1)="&lt;",MID(Fosfatos!P432,2,4)/2,Fosfatos!P432)</f>
        <v>Cauce seco</v>
      </c>
      <c r="Q432" s="105"/>
      <c r="R432" s="17" t="str">
        <f>IF(MID(Fosfatos!R432,1,1)="&lt;",MID(Fosfatos!R432,2,4)/2,Fosfatos!R432)</f>
        <v>Cauce seco</v>
      </c>
      <c r="S432" s="21" t="str">
        <f>IF(MID(Fosfatos!S432,1,1)="&lt;",MID(Fosfatos!S432,2,4)/2,Fosfatos!S432)</f>
        <v>Cauce seco</v>
      </c>
      <c r="T432" s="21" t="str">
        <f>IF(MID(Fosfatos!T432,1,1)="&lt;",MID(Fosfatos!T432,2,4)/2,Fosfatos!T432)</f>
        <v>Cauce estancado</v>
      </c>
      <c r="U432" s="150" t="str">
        <f>IF(MID(Fosfatos!U432,1,1)="&lt;",MID(Fosfatos!U432,2,4)/2,Fosfatos!U432)</f>
        <v>Cauce estancado</v>
      </c>
      <c r="V432" s="151" t="str">
        <f>IF(MID(Fosfatos!V432,1,1)="&lt;",MID(Fosfatos!V432,2,4)/2,Fosfatos!V432)</f>
        <v>Cauce estancado</v>
      </c>
      <c r="W432" s="152" t="str">
        <f>IF(MID(Fosfatos!W432,1,1)="&lt;",MID(Fosfatos!W432,2,4)/2,Fosfatos!W432)</f>
        <v>Cauce estancado</v>
      </c>
      <c r="X432" s="153">
        <f>IF(MID(Fosfatos!X432,1,1)="&lt;",MID(Fosfatos!X432,2,4)/2,Fosfatos!X432)</f>
        <v>0.1</v>
      </c>
      <c r="Y432" s="154" t="str">
        <f>IF(MID(Fosfatos!Y432,1,1)="&lt;",MID(Fosfatos!Y432,2,4)/2,Fosfatos!Y432)</f>
        <v>Cauce seco</v>
      </c>
    </row>
    <row r="433" spans="2:25" x14ac:dyDescent="0.25">
      <c r="B433" s="30">
        <v>45520</v>
      </c>
      <c r="C433" s="105"/>
      <c r="D433" s="131">
        <f>IF(MID(Fosfatos!D433,1,1)="&lt;",MID(Fosfatos!D433,2,4)/2,Fosfatos!D433)</f>
        <v>0.55000000000000004</v>
      </c>
      <c r="E433" s="54"/>
      <c r="F433" s="54"/>
      <c r="G433" s="54"/>
      <c r="H433" s="54"/>
      <c r="I433" s="105"/>
      <c r="J433" s="131">
        <f>IF(MID(Fosfatos!J433,1,1)="&lt;",MID(Fosfatos!J433,2,4)/2,Fosfatos!J433)</f>
        <v>0.1</v>
      </c>
      <c r="K433" s="105"/>
      <c r="L433" s="131">
        <f>IF(MID(Fosfatos!L433,1,1)="&lt;",MID(Fosfatos!L433,2,4)/2,Fosfatos!L433)</f>
        <v>0.98</v>
      </c>
      <c r="M433" s="105"/>
      <c r="N433" s="131" t="str">
        <f>IF(MID(Fosfatos!N433,1,1)="&lt;",MID(Fosfatos!N433,2,4)/2,Fosfatos!N433)</f>
        <v>Cauce seco</v>
      </c>
      <c r="O433" s="4" t="str">
        <f>IF(MID(Fosfatos!O433,1,1)="&lt;",MID(Fosfatos!O433,2,4)/2,Fosfatos!O433)</f>
        <v>Cauce seco</v>
      </c>
      <c r="P433" s="9" t="str">
        <f>IF(MID(Fosfatos!P433,1,1)="&lt;",MID(Fosfatos!P433,2,4)/2,Fosfatos!P433)</f>
        <v>Cauce seco</v>
      </c>
      <c r="Q433" s="105"/>
      <c r="R433" s="17" t="str">
        <f>IF(MID(Fosfatos!R433,1,1)="&lt;",MID(Fosfatos!R433,2,4)/2,Fosfatos!R433)</f>
        <v>Cauce seco</v>
      </c>
      <c r="S433" s="21" t="str">
        <f>IF(MID(Fosfatos!S433,1,1)="&lt;",MID(Fosfatos!S433,2,4)/2,Fosfatos!S433)</f>
        <v>Cauce seco</v>
      </c>
      <c r="T433" s="21" t="str">
        <f>IF(MID(Fosfatos!T433,1,1)="&lt;",MID(Fosfatos!T433,2,4)/2,Fosfatos!T433)</f>
        <v>Cauce estancado</v>
      </c>
      <c r="U433" s="150" t="str">
        <f>IF(MID(Fosfatos!U433,1,1)="&lt;",MID(Fosfatos!U433,2,4)/2,Fosfatos!U433)</f>
        <v>Cauce estancado</v>
      </c>
      <c r="V433" s="151" t="str">
        <f>IF(MID(Fosfatos!V433,1,1)="&lt;",MID(Fosfatos!V433,2,4)/2,Fosfatos!V433)</f>
        <v>Cauce estancado</v>
      </c>
      <c r="W433" s="152" t="str">
        <f>IF(MID(Fosfatos!W433,1,1)="&lt;",MID(Fosfatos!W433,2,4)/2,Fosfatos!W433)</f>
        <v>Cauce estancado</v>
      </c>
      <c r="X433" s="153">
        <f>IF(MID(Fosfatos!X433,1,1)="&lt;",MID(Fosfatos!X433,2,4)/2,Fosfatos!X433)</f>
        <v>0.21</v>
      </c>
      <c r="Y433" s="154" t="str">
        <f>IF(MID(Fosfatos!Y433,1,1)="&lt;",MID(Fosfatos!Y433,2,4)/2,Fosfatos!Y433)</f>
        <v>Cauce seco</v>
      </c>
    </row>
    <row r="434" spans="2:25" x14ac:dyDescent="0.25">
      <c r="B434" s="30">
        <v>45524</v>
      </c>
      <c r="C434" s="105"/>
      <c r="D434" s="131">
        <f>IF(MID(Fosfatos!D434,1,1)="&lt;",MID(Fosfatos!D434,2,4)/2,Fosfatos!D434)</f>
        <v>0.46</v>
      </c>
      <c r="E434" s="54"/>
      <c r="F434" s="54"/>
      <c r="G434" s="54"/>
      <c r="H434" s="54"/>
      <c r="I434" s="105"/>
      <c r="J434" s="131">
        <f>IF(MID(Fosfatos!J434,1,1)="&lt;",MID(Fosfatos!J434,2,4)/2,Fosfatos!J434)</f>
        <v>0.1</v>
      </c>
      <c r="K434" s="105"/>
      <c r="L434" s="131">
        <f>IF(MID(Fosfatos!L434,1,1)="&lt;",MID(Fosfatos!L434,2,4)/2,Fosfatos!L434)</f>
        <v>0.86</v>
      </c>
      <c r="M434" s="105"/>
      <c r="N434" s="131" t="str">
        <f>IF(MID(Fosfatos!N434,1,1)="&lt;",MID(Fosfatos!N434,2,4)/2,Fosfatos!N434)</f>
        <v>Cauce seco</v>
      </c>
      <c r="O434" s="4" t="str">
        <f>IF(MID(Fosfatos!O434,1,1)="&lt;",MID(Fosfatos!O434,2,4)/2,Fosfatos!O434)</f>
        <v>Cauce seco</v>
      </c>
      <c r="P434" s="9" t="str">
        <f>IF(MID(Fosfatos!P434,1,1)="&lt;",MID(Fosfatos!P434,2,4)/2,Fosfatos!P434)</f>
        <v>Cauce seco</v>
      </c>
      <c r="Q434" s="105"/>
      <c r="R434" s="17" t="str">
        <f>IF(MID(Fosfatos!R434,1,1)="&lt;",MID(Fosfatos!R434,2,4)/2,Fosfatos!R434)</f>
        <v>Cauce seco</v>
      </c>
      <c r="S434" s="21" t="str">
        <f>IF(MID(Fosfatos!S434,1,1)="&lt;",MID(Fosfatos!S434,2,4)/2,Fosfatos!S434)</f>
        <v>Cauce seco</v>
      </c>
      <c r="T434" s="21" t="str">
        <f>IF(MID(Fosfatos!T434,1,1)="&lt;",MID(Fosfatos!T434,2,4)/2,Fosfatos!T434)</f>
        <v>Cauce estancado</v>
      </c>
      <c r="U434" s="150" t="str">
        <f>IF(MID(Fosfatos!U434,1,1)="&lt;",MID(Fosfatos!U434,2,4)/2,Fosfatos!U434)</f>
        <v>Cauce estancado</v>
      </c>
      <c r="V434" s="151" t="str">
        <f>IF(MID(Fosfatos!V434,1,1)="&lt;",MID(Fosfatos!V434,2,4)/2,Fosfatos!V434)</f>
        <v>Cauce estancado</v>
      </c>
      <c r="W434" s="152" t="str">
        <f>IF(MID(Fosfatos!W434,1,1)="&lt;",MID(Fosfatos!W434,2,4)/2,Fosfatos!W434)</f>
        <v>Cauce estancado</v>
      </c>
      <c r="X434" s="153">
        <f>IF(MID(Fosfatos!X434,1,1)="&lt;",MID(Fosfatos!X434,2,4)/2,Fosfatos!X434)</f>
        <v>0.1</v>
      </c>
      <c r="Y434" s="154" t="str">
        <f>IF(MID(Fosfatos!Y434,1,1)="&lt;",MID(Fosfatos!Y434,2,4)/2,Fosfatos!Y434)</f>
        <v>Cauce seco</v>
      </c>
    </row>
    <row r="435" spans="2:25" x14ac:dyDescent="0.25">
      <c r="B435" s="30">
        <v>45525</v>
      </c>
      <c r="C435" s="105"/>
      <c r="D435" s="131">
        <f>IF(MID(Fosfatos!D435,1,1)="&lt;",MID(Fosfatos!D435,2,4)/2,Fosfatos!D435)</f>
        <v>0.55000000000000004</v>
      </c>
      <c r="E435" s="54"/>
      <c r="F435" s="54"/>
      <c r="G435" s="54"/>
      <c r="H435" s="54"/>
      <c r="I435" s="105"/>
      <c r="J435" s="131">
        <f>IF(MID(Fosfatos!J435,1,1)="&lt;",MID(Fosfatos!J435,2,4)/2,Fosfatos!J435)</f>
        <v>0.67</v>
      </c>
      <c r="K435" s="105"/>
      <c r="L435" s="131">
        <f>IF(MID(Fosfatos!L435,1,1)="&lt;",MID(Fosfatos!L435,2,4)/2,Fosfatos!L435)</f>
        <v>0.89</v>
      </c>
      <c r="M435" s="105"/>
      <c r="N435" s="131" t="str">
        <f>IF(MID(Fosfatos!N435,1,1)="&lt;",MID(Fosfatos!N435,2,4)/2,Fosfatos!N435)</f>
        <v>Cauce seco</v>
      </c>
      <c r="O435" s="4" t="str">
        <f>IF(MID(Fosfatos!O435,1,1)="&lt;",MID(Fosfatos!O435,2,4)/2,Fosfatos!O435)</f>
        <v>Cauce seco</v>
      </c>
      <c r="P435" s="9" t="str">
        <f>IF(MID(Fosfatos!P435,1,1)="&lt;",MID(Fosfatos!P435,2,4)/2,Fosfatos!P435)</f>
        <v>Cauce seco</v>
      </c>
      <c r="Q435" s="105"/>
      <c r="R435" s="17" t="str">
        <f>IF(MID(Fosfatos!R435,1,1)="&lt;",MID(Fosfatos!R435,2,4)/2,Fosfatos!R435)</f>
        <v>Cauce seco</v>
      </c>
      <c r="S435" s="21" t="str">
        <f>IF(MID(Fosfatos!S435,1,1)="&lt;",MID(Fosfatos!S435,2,4)/2,Fosfatos!S435)</f>
        <v>Cauce seco</v>
      </c>
      <c r="T435" s="21" t="str">
        <f>IF(MID(Fosfatos!T435,1,1)="&lt;",MID(Fosfatos!T435,2,4)/2,Fosfatos!T435)</f>
        <v>Cauce estancado</v>
      </c>
      <c r="U435" s="150" t="str">
        <f>IF(MID(Fosfatos!U435,1,1)="&lt;",MID(Fosfatos!U435,2,4)/2,Fosfatos!U435)</f>
        <v>Cauce estancado</v>
      </c>
      <c r="V435" s="151" t="str">
        <f>IF(MID(Fosfatos!V435,1,1)="&lt;",MID(Fosfatos!V435,2,4)/2,Fosfatos!V435)</f>
        <v>Cauce estancado</v>
      </c>
      <c r="W435" s="152" t="str">
        <f>IF(MID(Fosfatos!W435,1,1)="&lt;",MID(Fosfatos!W435,2,4)/2,Fosfatos!W435)</f>
        <v>Cauce estancado</v>
      </c>
      <c r="X435" s="153">
        <f>IF(MID(Fosfatos!X435,1,1)="&lt;",MID(Fosfatos!X435,2,4)/2,Fosfatos!X435)</f>
        <v>0.31</v>
      </c>
      <c r="Y435" s="154" t="str">
        <f>IF(MID(Fosfatos!Y435,1,1)="&lt;",MID(Fosfatos!Y435,2,4)/2,Fosfatos!Y435)</f>
        <v>Cauce seco</v>
      </c>
    </row>
    <row r="436" spans="2:25" x14ac:dyDescent="0.25">
      <c r="B436" s="30">
        <v>45527</v>
      </c>
      <c r="C436" s="105"/>
      <c r="D436" s="131">
        <f>IF(MID(Fosfatos!D436,1,1)="&lt;",MID(Fosfatos!D436,2,4)/2,Fosfatos!D436)</f>
        <v>0.67</v>
      </c>
      <c r="E436" s="54"/>
      <c r="F436" s="54"/>
      <c r="G436" s="54"/>
      <c r="H436" s="54"/>
      <c r="I436" s="105"/>
      <c r="J436" s="131">
        <f>IF(MID(Fosfatos!J436,1,1)="&lt;",MID(Fosfatos!J436,2,4)/2,Fosfatos!J436)</f>
        <v>0.28000000000000003</v>
      </c>
      <c r="K436" s="105"/>
      <c r="L436" s="131">
        <f>IF(MID(Fosfatos!L436,1,1)="&lt;",MID(Fosfatos!L436,2,4)/2,Fosfatos!L436)</f>
        <v>1</v>
      </c>
      <c r="M436" s="105"/>
      <c r="N436" s="131" t="str">
        <f>IF(MID(Fosfatos!N436,1,1)="&lt;",MID(Fosfatos!N436,2,4)/2,Fosfatos!N436)</f>
        <v>Cauce seco</v>
      </c>
      <c r="O436" s="4" t="str">
        <f>IF(MID(Fosfatos!O436,1,1)="&lt;",MID(Fosfatos!O436,2,4)/2,Fosfatos!O436)</f>
        <v>Cauce seco</v>
      </c>
      <c r="P436" s="9" t="str">
        <f>IF(MID(Fosfatos!P436,1,1)="&lt;",MID(Fosfatos!P436,2,4)/2,Fosfatos!P436)</f>
        <v>Cauce seco</v>
      </c>
      <c r="Q436" s="105"/>
      <c r="R436" s="17" t="str">
        <f>IF(MID(Fosfatos!R436,1,1)="&lt;",MID(Fosfatos!R436,2,4)/2,Fosfatos!R436)</f>
        <v>Cauce seco</v>
      </c>
      <c r="S436" s="21" t="str">
        <f>IF(MID(Fosfatos!S436,1,1)="&lt;",MID(Fosfatos!S436,2,4)/2,Fosfatos!S436)</f>
        <v>Cauce seco</v>
      </c>
      <c r="T436" s="21" t="str">
        <f>IF(MID(Fosfatos!T436,1,1)="&lt;",MID(Fosfatos!T436,2,4)/2,Fosfatos!T436)</f>
        <v>Cauce estancado</v>
      </c>
      <c r="U436" s="150" t="str">
        <f>IF(MID(Fosfatos!U436,1,1)="&lt;",MID(Fosfatos!U436,2,4)/2,Fosfatos!U436)</f>
        <v>Cauce estancado</v>
      </c>
      <c r="V436" s="151" t="str">
        <f>IF(MID(Fosfatos!V436,1,1)="&lt;",MID(Fosfatos!V436,2,4)/2,Fosfatos!V436)</f>
        <v>Cauce estancado</v>
      </c>
      <c r="W436" s="152" t="str">
        <f>IF(MID(Fosfatos!W436,1,1)="&lt;",MID(Fosfatos!W436,2,4)/2,Fosfatos!W436)</f>
        <v>Cauce estancado</v>
      </c>
      <c r="X436" s="153">
        <f>IF(MID(Fosfatos!X436,1,1)="&lt;",MID(Fosfatos!X436,2,4)/2,Fosfatos!X436)</f>
        <v>0.25</v>
      </c>
      <c r="Y436" s="154" t="str">
        <f>IF(MID(Fosfatos!Y436,1,1)="&lt;",MID(Fosfatos!Y436,2,4)/2,Fosfatos!Y436)</f>
        <v>Cauce seco</v>
      </c>
    </row>
    <row r="437" spans="2:25" x14ac:dyDescent="0.25">
      <c r="B437" s="30">
        <v>45530</v>
      </c>
      <c r="C437" s="105"/>
      <c r="D437" s="131">
        <f>IF(MID(Fosfatos!D437,1,1)="&lt;",MID(Fosfatos!D437,2,4)/2,Fosfatos!D437)</f>
        <v>0.61</v>
      </c>
      <c r="E437" s="54"/>
      <c r="F437" s="54"/>
      <c r="G437" s="54"/>
      <c r="H437" s="54"/>
      <c r="I437" s="105"/>
      <c r="J437" s="131">
        <f>IF(MID(Fosfatos!J437,1,1)="&lt;",MID(Fosfatos!J437,2,4)/2,Fosfatos!J437)</f>
        <v>0.1</v>
      </c>
      <c r="K437" s="105"/>
      <c r="L437" s="131">
        <f>IF(MID(Fosfatos!L437,1,1)="&lt;",MID(Fosfatos!L437,2,4)/2,Fosfatos!L437)</f>
        <v>0.98</v>
      </c>
      <c r="M437" s="105"/>
      <c r="N437" s="131" t="str">
        <f>IF(MID(Fosfatos!N437,1,1)="&lt;",MID(Fosfatos!N437,2,4)/2,Fosfatos!N437)</f>
        <v>Cauce seco</v>
      </c>
      <c r="O437" s="4" t="str">
        <f>IF(MID(Fosfatos!O437,1,1)="&lt;",MID(Fosfatos!O437,2,4)/2,Fosfatos!O437)</f>
        <v>Cauce seco</v>
      </c>
      <c r="P437" s="9" t="str">
        <f>IF(MID(Fosfatos!P437,1,1)="&lt;",MID(Fosfatos!P437,2,4)/2,Fosfatos!P437)</f>
        <v>Cauce seco</v>
      </c>
      <c r="Q437" s="105"/>
      <c r="R437" s="17" t="str">
        <f>IF(MID(Fosfatos!R437,1,1)="&lt;",MID(Fosfatos!R437,2,4)/2,Fosfatos!R437)</f>
        <v>Cauce seco</v>
      </c>
      <c r="S437" s="21" t="str">
        <f>IF(MID(Fosfatos!S437,1,1)="&lt;",MID(Fosfatos!S437,2,4)/2,Fosfatos!S437)</f>
        <v>Cauce seco</v>
      </c>
      <c r="T437" s="21" t="str">
        <f>IF(MID(Fosfatos!T437,1,1)="&lt;",MID(Fosfatos!T437,2,4)/2,Fosfatos!T437)</f>
        <v>Cauce estancado</v>
      </c>
      <c r="U437" s="150" t="str">
        <f>IF(MID(Fosfatos!U437,1,1)="&lt;",MID(Fosfatos!U437,2,4)/2,Fosfatos!U437)</f>
        <v>Cauce estancado</v>
      </c>
      <c r="V437" s="151" t="str">
        <f>IF(MID(Fosfatos!V437,1,1)="&lt;",MID(Fosfatos!V437,2,4)/2,Fosfatos!V437)</f>
        <v>Cauce estancado</v>
      </c>
      <c r="W437" s="152" t="str">
        <f>IF(MID(Fosfatos!W437,1,1)="&lt;",MID(Fosfatos!W437,2,4)/2,Fosfatos!W437)</f>
        <v>Cauce estancado</v>
      </c>
      <c r="X437" s="153">
        <f>IF(MID(Fosfatos!X437,1,1)="&lt;",MID(Fosfatos!X437,2,4)/2,Fosfatos!X437)</f>
        <v>0.43</v>
      </c>
      <c r="Y437" s="154" t="str">
        <f>IF(MID(Fosfatos!Y437,1,1)="&lt;",MID(Fosfatos!Y437,2,4)/2,Fosfatos!Y437)</f>
        <v>Cauce seco</v>
      </c>
    </row>
    <row r="438" spans="2:25" x14ac:dyDescent="0.25">
      <c r="B438" s="30">
        <v>45532</v>
      </c>
      <c r="C438" s="105"/>
      <c r="D438" s="131">
        <f>IF(MID(Fosfatos!D438,1,1)="&lt;",MID(Fosfatos!D438,2,4)/2,Fosfatos!D438)</f>
        <v>0.71</v>
      </c>
      <c r="E438" s="54"/>
      <c r="F438" s="54"/>
      <c r="G438" s="54"/>
      <c r="H438" s="54"/>
      <c r="I438" s="105"/>
      <c r="J438" s="131">
        <f>IF(MID(Fosfatos!J438,1,1)="&lt;",MID(Fosfatos!J438,2,4)/2,Fosfatos!J438)</f>
        <v>0.1</v>
      </c>
      <c r="K438" s="105"/>
      <c r="L438" s="131">
        <f>IF(MID(Fosfatos!L438,1,1)="&lt;",MID(Fosfatos!L438,2,4)/2,Fosfatos!L438)</f>
        <v>1.6</v>
      </c>
      <c r="M438" s="105"/>
      <c r="N438" s="131" t="str">
        <f>IF(MID(Fosfatos!N438,1,1)="&lt;",MID(Fosfatos!N438,2,4)/2,Fosfatos!N438)</f>
        <v>Cauce seco</v>
      </c>
      <c r="O438" s="4" t="str">
        <f>IF(MID(Fosfatos!O438,1,1)="&lt;",MID(Fosfatos!O438,2,4)/2,Fosfatos!O438)</f>
        <v>Cauce seco</v>
      </c>
      <c r="P438" s="9" t="str">
        <f>IF(MID(Fosfatos!P438,1,1)="&lt;",MID(Fosfatos!P438,2,4)/2,Fosfatos!P438)</f>
        <v>Cauce seco</v>
      </c>
      <c r="Q438" s="105"/>
      <c r="R438" s="17" t="str">
        <f>IF(MID(Fosfatos!R438,1,1)="&lt;",MID(Fosfatos!R438,2,4)/2,Fosfatos!R438)</f>
        <v>Cauce seco</v>
      </c>
      <c r="S438" s="21" t="str">
        <f>IF(MID(Fosfatos!S438,1,1)="&lt;",MID(Fosfatos!S438,2,4)/2,Fosfatos!S438)</f>
        <v>Cauce seco</v>
      </c>
      <c r="T438" s="21" t="str">
        <f>IF(MID(Fosfatos!T438,1,1)="&lt;",MID(Fosfatos!T438,2,4)/2,Fosfatos!T438)</f>
        <v>Cauce estancado</v>
      </c>
      <c r="U438" s="150" t="str">
        <f>IF(MID(Fosfatos!U438,1,1)="&lt;",MID(Fosfatos!U438,2,4)/2,Fosfatos!U438)</f>
        <v>Cauce estancado</v>
      </c>
      <c r="V438" s="151" t="str">
        <f>IF(MID(Fosfatos!V438,1,1)="&lt;",MID(Fosfatos!V438,2,4)/2,Fosfatos!V438)</f>
        <v>Cauce estancado</v>
      </c>
      <c r="W438" s="152" t="str">
        <f>IF(MID(Fosfatos!W438,1,1)="&lt;",MID(Fosfatos!W438,2,4)/2,Fosfatos!W438)</f>
        <v>Cauce estancado</v>
      </c>
      <c r="X438" s="153">
        <f>IF(MID(Fosfatos!X438,1,1)="&lt;",MID(Fosfatos!X438,2,4)/2,Fosfatos!X438)</f>
        <v>0.1</v>
      </c>
      <c r="Y438" s="154" t="str">
        <f>IF(MID(Fosfatos!Y438,1,1)="&lt;",MID(Fosfatos!Y438,2,4)/2,Fosfatos!Y438)</f>
        <v>Cauce seco</v>
      </c>
    </row>
    <row r="439" spans="2:25" x14ac:dyDescent="0.25">
      <c r="B439" s="30">
        <v>45534</v>
      </c>
      <c r="C439" s="105"/>
      <c r="D439" s="131">
        <f>IF(MID(Fosfatos!D439,1,1)="&lt;",MID(Fosfatos!D439,2,4)/2,Fosfatos!D439)</f>
        <v>0.77</v>
      </c>
      <c r="E439" s="54"/>
      <c r="F439" s="54"/>
      <c r="G439" s="54"/>
      <c r="H439" s="54"/>
      <c r="I439" s="105"/>
      <c r="J439" s="131">
        <f>IF(MID(Fosfatos!J439,1,1)="&lt;",MID(Fosfatos!J439,2,4)/2,Fosfatos!J439)</f>
        <v>0.21</v>
      </c>
      <c r="K439" s="105"/>
      <c r="L439" s="131">
        <f>IF(MID(Fosfatos!L439,1,1)="&lt;",MID(Fosfatos!L439,2,4)/2,Fosfatos!L439)</f>
        <v>1.2</v>
      </c>
      <c r="M439" s="105"/>
      <c r="N439" s="131" t="str">
        <f>IF(MID(Fosfatos!N439,1,1)="&lt;",MID(Fosfatos!N439,2,4)/2,Fosfatos!N439)</f>
        <v>Cauce seco</v>
      </c>
      <c r="O439" s="4" t="str">
        <f>IF(MID(Fosfatos!O439,1,1)="&lt;",MID(Fosfatos!O439,2,4)/2,Fosfatos!O439)</f>
        <v>Cauce seco</v>
      </c>
      <c r="P439" s="9" t="str">
        <f>IF(MID(Fosfatos!P439,1,1)="&lt;",MID(Fosfatos!P439,2,4)/2,Fosfatos!P439)</f>
        <v>Cauce seco</v>
      </c>
      <c r="Q439" s="105"/>
      <c r="R439" s="17" t="str">
        <f>IF(MID(Fosfatos!R439,1,1)="&lt;",MID(Fosfatos!R439,2,4)/2,Fosfatos!R439)</f>
        <v>Cauce seco</v>
      </c>
      <c r="S439" s="21" t="str">
        <f>IF(MID(Fosfatos!S439,1,1)="&lt;",MID(Fosfatos!S439,2,4)/2,Fosfatos!S439)</f>
        <v>Cauce seco</v>
      </c>
      <c r="T439" s="21" t="str">
        <f>IF(MID(Fosfatos!T439,1,1)="&lt;",MID(Fosfatos!T439,2,4)/2,Fosfatos!T439)</f>
        <v>Cauce estancado</v>
      </c>
      <c r="U439" s="150" t="str">
        <f>IF(MID(Fosfatos!U439,1,1)="&lt;",MID(Fosfatos!U439,2,4)/2,Fosfatos!U439)</f>
        <v>Cauce estancado</v>
      </c>
      <c r="V439" s="151" t="str">
        <f>IF(MID(Fosfatos!V439,1,1)="&lt;",MID(Fosfatos!V439,2,4)/2,Fosfatos!V439)</f>
        <v>Cauce estancado</v>
      </c>
      <c r="W439" s="152" t="str">
        <f>IF(MID(Fosfatos!W439,1,1)="&lt;",MID(Fosfatos!W439,2,4)/2,Fosfatos!W439)</f>
        <v>Cauce estancado</v>
      </c>
      <c r="X439" s="153">
        <f>IF(MID(Fosfatos!X439,1,1)="&lt;",MID(Fosfatos!X439,2,4)/2,Fosfatos!X439)</f>
        <v>0.1</v>
      </c>
      <c r="Y439" s="154" t="str">
        <f>IF(MID(Fosfatos!Y439,1,1)="&lt;",MID(Fosfatos!Y439,2,4)/2,Fosfatos!Y439)</f>
        <v>Cauce seco</v>
      </c>
    </row>
    <row r="440" spans="2:25" x14ac:dyDescent="0.25">
      <c r="B440" s="30">
        <v>45537</v>
      </c>
      <c r="C440" s="105"/>
      <c r="D440" s="131">
        <f>IF(MID(Fosfatos!D440,1,1)="&lt;",MID(Fosfatos!D440,2,4)/2,Fosfatos!D440)</f>
        <v>0.8</v>
      </c>
      <c r="E440" s="54"/>
      <c r="F440" s="54"/>
      <c r="G440" s="54"/>
      <c r="H440" s="54"/>
      <c r="I440" s="105"/>
      <c r="J440" s="131">
        <f>IF(MID(Fosfatos!J440,1,1)="&lt;",MID(Fosfatos!J440,2,4)/2,Fosfatos!J440)</f>
        <v>0.37</v>
      </c>
      <c r="K440" s="105"/>
      <c r="L440" s="131">
        <f>IF(MID(Fosfatos!L440,1,1)="&lt;",MID(Fosfatos!L440,2,4)/2,Fosfatos!L440)</f>
        <v>1</v>
      </c>
      <c r="M440" s="105"/>
      <c r="N440" s="131" t="str">
        <f>IF(MID(Fosfatos!N440,1,1)="&lt;",MID(Fosfatos!N440,2,4)/2,Fosfatos!N440)</f>
        <v>Cauce seco</v>
      </c>
      <c r="O440" s="4" t="str">
        <f>IF(MID(Fosfatos!O440,1,1)="&lt;",MID(Fosfatos!O440,2,4)/2,Fosfatos!O440)</f>
        <v>Cauce seco</v>
      </c>
      <c r="P440" s="9" t="str">
        <f>IF(MID(Fosfatos!P440,1,1)="&lt;",MID(Fosfatos!P440,2,4)/2,Fosfatos!P440)</f>
        <v>Cauce seco</v>
      </c>
      <c r="Q440" s="105"/>
      <c r="R440" s="17" t="str">
        <f>IF(MID(Fosfatos!R440,1,1)="&lt;",MID(Fosfatos!R440,2,4)/2,Fosfatos!R440)</f>
        <v>Cauce seco</v>
      </c>
      <c r="S440" s="21" t="str">
        <f>IF(MID(Fosfatos!S440,1,1)="&lt;",MID(Fosfatos!S440,2,4)/2,Fosfatos!S440)</f>
        <v>Cauce seco</v>
      </c>
      <c r="T440" s="21" t="str">
        <f>IF(MID(Fosfatos!T440,1,1)="&lt;",MID(Fosfatos!T440,2,4)/2,Fosfatos!T440)</f>
        <v>Cauce estancado</v>
      </c>
      <c r="U440" s="150" t="str">
        <f>IF(MID(Fosfatos!U440,1,1)="&lt;",MID(Fosfatos!U440,2,4)/2,Fosfatos!U440)</f>
        <v>Cauce estancado</v>
      </c>
      <c r="V440" s="151" t="str">
        <f>IF(MID(Fosfatos!V440,1,1)="&lt;",MID(Fosfatos!V440,2,4)/2,Fosfatos!V440)</f>
        <v>Cauce estancado</v>
      </c>
      <c r="W440" s="152" t="str">
        <f>IF(MID(Fosfatos!W440,1,1)="&lt;",MID(Fosfatos!W440,2,4)/2,Fosfatos!W440)</f>
        <v>Cauce estancado</v>
      </c>
      <c r="X440" s="153">
        <f>IF(MID(Fosfatos!X440,1,1)="&lt;",MID(Fosfatos!X440,2,4)/2,Fosfatos!X440)</f>
        <v>0.1</v>
      </c>
      <c r="Y440" s="154" t="str">
        <f>IF(MID(Fosfatos!Y440,1,1)="&lt;",MID(Fosfatos!Y440,2,4)/2,Fosfatos!Y440)</f>
        <v>Cauce seco</v>
      </c>
    </row>
    <row r="441" spans="2:25" x14ac:dyDescent="0.25">
      <c r="B441" s="30">
        <v>45539</v>
      </c>
      <c r="C441" s="105"/>
      <c r="D441" s="131">
        <f>IF(MID(Fosfatos!D441,1,1)="&lt;",MID(Fosfatos!D441,2,4)/2,Fosfatos!D441)</f>
        <v>0.4</v>
      </c>
      <c r="E441" s="54"/>
      <c r="F441" s="54"/>
      <c r="G441" s="54"/>
      <c r="H441" s="54"/>
      <c r="I441" s="105"/>
      <c r="J441" s="131">
        <f>IF(MID(Fosfatos!J441,1,1)="&lt;",MID(Fosfatos!J441,2,4)/2,Fosfatos!J441)</f>
        <v>0.74</v>
      </c>
      <c r="K441" s="105"/>
      <c r="L441" s="131">
        <f>IF(MID(Fosfatos!L441,1,1)="&lt;",MID(Fosfatos!L441,2,4)/2,Fosfatos!L441)</f>
        <v>1.3</v>
      </c>
      <c r="M441" s="105"/>
      <c r="N441" s="131" t="str">
        <f>IF(MID(Fosfatos!N441,1,1)="&lt;",MID(Fosfatos!N441,2,4)/2,Fosfatos!N441)</f>
        <v>Cauce seco</v>
      </c>
      <c r="O441" s="4" t="str">
        <f>IF(MID(Fosfatos!O441,1,1)="&lt;",MID(Fosfatos!O441,2,4)/2,Fosfatos!O441)</f>
        <v>Cauce seco</v>
      </c>
      <c r="P441" s="9" t="str">
        <f>IF(MID(Fosfatos!P441,1,1)="&lt;",MID(Fosfatos!P441,2,4)/2,Fosfatos!P441)</f>
        <v>Cauce seco</v>
      </c>
      <c r="Q441" s="105"/>
      <c r="R441" s="17" t="str">
        <f>IF(MID(Fosfatos!R441,1,1)="&lt;",MID(Fosfatos!R441,2,4)/2,Fosfatos!R441)</f>
        <v>Cauce seco</v>
      </c>
      <c r="S441" s="21" t="str">
        <f>IF(MID(Fosfatos!S441,1,1)="&lt;",MID(Fosfatos!S441,2,4)/2,Fosfatos!S441)</f>
        <v>Cauce seco</v>
      </c>
      <c r="T441" s="21" t="str">
        <f>IF(MID(Fosfatos!T441,1,1)="&lt;",MID(Fosfatos!T441,2,4)/2,Fosfatos!T441)</f>
        <v>Cauce estancado</v>
      </c>
      <c r="U441" s="150" t="str">
        <f>IF(MID(Fosfatos!U441,1,1)="&lt;",MID(Fosfatos!U441,2,4)/2,Fosfatos!U441)</f>
        <v>Cauce estancado</v>
      </c>
      <c r="V441" s="151" t="str">
        <f>IF(MID(Fosfatos!V441,1,1)="&lt;",MID(Fosfatos!V441,2,4)/2,Fosfatos!V441)</f>
        <v>Cauce estancado</v>
      </c>
      <c r="W441" s="152" t="str">
        <f>IF(MID(Fosfatos!W441,1,1)="&lt;",MID(Fosfatos!W441,2,4)/2,Fosfatos!W441)</f>
        <v>Cauce estancado</v>
      </c>
      <c r="X441" s="153">
        <f>IF(MID(Fosfatos!X441,1,1)="&lt;",MID(Fosfatos!X441,2,4)/2,Fosfatos!X441)</f>
        <v>0.1</v>
      </c>
      <c r="Y441" s="154" t="str">
        <f>IF(MID(Fosfatos!Y441,1,1)="&lt;",MID(Fosfatos!Y441,2,4)/2,Fosfatos!Y441)</f>
        <v>Cauce seco</v>
      </c>
    </row>
    <row r="442" spans="2:25" x14ac:dyDescent="0.25">
      <c r="B442" s="30">
        <v>45541</v>
      </c>
      <c r="C442" s="105"/>
      <c r="D442" s="131">
        <f>IF(MID(Fosfatos!D442,1,1)="&lt;",MID(Fosfatos!D442,2,4)/2,Fosfatos!D442)</f>
        <v>0.4</v>
      </c>
      <c r="E442" s="54"/>
      <c r="F442" s="54"/>
      <c r="G442" s="54"/>
      <c r="H442" s="54"/>
      <c r="I442" s="105"/>
      <c r="J442" s="131">
        <f>IF(MID(Fosfatos!J442,1,1)="&lt;",MID(Fosfatos!J442,2,4)/2,Fosfatos!J442)</f>
        <v>0.37</v>
      </c>
      <c r="K442" s="105"/>
      <c r="L442" s="131">
        <f>IF(MID(Fosfatos!L442,1,1)="&lt;",MID(Fosfatos!L442,2,4)/2,Fosfatos!L442)</f>
        <v>0.8</v>
      </c>
      <c r="M442" s="105"/>
      <c r="N442" s="131" t="str">
        <f>IF(MID(Fosfatos!N442,1,1)="&lt;",MID(Fosfatos!N442,2,4)/2,Fosfatos!N442)</f>
        <v>Cauce seco</v>
      </c>
      <c r="O442" s="4" t="str">
        <f>IF(MID(Fosfatos!O442,1,1)="&lt;",MID(Fosfatos!O442,2,4)/2,Fosfatos!O442)</f>
        <v>Cauce seco</v>
      </c>
      <c r="P442" s="9" t="str">
        <f>IF(MID(Fosfatos!P442,1,1)="&lt;",MID(Fosfatos!P442,2,4)/2,Fosfatos!P442)</f>
        <v>Cauce seco</v>
      </c>
      <c r="Q442" s="105"/>
      <c r="R442" s="17" t="str">
        <f>IF(MID(Fosfatos!R442,1,1)="&lt;",MID(Fosfatos!R442,2,4)/2,Fosfatos!R442)</f>
        <v>Cauce seco</v>
      </c>
      <c r="S442" s="21" t="str">
        <f>IF(MID(Fosfatos!S442,1,1)="&lt;",MID(Fosfatos!S442,2,4)/2,Fosfatos!S442)</f>
        <v>Cauce seco</v>
      </c>
      <c r="T442" s="21" t="str">
        <f>IF(MID(Fosfatos!T442,1,1)="&lt;",MID(Fosfatos!T442,2,4)/2,Fosfatos!T442)</f>
        <v>Cauce estancado</v>
      </c>
      <c r="U442" s="150" t="str">
        <f>IF(MID(Fosfatos!U442,1,1)="&lt;",MID(Fosfatos!U442,2,4)/2,Fosfatos!U442)</f>
        <v>Cauce estancado</v>
      </c>
      <c r="V442" s="151" t="str">
        <f>IF(MID(Fosfatos!V442,1,1)="&lt;",MID(Fosfatos!V442,2,4)/2,Fosfatos!V442)</f>
        <v>Cauce estancado</v>
      </c>
      <c r="W442" s="152" t="str">
        <f>IF(MID(Fosfatos!W442,1,1)="&lt;",MID(Fosfatos!W442,2,4)/2,Fosfatos!W442)</f>
        <v>Cauce estancado</v>
      </c>
      <c r="X442" s="153">
        <f>IF(MID(Fosfatos!X442,1,1)="&lt;",MID(Fosfatos!X442,2,4)/2,Fosfatos!X442)</f>
        <v>0.28000000000000003</v>
      </c>
      <c r="Y442" s="154" t="str">
        <f>IF(MID(Fosfatos!Y442,1,1)="&lt;",MID(Fosfatos!Y442,2,4)/2,Fosfatos!Y442)</f>
        <v>Cauce seco</v>
      </c>
    </row>
    <row r="443" spans="2:25" x14ac:dyDescent="0.25">
      <c r="B443" s="30">
        <v>45546</v>
      </c>
      <c r="C443" s="105"/>
      <c r="D443" s="131">
        <f>IF(MID(Fosfatos!D443,1,1)="&lt;",MID(Fosfatos!D443,2,4)/2,Fosfatos!D443)</f>
        <v>0.1</v>
      </c>
      <c r="E443" s="54"/>
      <c r="F443" s="54"/>
      <c r="G443" s="54"/>
      <c r="H443" s="54"/>
      <c r="I443" s="105"/>
      <c r="J443" s="131">
        <f>IF(MID(Fosfatos!J443,1,1)="&lt;",MID(Fosfatos!J443,2,4)/2,Fosfatos!J443)</f>
        <v>0.31</v>
      </c>
      <c r="K443" s="105"/>
      <c r="L443" s="131">
        <f>IF(MID(Fosfatos!L443,1,1)="&lt;",MID(Fosfatos!L443,2,4)/2,Fosfatos!L443)</f>
        <v>0.57999999999999996</v>
      </c>
      <c r="M443" s="105"/>
      <c r="N443" s="131" t="str">
        <f>IF(MID(Fosfatos!N443,1,1)="&lt;",MID(Fosfatos!N443,2,4)/2,Fosfatos!N443)</f>
        <v>Cauce seco</v>
      </c>
      <c r="O443" s="4" t="str">
        <f>IF(MID(Fosfatos!O443,1,1)="&lt;",MID(Fosfatos!O443,2,4)/2,Fosfatos!O443)</f>
        <v>Cauce seco</v>
      </c>
      <c r="P443" s="9" t="str">
        <f>IF(MID(Fosfatos!P443,1,1)="&lt;",MID(Fosfatos!P443,2,4)/2,Fosfatos!P443)</f>
        <v>Cauce seco</v>
      </c>
      <c r="Q443" s="105"/>
      <c r="R443" s="17" t="str">
        <f>IF(MID(Fosfatos!R443,1,1)="&lt;",MID(Fosfatos!R443,2,4)/2,Fosfatos!R443)</f>
        <v>Cauce seco</v>
      </c>
      <c r="S443" s="21" t="str">
        <f>IF(MID(Fosfatos!S443,1,1)="&lt;",MID(Fosfatos!S443,2,4)/2,Fosfatos!S443)</f>
        <v>Cauce seco</v>
      </c>
      <c r="T443" s="21" t="str">
        <f>IF(MID(Fosfatos!T443,1,1)="&lt;",MID(Fosfatos!T443,2,4)/2,Fosfatos!T443)</f>
        <v>Cauce estancado</v>
      </c>
      <c r="U443" s="150" t="str">
        <f>IF(MID(Fosfatos!U443,1,1)="&lt;",MID(Fosfatos!U443,2,4)/2,Fosfatos!U443)</f>
        <v>Cauce estancado</v>
      </c>
      <c r="V443" s="151" t="str">
        <f>IF(MID(Fosfatos!V443,1,1)="&lt;",MID(Fosfatos!V443,2,4)/2,Fosfatos!V443)</f>
        <v>Cauce estancado</v>
      </c>
      <c r="W443" s="152" t="str">
        <f>IF(MID(Fosfatos!W443,1,1)="&lt;",MID(Fosfatos!W443,2,4)/2,Fosfatos!W443)</f>
        <v>Cauce estancado</v>
      </c>
      <c r="X443" s="153">
        <f>IF(MID(Fosfatos!X443,1,1)="&lt;",MID(Fosfatos!X443,2,4)/2,Fosfatos!X443)</f>
        <v>0.1</v>
      </c>
      <c r="Y443" s="154" t="str">
        <f>IF(MID(Fosfatos!Y443,1,1)="&lt;",MID(Fosfatos!Y443,2,4)/2,Fosfatos!Y443)</f>
        <v>Cauce seco</v>
      </c>
    </row>
    <row r="444" spans="2:25" x14ac:dyDescent="0.25">
      <c r="B444" s="30">
        <v>45547</v>
      </c>
      <c r="C444" s="105"/>
      <c r="D444" s="131">
        <f>IF(MID(Fosfatos!D444,1,1)="&lt;",MID(Fosfatos!D444,2,4)/2,Fosfatos!D444)</f>
        <v>0.1</v>
      </c>
      <c r="E444" s="54"/>
      <c r="F444" s="54"/>
      <c r="G444" s="54"/>
      <c r="H444" s="54"/>
      <c r="I444" s="105"/>
      <c r="J444" s="131">
        <f>IF(MID(Fosfatos!J444,1,1)="&lt;",MID(Fosfatos!J444,2,4)/2,Fosfatos!J444)</f>
        <v>0.25</v>
      </c>
      <c r="K444" s="105"/>
      <c r="L444" s="131">
        <f>IF(MID(Fosfatos!L444,1,1)="&lt;",MID(Fosfatos!L444,2,4)/2,Fosfatos!L444)</f>
        <v>0.61</v>
      </c>
      <c r="M444" s="105"/>
      <c r="N444" s="131" t="str">
        <f>IF(MID(Fosfatos!N444,1,1)="&lt;",MID(Fosfatos!N444,2,4)/2,Fosfatos!N444)</f>
        <v>Cauce seco</v>
      </c>
      <c r="O444" s="4" t="str">
        <f>IF(MID(Fosfatos!O444,1,1)="&lt;",MID(Fosfatos!O444,2,4)/2,Fosfatos!O444)</f>
        <v>Cauce seco</v>
      </c>
      <c r="P444" s="9" t="str">
        <f>IF(MID(Fosfatos!P444,1,1)="&lt;",MID(Fosfatos!P444,2,4)/2,Fosfatos!P444)</f>
        <v>Cauce seco</v>
      </c>
      <c r="Q444" s="105"/>
      <c r="R444" s="17" t="str">
        <f>IF(MID(Fosfatos!R444,1,1)="&lt;",MID(Fosfatos!R444,2,4)/2,Fosfatos!R444)</f>
        <v>Cauce seco</v>
      </c>
      <c r="S444" s="21" t="str">
        <f>IF(MID(Fosfatos!S444,1,1)="&lt;",MID(Fosfatos!S444,2,4)/2,Fosfatos!S444)</f>
        <v>Cauce seco</v>
      </c>
      <c r="T444" s="21" t="str">
        <f>IF(MID(Fosfatos!T444,1,1)="&lt;",MID(Fosfatos!T444,2,4)/2,Fosfatos!T444)</f>
        <v>Cauce estancado</v>
      </c>
      <c r="U444" s="150" t="str">
        <f>IF(MID(Fosfatos!U444,1,1)="&lt;",MID(Fosfatos!U444,2,4)/2,Fosfatos!U444)</f>
        <v>Cauce estancado</v>
      </c>
      <c r="V444" s="151" t="str">
        <f>IF(MID(Fosfatos!V444,1,1)="&lt;",MID(Fosfatos!V444,2,4)/2,Fosfatos!V444)</f>
        <v>Cauce estancado</v>
      </c>
      <c r="W444" s="152" t="str">
        <f>IF(MID(Fosfatos!W444,1,1)="&lt;",MID(Fosfatos!W444,2,4)/2,Fosfatos!W444)</f>
        <v>Cauce estancado</v>
      </c>
      <c r="X444" s="153">
        <f>IF(MID(Fosfatos!X444,1,1)="&lt;",MID(Fosfatos!X444,2,4)/2,Fosfatos!X444)</f>
        <v>0.1</v>
      </c>
      <c r="Y444" s="154" t="str">
        <f>IF(MID(Fosfatos!Y444,1,1)="&lt;",MID(Fosfatos!Y444,2,4)/2,Fosfatos!Y444)</f>
        <v>Cauce seco</v>
      </c>
    </row>
    <row r="445" spans="2:25" x14ac:dyDescent="0.25">
      <c r="B445" s="30">
        <v>45548</v>
      </c>
      <c r="C445" s="105"/>
      <c r="D445" s="131">
        <f>IF(MID(Fosfatos!D445,1,1)="&lt;",MID(Fosfatos!D445,2,4)/2,Fosfatos!D445)</f>
        <v>0.1</v>
      </c>
      <c r="E445" s="54"/>
      <c r="F445" s="54"/>
      <c r="G445" s="54"/>
      <c r="H445" s="54"/>
      <c r="I445" s="105"/>
      <c r="J445" s="131">
        <f>IF(MID(Fosfatos!J445,1,1)="&lt;",MID(Fosfatos!J445,2,4)/2,Fosfatos!J445)</f>
        <v>0.28000000000000003</v>
      </c>
      <c r="K445" s="105"/>
      <c r="L445" s="131">
        <f>IF(MID(Fosfatos!L445,1,1)="&lt;",MID(Fosfatos!L445,2,4)/2,Fosfatos!L445)</f>
        <v>0.95</v>
      </c>
      <c r="M445" s="105"/>
      <c r="N445" s="131" t="str">
        <f>IF(MID(Fosfatos!N445,1,1)="&lt;",MID(Fosfatos!N445,2,4)/2,Fosfatos!N445)</f>
        <v>Cauce seco</v>
      </c>
      <c r="O445" s="4" t="str">
        <f>IF(MID(Fosfatos!O445,1,1)="&lt;",MID(Fosfatos!O445,2,4)/2,Fosfatos!O445)</f>
        <v>Cauce seco</v>
      </c>
      <c r="P445" s="9" t="str">
        <f>IF(MID(Fosfatos!P445,1,1)="&lt;",MID(Fosfatos!P445,2,4)/2,Fosfatos!P445)</f>
        <v>Cauce seco</v>
      </c>
      <c r="Q445" s="105"/>
      <c r="R445" s="17" t="str">
        <f>IF(MID(Fosfatos!R445,1,1)="&lt;",MID(Fosfatos!R445,2,4)/2,Fosfatos!R445)</f>
        <v>Cauce seco</v>
      </c>
      <c r="S445" s="21" t="str">
        <f>IF(MID(Fosfatos!S445,1,1)="&lt;",MID(Fosfatos!S445,2,4)/2,Fosfatos!S445)</f>
        <v>Cauce seco</v>
      </c>
      <c r="T445" s="21" t="str">
        <f>IF(MID(Fosfatos!T445,1,1)="&lt;",MID(Fosfatos!T445,2,4)/2,Fosfatos!T445)</f>
        <v>Cauce estancado</v>
      </c>
      <c r="U445" s="150" t="str">
        <f>IF(MID(Fosfatos!U445,1,1)="&lt;",MID(Fosfatos!U445,2,4)/2,Fosfatos!U445)</f>
        <v>Cauce estancado</v>
      </c>
      <c r="V445" s="151" t="str">
        <f>IF(MID(Fosfatos!V445,1,1)="&lt;",MID(Fosfatos!V445,2,4)/2,Fosfatos!V445)</f>
        <v>Cauce estancado</v>
      </c>
      <c r="W445" s="152" t="str">
        <f>IF(MID(Fosfatos!W445,1,1)="&lt;",MID(Fosfatos!W445,2,4)/2,Fosfatos!W445)</f>
        <v>Cauce estancado</v>
      </c>
      <c r="X445" s="153">
        <f>IF(MID(Fosfatos!X445,1,1)="&lt;",MID(Fosfatos!X445,2,4)/2,Fosfatos!X445)</f>
        <v>0.1</v>
      </c>
      <c r="Y445" s="154" t="str">
        <f>IF(MID(Fosfatos!Y445,1,1)="&lt;",MID(Fosfatos!Y445,2,4)/2,Fosfatos!Y445)</f>
        <v>Cauce seco</v>
      </c>
    </row>
    <row r="446" spans="2:25" x14ac:dyDescent="0.25">
      <c r="B446" s="30">
        <v>45551</v>
      </c>
      <c r="C446" s="105"/>
      <c r="D446" s="131">
        <f>IF(MID(Fosfatos!D446,1,1)="&lt;",MID(Fosfatos!D446,2,4)/2,Fosfatos!D446)</f>
        <v>0.46</v>
      </c>
      <c r="E446" s="54"/>
      <c r="F446" s="54"/>
      <c r="G446" s="54"/>
      <c r="H446" s="54"/>
      <c r="I446" s="105"/>
      <c r="J446" s="131">
        <f>IF(MID(Fosfatos!J446,1,1)="&lt;",MID(Fosfatos!J446,2,4)/2,Fosfatos!J446)</f>
        <v>0.1</v>
      </c>
      <c r="K446" s="105"/>
      <c r="L446" s="131">
        <f>IF(MID(Fosfatos!L446,1,1)="&lt;",MID(Fosfatos!L446,2,4)/2,Fosfatos!L446)</f>
        <v>0.8</v>
      </c>
      <c r="M446" s="105"/>
      <c r="N446" s="131" t="str">
        <f>IF(MID(Fosfatos!N446,1,1)="&lt;",MID(Fosfatos!N446,2,4)/2,Fosfatos!N446)</f>
        <v>Cauce seco</v>
      </c>
      <c r="O446" s="4" t="str">
        <f>IF(MID(Fosfatos!O446,1,1)="&lt;",MID(Fosfatos!O446,2,4)/2,Fosfatos!O446)</f>
        <v>Cauce seco</v>
      </c>
      <c r="P446" s="9" t="str">
        <f>IF(MID(Fosfatos!P446,1,1)="&lt;",MID(Fosfatos!P446,2,4)/2,Fosfatos!P446)</f>
        <v>Cauce seco</v>
      </c>
      <c r="Q446" s="105"/>
      <c r="R446" s="17" t="str">
        <f>IF(MID(Fosfatos!R446,1,1)="&lt;",MID(Fosfatos!R446,2,4)/2,Fosfatos!R446)</f>
        <v>Cauce seco</v>
      </c>
      <c r="S446" s="21" t="str">
        <f>IF(MID(Fosfatos!S446,1,1)="&lt;",MID(Fosfatos!S446,2,4)/2,Fosfatos!S446)</f>
        <v>Cauce seco</v>
      </c>
      <c r="T446" s="21" t="str">
        <f>IF(MID(Fosfatos!T446,1,1)="&lt;",MID(Fosfatos!T446,2,4)/2,Fosfatos!T446)</f>
        <v>Cauce estancado</v>
      </c>
      <c r="U446" s="150" t="str">
        <f>IF(MID(Fosfatos!U446,1,1)="&lt;",MID(Fosfatos!U446,2,4)/2,Fosfatos!U446)</f>
        <v>Cauce estancado</v>
      </c>
      <c r="V446" s="151" t="str">
        <f>IF(MID(Fosfatos!V446,1,1)="&lt;",MID(Fosfatos!V446,2,4)/2,Fosfatos!V446)</f>
        <v>Cauce estancado</v>
      </c>
      <c r="W446" s="152" t="str">
        <f>IF(MID(Fosfatos!W446,1,1)="&lt;",MID(Fosfatos!W446,2,4)/2,Fosfatos!W446)</f>
        <v>Cauce estancado</v>
      </c>
      <c r="X446" s="153">
        <f>IF(MID(Fosfatos!X446,1,1)="&lt;",MID(Fosfatos!X446,2,4)/2,Fosfatos!X446)</f>
        <v>0.1</v>
      </c>
      <c r="Y446" s="154" t="str">
        <f>IF(MID(Fosfatos!Y446,1,1)="&lt;",MID(Fosfatos!Y446,2,4)/2,Fosfatos!Y446)</f>
        <v>Cauce seco</v>
      </c>
    </row>
    <row r="447" spans="2:25" x14ac:dyDescent="0.25">
      <c r="B447" s="30">
        <v>45553</v>
      </c>
      <c r="C447" s="105"/>
      <c r="D447" s="131">
        <f>IF(MID(Fosfatos!D447,1,1)="&lt;",MID(Fosfatos!D447,2,4)/2,Fosfatos!D447)</f>
        <v>0.4</v>
      </c>
      <c r="E447" s="54"/>
      <c r="F447" s="54"/>
      <c r="G447" s="54"/>
      <c r="H447" s="54"/>
      <c r="I447" s="105"/>
      <c r="J447" s="131">
        <f>IF(MID(Fosfatos!J447,1,1)="&lt;",MID(Fosfatos!J447,2,4)/2,Fosfatos!J447)</f>
        <v>0.1</v>
      </c>
      <c r="K447" s="105"/>
      <c r="L447" s="131">
        <f>IF(MID(Fosfatos!L447,1,1)="&lt;",MID(Fosfatos!L447,2,4)/2,Fosfatos!L447)</f>
        <v>1.3</v>
      </c>
      <c r="M447" s="105"/>
      <c r="N447" s="131" t="str">
        <f>IF(MID(Fosfatos!N447,1,1)="&lt;",MID(Fosfatos!N447,2,4)/2,Fosfatos!N447)</f>
        <v>Cauce seco</v>
      </c>
      <c r="O447" s="4" t="str">
        <f>IF(MID(Fosfatos!O447,1,1)="&lt;",MID(Fosfatos!O447,2,4)/2,Fosfatos!O447)</f>
        <v>Cauce seco</v>
      </c>
      <c r="P447" s="9" t="str">
        <f>IF(MID(Fosfatos!P447,1,1)="&lt;",MID(Fosfatos!P447,2,4)/2,Fosfatos!P447)</f>
        <v>Cauce seco</v>
      </c>
      <c r="Q447" s="105"/>
      <c r="R447" s="17" t="str">
        <f>IF(MID(Fosfatos!R447,1,1)="&lt;",MID(Fosfatos!R447,2,4)/2,Fosfatos!R447)</f>
        <v>Cauce seco</v>
      </c>
      <c r="S447" s="21" t="str">
        <f>IF(MID(Fosfatos!S447,1,1)="&lt;",MID(Fosfatos!S447,2,4)/2,Fosfatos!S447)</f>
        <v>Cauce seco</v>
      </c>
      <c r="T447" s="21" t="str">
        <f>IF(MID(Fosfatos!T447,1,1)="&lt;",MID(Fosfatos!T447,2,4)/2,Fosfatos!T447)</f>
        <v>Cauce estancado</v>
      </c>
      <c r="U447" s="150" t="str">
        <f>IF(MID(Fosfatos!U447,1,1)="&lt;",MID(Fosfatos!U447,2,4)/2,Fosfatos!U447)</f>
        <v>Cauce estancado</v>
      </c>
      <c r="V447" s="151" t="str">
        <f>IF(MID(Fosfatos!V447,1,1)="&lt;",MID(Fosfatos!V447,2,4)/2,Fosfatos!V447)</f>
        <v>Cauce estancado</v>
      </c>
      <c r="W447" s="152" t="str">
        <f>IF(MID(Fosfatos!W447,1,1)="&lt;",MID(Fosfatos!W447,2,4)/2,Fosfatos!W447)</f>
        <v>Cauce estancado</v>
      </c>
      <c r="X447" s="153">
        <f>IF(MID(Fosfatos!X447,1,1)="&lt;",MID(Fosfatos!X447,2,4)/2,Fosfatos!X447)</f>
        <v>0.1</v>
      </c>
      <c r="Y447" s="154" t="str">
        <f>IF(MID(Fosfatos!Y447,1,1)="&lt;",MID(Fosfatos!Y447,2,4)/2,Fosfatos!Y447)</f>
        <v>Cauce seco</v>
      </c>
    </row>
    <row r="448" spans="2:25" x14ac:dyDescent="0.25">
      <c r="B448" s="30">
        <v>45555</v>
      </c>
      <c r="C448" s="105"/>
      <c r="D448" s="131">
        <f>IF(MID(Fosfatos!D448,1,1)="&lt;",MID(Fosfatos!D448,2,4)/2,Fosfatos!D448)</f>
        <v>0.43</v>
      </c>
      <c r="E448" s="54"/>
      <c r="F448" s="54"/>
      <c r="G448" s="54"/>
      <c r="H448" s="54"/>
      <c r="I448" s="105"/>
      <c r="J448" s="131">
        <f>IF(MID(Fosfatos!J448,1,1)="&lt;",MID(Fosfatos!J448,2,4)/2,Fosfatos!J448)</f>
        <v>0.1</v>
      </c>
      <c r="K448" s="105"/>
      <c r="L448" s="131">
        <f>IF(MID(Fosfatos!L448,1,1)="&lt;",MID(Fosfatos!L448,2,4)/2,Fosfatos!L448)</f>
        <v>1.4</v>
      </c>
      <c r="M448" s="105"/>
      <c r="N448" s="131" t="str">
        <f>IF(MID(Fosfatos!N448,1,1)="&lt;",MID(Fosfatos!N448,2,4)/2,Fosfatos!N448)</f>
        <v>Cauce seco</v>
      </c>
      <c r="O448" s="4" t="str">
        <f>IF(MID(Fosfatos!O448,1,1)="&lt;",MID(Fosfatos!O448,2,4)/2,Fosfatos!O448)</f>
        <v>Cauce seco</v>
      </c>
      <c r="P448" s="9" t="str">
        <f>IF(MID(Fosfatos!P448,1,1)="&lt;",MID(Fosfatos!P448,2,4)/2,Fosfatos!P448)</f>
        <v>Cauce seco</v>
      </c>
      <c r="Q448" s="105"/>
      <c r="R448" s="17" t="str">
        <f>IF(MID(Fosfatos!R448,1,1)="&lt;",MID(Fosfatos!R448,2,4)/2,Fosfatos!R448)</f>
        <v>Cauce seco</v>
      </c>
      <c r="S448" s="21" t="str">
        <f>IF(MID(Fosfatos!S448,1,1)="&lt;",MID(Fosfatos!S448,2,4)/2,Fosfatos!S448)</f>
        <v>Cauce seco</v>
      </c>
      <c r="T448" s="21" t="str">
        <f>IF(MID(Fosfatos!T448,1,1)="&lt;",MID(Fosfatos!T448,2,4)/2,Fosfatos!T448)</f>
        <v>Cauce estancado</v>
      </c>
      <c r="U448" s="150" t="str">
        <f>IF(MID(Fosfatos!U448,1,1)="&lt;",MID(Fosfatos!U448,2,4)/2,Fosfatos!U448)</f>
        <v>Cauce estancado</v>
      </c>
      <c r="V448" s="151" t="str">
        <f>IF(MID(Fosfatos!V448,1,1)="&lt;",MID(Fosfatos!V448,2,4)/2,Fosfatos!V448)</f>
        <v>Cauce estancado</v>
      </c>
      <c r="W448" s="152" t="str">
        <f>IF(MID(Fosfatos!W448,1,1)="&lt;",MID(Fosfatos!W448,2,4)/2,Fosfatos!W448)</f>
        <v>Cauce estancado</v>
      </c>
      <c r="X448" s="153">
        <f>IF(MID(Fosfatos!X448,1,1)="&lt;",MID(Fosfatos!X448,2,4)/2,Fosfatos!X448)</f>
        <v>0.1</v>
      </c>
      <c r="Y448" s="154" t="str">
        <f>IF(MID(Fosfatos!Y448,1,1)="&lt;",MID(Fosfatos!Y448,2,4)/2,Fosfatos!Y448)</f>
        <v>Cauce seco</v>
      </c>
    </row>
    <row r="449" spans="2:25" x14ac:dyDescent="0.25">
      <c r="B449" s="30">
        <v>45558</v>
      </c>
      <c r="C449" s="105"/>
      <c r="D449" s="131">
        <f>IF(MID(Fosfatos!D449,1,1)="&lt;",MID(Fosfatos!D449,2,4)/2,Fosfatos!D449)</f>
        <v>0.34</v>
      </c>
      <c r="E449" s="54"/>
      <c r="F449" s="54"/>
      <c r="G449" s="54"/>
      <c r="H449" s="54"/>
      <c r="I449" s="105"/>
      <c r="J449" s="131">
        <f>IF(MID(Fosfatos!J449,1,1)="&lt;",MID(Fosfatos!J449,2,4)/2,Fosfatos!J449)</f>
        <v>0.1</v>
      </c>
      <c r="K449" s="105"/>
      <c r="L449" s="131">
        <f>IF(MID(Fosfatos!L449,1,1)="&lt;",MID(Fosfatos!L449,2,4)/2,Fosfatos!L449)</f>
        <v>1.2</v>
      </c>
      <c r="M449" s="105"/>
      <c r="N449" s="131" t="str">
        <f>IF(MID(Fosfatos!N449,1,1)="&lt;",MID(Fosfatos!N449,2,4)/2,Fosfatos!N449)</f>
        <v>Cauce seco</v>
      </c>
      <c r="O449" s="4" t="str">
        <f>IF(MID(Fosfatos!O449,1,1)="&lt;",MID(Fosfatos!O449,2,4)/2,Fosfatos!O449)</f>
        <v>Cauce seco</v>
      </c>
      <c r="P449" s="9" t="str">
        <f>IF(MID(Fosfatos!P449,1,1)="&lt;",MID(Fosfatos!P449,2,4)/2,Fosfatos!P449)</f>
        <v>Cauce seco</v>
      </c>
      <c r="Q449" s="105"/>
      <c r="R449" s="17" t="str">
        <f>IF(MID(Fosfatos!R449,1,1)="&lt;",MID(Fosfatos!R449,2,4)/2,Fosfatos!R449)</f>
        <v>Cauce seco</v>
      </c>
      <c r="S449" s="21" t="str">
        <f>IF(MID(Fosfatos!S449,1,1)="&lt;",MID(Fosfatos!S449,2,4)/2,Fosfatos!S449)</f>
        <v>Cauce seco</v>
      </c>
      <c r="T449" s="21" t="str">
        <f>IF(MID(Fosfatos!T449,1,1)="&lt;",MID(Fosfatos!T449,2,4)/2,Fosfatos!T449)</f>
        <v>Cauce estancado</v>
      </c>
      <c r="U449" s="150" t="str">
        <f>IF(MID(Fosfatos!U449,1,1)="&lt;",MID(Fosfatos!U449,2,4)/2,Fosfatos!U449)</f>
        <v>Cauce estancado</v>
      </c>
      <c r="V449" s="151" t="str">
        <f>IF(MID(Fosfatos!V449,1,1)="&lt;",MID(Fosfatos!V449,2,4)/2,Fosfatos!V449)</f>
        <v>Cauce estancado</v>
      </c>
      <c r="W449" s="152" t="str">
        <f>IF(MID(Fosfatos!W449,1,1)="&lt;",MID(Fosfatos!W449,2,4)/2,Fosfatos!W449)</f>
        <v>Cauce estancado</v>
      </c>
      <c r="X449" s="153">
        <f>IF(MID(Fosfatos!X449,1,1)="&lt;",MID(Fosfatos!X449,2,4)/2,Fosfatos!X449)</f>
        <v>0.1</v>
      </c>
      <c r="Y449" s="154" t="str">
        <f>IF(MID(Fosfatos!Y449,1,1)="&lt;",MID(Fosfatos!Y449,2,4)/2,Fosfatos!Y449)</f>
        <v>Cauce seco</v>
      </c>
    </row>
    <row r="450" spans="2:25" x14ac:dyDescent="0.25">
      <c r="B450" s="30">
        <v>45560</v>
      </c>
      <c r="C450" s="105"/>
      <c r="D450" s="131">
        <f>IF(MID(Fosfatos!D450,1,1)="&lt;",MID(Fosfatos!D450,2,4)/2,Fosfatos!D450)</f>
        <v>0.46</v>
      </c>
      <c r="E450" s="54"/>
      <c r="F450" s="54"/>
      <c r="G450" s="54"/>
      <c r="H450" s="54"/>
      <c r="I450" s="105"/>
      <c r="J450" s="131">
        <f>IF(MID(Fosfatos!J450,1,1)="&lt;",MID(Fosfatos!J450,2,4)/2,Fosfatos!J450)</f>
        <v>0.1</v>
      </c>
      <c r="K450" s="105"/>
      <c r="L450" s="131">
        <f>IF(MID(Fosfatos!L450,1,1)="&lt;",MID(Fosfatos!L450,2,4)/2,Fosfatos!L450)</f>
        <v>1.2</v>
      </c>
      <c r="M450" s="105"/>
      <c r="N450" s="131" t="str">
        <f>IF(MID(Fosfatos!N450,1,1)="&lt;",MID(Fosfatos!N450,2,4)/2,Fosfatos!N450)</f>
        <v>Cauce seco</v>
      </c>
      <c r="O450" s="4" t="str">
        <f>IF(MID(Fosfatos!O450,1,1)="&lt;",MID(Fosfatos!O450,2,4)/2,Fosfatos!O450)</f>
        <v>Cauce seco</v>
      </c>
      <c r="P450" s="9" t="str">
        <f>IF(MID(Fosfatos!P450,1,1)="&lt;",MID(Fosfatos!P450,2,4)/2,Fosfatos!P450)</f>
        <v>Cauce seco</v>
      </c>
      <c r="Q450" s="105"/>
      <c r="R450" s="17" t="str">
        <f>IF(MID(Fosfatos!R450,1,1)="&lt;",MID(Fosfatos!R450,2,4)/2,Fosfatos!R450)</f>
        <v>Cauce seco</v>
      </c>
      <c r="S450" s="21" t="str">
        <f>IF(MID(Fosfatos!S450,1,1)="&lt;",MID(Fosfatos!S450,2,4)/2,Fosfatos!S450)</f>
        <v>Cauce seco</v>
      </c>
      <c r="T450" s="21" t="str">
        <f>IF(MID(Fosfatos!T450,1,1)="&lt;",MID(Fosfatos!T450,2,4)/2,Fosfatos!T450)</f>
        <v>Cauce estancado</v>
      </c>
      <c r="U450" s="150" t="str">
        <f>IF(MID(Fosfatos!U450,1,1)="&lt;",MID(Fosfatos!U450,2,4)/2,Fosfatos!U450)</f>
        <v>Cauce estancado</v>
      </c>
      <c r="V450" s="151" t="str">
        <f>IF(MID(Fosfatos!V450,1,1)="&lt;",MID(Fosfatos!V450,2,4)/2,Fosfatos!V450)</f>
        <v>Cauce estancado</v>
      </c>
      <c r="W450" s="152" t="str">
        <f>IF(MID(Fosfatos!W450,1,1)="&lt;",MID(Fosfatos!W450,2,4)/2,Fosfatos!W450)</f>
        <v>Cauce estancado</v>
      </c>
      <c r="X450" s="153">
        <f>IF(MID(Fosfatos!X450,1,1)="&lt;",MID(Fosfatos!X450,2,4)/2,Fosfatos!X450)</f>
        <v>0.1</v>
      </c>
      <c r="Y450" s="154" t="str">
        <f>IF(MID(Fosfatos!Y450,1,1)="&lt;",MID(Fosfatos!Y450,2,4)/2,Fosfatos!Y450)</f>
        <v>Cauce seco</v>
      </c>
    </row>
    <row r="451" spans="2:25" x14ac:dyDescent="0.25">
      <c r="B451" s="30">
        <v>45565</v>
      </c>
      <c r="C451" s="105"/>
      <c r="D451" s="131">
        <f>IF(MID(Fosfatos!D451,1,1)="&lt;",MID(Fosfatos!D451,2,4)/2,Fosfatos!D451)</f>
        <v>0.37</v>
      </c>
      <c r="E451" s="54"/>
      <c r="F451" s="54"/>
      <c r="G451" s="54"/>
      <c r="H451" s="54"/>
      <c r="I451" s="105"/>
      <c r="J451" s="131">
        <f>IF(MID(Fosfatos!J451,1,1)="&lt;",MID(Fosfatos!J451,2,4)/2,Fosfatos!J451)</f>
        <v>0.1</v>
      </c>
      <c r="K451" s="105"/>
      <c r="L451" s="131">
        <f>IF(MID(Fosfatos!L451,1,1)="&lt;",MID(Fosfatos!L451,2,4)/2,Fosfatos!L451)</f>
        <v>0.98</v>
      </c>
      <c r="M451" s="105"/>
      <c r="N451" s="131" t="str">
        <f>IF(MID(Fosfatos!N451,1,1)="&lt;",MID(Fosfatos!N451,2,4)/2,Fosfatos!N451)</f>
        <v>Cauce seco</v>
      </c>
      <c r="O451" s="4" t="str">
        <f>IF(MID(Fosfatos!O451,1,1)="&lt;",MID(Fosfatos!O451,2,4)/2,Fosfatos!O451)</f>
        <v>Cauce seco</v>
      </c>
      <c r="P451" s="9" t="str">
        <f>IF(MID(Fosfatos!P451,1,1)="&lt;",MID(Fosfatos!P451,2,4)/2,Fosfatos!P451)</f>
        <v>Cauce seco</v>
      </c>
      <c r="Q451" s="105"/>
      <c r="R451" s="17" t="str">
        <f>IF(MID(Fosfatos!R451,1,1)="&lt;",MID(Fosfatos!R451,2,4)/2,Fosfatos!R451)</f>
        <v>Cauce seco</v>
      </c>
      <c r="S451" s="21" t="str">
        <f>IF(MID(Fosfatos!S451,1,1)="&lt;",MID(Fosfatos!S451,2,4)/2,Fosfatos!S451)</f>
        <v>Cauce seco</v>
      </c>
      <c r="T451" s="21" t="str">
        <f>IF(MID(Fosfatos!T451,1,1)="&lt;",MID(Fosfatos!T451,2,4)/2,Fosfatos!T451)</f>
        <v>Cauce estancado</v>
      </c>
      <c r="U451" s="150" t="str">
        <f>IF(MID(Fosfatos!U451,1,1)="&lt;",MID(Fosfatos!U451,2,4)/2,Fosfatos!U451)</f>
        <v>Cauce estancado</v>
      </c>
      <c r="V451" s="151" t="str">
        <f>IF(MID(Fosfatos!V451,1,1)="&lt;",MID(Fosfatos!V451,2,4)/2,Fosfatos!V451)</f>
        <v>Cauce estancado</v>
      </c>
      <c r="W451" s="152" t="str">
        <f>IF(MID(Fosfatos!W451,1,1)="&lt;",MID(Fosfatos!W451,2,4)/2,Fosfatos!W451)</f>
        <v>Cauce estancado</v>
      </c>
      <c r="X451" s="153">
        <f>IF(MID(Fosfatos!X451,1,1)="&lt;",MID(Fosfatos!X451,2,4)/2,Fosfatos!X451)</f>
        <v>0.1</v>
      </c>
      <c r="Y451" s="154" t="str">
        <f>IF(MID(Fosfatos!Y451,1,1)="&lt;",MID(Fosfatos!Y451,2,4)/2,Fosfatos!Y451)</f>
        <v>Cauce seco</v>
      </c>
    </row>
    <row r="452" spans="2:25" x14ac:dyDescent="0.25">
      <c r="B452" s="30">
        <v>45567</v>
      </c>
      <c r="C452" s="105"/>
      <c r="D452" s="131">
        <f>IF(MID(Fosfatos!D452,1,1)="&lt;",MID(Fosfatos!D452,2,4)/2,Fosfatos!D452)</f>
        <v>0.34</v>
      </c>
      <c r="E452" s="54"/>
      <c r="F452" s="54"/>
      <c r="G452" s="54"/>
      <c r="H452" s="54"/>
      <c r="I452" s="105"/>
      <c r="J452" s="131">
        <f>IF(MID(Fosfatos!J452,1,1)="&lt;",MID(Fosfatos!J452,2,4)/2,Fosfatos!J452)</f>
        <v>0.1</v>
      </c>
      <c r="K452" s="105"/>
      <c r="L452" s="131">
        <f>IF(MID(Fosfatos!L452,1,1)="&lt;",MID(Fosfatos!L452,2,4)/2,Fosfatos!L452)</f>
        <v>0.67</v>
      </c>
      <c r="M452" s="105"/>
      <c r="N452" s="131" t="str">
        <f>IF(MID(Fosfatos!N452,1,1)="&lt;",MID(Fosfatos!N452,2,4)/2,Fosfatos!N452)</f>
        <v>Cauce seco</v>
      </c>
      <c r="O452" s="4" t="str">
        <f>IF(MID(Fosfatos!O452,1,1)="&lt;",MID(Fosfatos!O452,2,4)/2,Fosfatos!O452)</f>
        <v>Cauce seco</v>
      </c>
      <c r="P452" s="9" t="str">
        <f>IF(MID(Fosfatos!P452,1,1)="&lt;",MID(Fosfatos!P452,2,4)/2,Fosfatos!P452)</f>
        <v>Cauce seco</v>
      </c>
      <c r="Q452" s="105"/>
      <c r="R452" s="17" t="str">
        <f>IF(MID(Fosfatos!R452,1,1)="&lt;",MID(Fosfatos!R452,2,4)/2,Fosfatos!R452)</f>
        <v>Cauce seco</v>
      </c>
      <c r="S452" s="21" t="str">
        <f>IF(MID(Fosfatos!S452,1,1)="&lt;",MID(Fosfatos!S452,2,4)/2,Fosfatos!S452)</f>
        <v>Cauce seco</v>
      </c>
      <c r="T452" s="21" t="str">
        <f>IF(MID(Fosfatos!T452,1,1)="&lt;",MID(Fosfatos!T452,2,4)/2,Fosfatos!T452)</f>
        <v>Cauce estancado</v>
      </c>
      <c r="U452" s="150" t="str">
        <f>IF(MID(Fosfatos!U452,1,1)="&lt;",MID(Fosfatos!U452,2,4)/2,Fosfatos!U452)</f>
        <v>Cauce estancado</v>
      </c>
      <c r="V452" s="151" t="str">
        <f>IF(MID(Fosfatos!V452,1,1)="&lt;",MID(Fosfatos!V452,2,4)/2,Fosfatos!V452)</f>
        <v>Cauce estancado</v>
      </c>
      <c r="W452" s="152" t="str">
        <f>IF(MID(Fosfatos!W452,1,1)="&lt;",MID(Fosfatos!W452,2,4)/2,Fosfatos!W452)</f>
        <v>Cauce estancado</v>
      </c>
      <c r="X452" s="153">
        <f>IF(MID(Fosfatos!X452,1,1)="&lt;",MID(Fosfatos!X452,2,4)/2,Fosfatos!X452)</f>
        <v>0.1</v>
      </c>
      <c r="Y452" s="154" t="str">
        <f>IF(MID(Fosfatos!Y452,1,1)="&lt;",MID(Fosfatos!Y452,2,4)/2,Fosfatos!Y452)</f>
        <v>Cauce seco</v>
      </c>
    </row>
    <row r="453" spans="2:25" x14ac:dyDescent="0.25">
      <c r="B453" s="30">
        <v>45569</v>
      </c>
      <c r="C453" s="105"/>
      <c r="D453" s="131">
        <f>IF(MID(Fosfatos!D453,1,1)="&lt;",MID(Fosfatos!D453,2,4)/2,Fosfatos!D453)</f>
        <v>0.37</v>
      </c>
      <c r="E453" s="54"/>
      <c r="F453" s="54"/>
      <c r="G453" s="54"/>
      <c r="H453" s="54"/>
      <c r="I453" s="105"/>
      <c r="J453" s="131">
        <f>IF(MID(Fosfatos!J453,1,1)="&lt;",MID(Fosfatos!J453,2,4)/2,Fosfatos!J453)</f>
        <v>0.1</v>
      </c>
      <c r="K453" s="105"/>
      <c r="L453" s="131">
        <f>IF(MID(Fosfatos!L453,1,1)="&lt;",MID(Fosfatos!L453,2,4)/2,Fosfatos!L453)</f>
        <v>0.55000000000000004</v>
      </c>
      <c r="M453" s="105"/>
      <c r="N453" s="131" t="str">
        <f>IF(MID(Fosfatos!N453,1,1)="&lt;",MID(Fosfatos!N453,2,4)/2,Fosfatos!N453)</f>
        <v>Cauce seco</v>
      </c>
      <c r="O453" s="4" t="str">
        <f>IF(MID(Fosfatos!O453,1,1)="&lt;",MID(Fosfatos!O453,2,4)/2,Fosfatos!O453)</f>
        <v>Cauce seco</v>
      </c>
      <c r="P453" s="9" t="str">
        <f>IF(MID(Fosfatos!P453,1,1)="&lt;",MID(Fosfatos!P453,2,4)/2,Fosfatos!P453)</f>
        <v>Cauce seco</v>
      </c>
      <c r="Q453" s="105"/>
      <c r="R453" s="17" t="str">
        <f>IF(MID(Fosfatos!R453,1,1)="&lt;",MID(Fosfatos!R453,2,4)/2,Fosfatos!R453)</f>
        <v>Cauce seco</v>
      </c>
      <c r="S453" s="21" t="str">
        <f>IF(MID(Fosfatos!S453,1,1)="&lt;",MID(Fosfatos!S453,2,4)/2,Fosfatos!S453)</f>
        <v>Cauce seco</v>
      </c>
      <c r="T453" s="21" t="str">
        <f>IF(MID(Fosfatos!T453,1,1)="&lt;",MID(Fosfatos!T453,2,4)/2,Fosfatos!T453)</f>
        <v>Cauce estancado</v>
      </c>
      <c r="U453" s="150" t="str">
        <f>IF(MID(Fosfatos!U453,1,1)="&lt;",MID(Fosfatos!U453,2,4)/2,Fosfatos!U453)</f>
        <v>Cauce estancado</v>
      </c>
      <c r="V453" s="151" t="str">
        <f>IF(MID(Fosfatos!V453,1,1)="&lt;",MID(Fosfatos!V453,2,4)/2,Fosfatos!V453)</f>
        <v>Cauce estancado</v>
      </c>
      <c r="W453" s="152" t="str">
        <f>IF(MID(Fosfatos!W453,1,1)="&lt;",MID(Fosfatos!W453,2,4)/2,Fosfatos!W453)</f>
        <v>Cauce estancado</v>
      </c>
      <c r="X453" s="153">
        <f>IF(MID(Fosfatos!X453,1,1)="&lt;",MID(Fosfatos!X453,2,4)/2,Fosfatos!X453)</f>
        <v>0.1</v>
      </c>
      <c r="Y453" s="154" t="str">
        <f>IF(MID(Fosfatos!Y453,1,1)="&lt;",MID(Fosfatos!Y453,2,4)/2,Fosfatos!Y453)</f>
        <v>Cauce seco</v>
      </c>
    </row>
    <row r="454" spans="2:25" x14ac:dyDescent="0.25">
      <c r="B454" s="30">
        <v>45572</v>
      </c>
      <c r="C454" s="105"/>
      <c r="D454" s="131">
        <f>IF(MID(Fosfatos!D454,1,1)="&lt;",MID(Fosfatos!D454,2,4)/2,Fosfatos!D454)</f>
        <v>0.46</v>
      </c>
      <c r="E454" s="54"/>
      <c r="F454" s="54"/>
      <c r="G454" s="54"/>
      <c r="H454" s="54"/>
      <c r="I454" s="105"/>
      <c r="J454" s="131">
        <f>IF(MID(Fosfatos!J454,1,1)="&lt;",MID(Fosfatos!J454,2,4)/2,Fosfatos!J454)</f>
        <v>0.1</v>
      </c>
      <c r="K454" s="105"/>
      <c r="L454" s="131">
        <f>IF(MID(Fosfatos!L454,1,1)="&lt;",MID(Fosfatos!L454,2,4)/2,Fosfatos!L454)</f>
        <v>0.61</v>
      </c>
      <c r="M454" s="105"/>
      <c r="N454" s="131" t="str">
        <f>IF(MID(Fosfatos!N454,1,1)="&lt;",MID(Fosfatos!N454,2,4)/2,Fosfatos!N454)</f>
        <v>Cauce seco</v>
      </c>
      <c r="O454" s="4" t="str">
        <f>IF(MID(Fosfatos!O454,1,1)="&lt;",MID(Fosfatos!O454,2,4)/2,Fosfatos!O454)</f>
        <v>Cauce seco</v>
      </c>
      <c r="P454" s="9" t="str">
        <f>IF(MID(Fosfatos!P454,1,1)="&lt;",MID(Fosfatos!P454,2,4)/2,Fosfatos!P454)</f>
        <v>Cauce seco</v>
      </c>
      <c r="Q454" s="105"/>
      <c r="R454" s="17" t="str">
        <f>IF(MID(Fosfatos!R454,1,1)="&lt;",MID(Fosfatos!R454,2,4)/2,Fosfatos!R454)</f>
        <v>Cauce seco</v>
      </c>
      <c r="S454" s="21" t="str">
        <f>IF(MID(Fosfatos!S454,1,1)="&lt;",MID(Fosfatos!S454,2,4)/2,Fosfatos!S454)</f>
        <v>Cauce seco</v>
      </c>
      <c r="T454" s="21" t="str">
        <f>IF(MID(Fosfatos!T454,1,1)="&lt;",MID(Fosfatos!T454,2,4)/2,Fosfatos!T454)</f>
        <v>Cauce estancado</v>
      </c>
      <c r="U454" s="150" t="str">
        <f>IF(MID(Fosfatos!U454,1,1)="&lt;",MID(Fosfatos!U454,2,4)/2,Fosfatos!U454)</f>
        <v>Cauce estancado</v>
      </c>
      <c r="V454" s="151" t="str">
        <f>IF(MID(Fosfatos!V454,1,1)="&lt;",MID(Fosfatos!V454,2,4)/2,Fosfatos!V454)</f>
        <v>Cauce estancado</v>
      </c>
      <c r="W454" s="152" t="str">
        <f>IF(MID(Fosfatos!W454,1,1)="&lt;",MID(Fosfatos!W454,2,4)/2,Fosfatos!W454)</f>
        <v>Cauce estancado</v>
      </c>
      <c r="X454" s="153">
        <f>IF(MID(Fosfatos!X454,1,1)="&lt;",MID(Fosfatos!X454,2,4)/2,Fosfatos!X454)</f>
        <v>0.1</v>
      </c>
      <c r="Y454" s="154" t="str">
        <f>IF(MID(Fosfatos!Y454,1,1)="&lt;",MID(Fosfatos!Y454,2,4)/2,Fosfatos!Y454)</f>
        <v>Cauce seco</v>
      </c>
    </row>
    <row r="455" spans="2:25" x14ac:dyDescent="0.25">
      <c r="B455" s="30">
        <v>45576</v>
      </c>
      <c r="C455" s="105"/>
      <c r="D455" s="131">
        <f>IF(MID(Fosfatos!D455,1,1)="&lt;",MID(Fosfatos!D455,2,4)/2,Fosfatos!D455)</f>
        <v>0.28000000000000003</v>
      </c>
      <c r="E455" s="54"/>
      <c r="F455" s="54"/>
      <c r="G455" s="54"/>
      <c r="H455" s="54"/>
      <c r="I455" s="105"/>
      <c r="J455" s="131">
        <f>IF(MID(Fosfatos!J455,1,1)="&lt;",MID(Fosfatos!J455,2,4)/2,Fosfatos!J455)</f>
        <v>0.1</v>
      </c>
      <c r="K455" s="105"/>
      <c r="L455" s="131">
        <f>IF(MID(Fosfatos!L455,1,1)="&lt;",MID(Fosfatos!L455,2,4)/2,Fosfatos!L455)</f>
        <v>0.57999999999999996</v>
      </c>
      <c r="M455" s="105"/>
      <c r="N455" s="131" t="str">
        <f>IF(MID(Fosfatos!N455,1,1)="&lt;",MID(Fosfatos!N455,2,4)/2,Fosfatos!N455)</f>
        <v>Cauce seco</v>
      </c>
      <c r="O455" s="4" t="str">
        <f>IF(MID(Fosfatos!O455,1,1)="&lt;",MID(Fosfatos!O455,2,4)/2,Fosfatos!O455)</f>
        <v>Cauce seco</v>
      </c>
      <c r="P455" s="9" t="str">
        <f>IF(MID(Fosfatos!P455,1,1)="&lt;",MID(Fosfatos!P455,2,4)/2,Fosfatos!P455)</f>
        <v>Cauce seco</v>
      </c>
      <c r="Q455" s="105"/>
      <c r="R455" s="17" t="str">
        <f>IF(MID(Fosfatos!R455,1,1)="&lt;",MID(Fosfatos!R455,2,4)/2,Fosfatos!R455)</f>
        <v>Cauce seco</v>
      </c>
      <c r="S455" s="21" t="str">
        <f>IF(MID(Fosfatos!S455,1,1)="&lt;",MID(Fosfatos!S455,2,4)/2,Fosfatos!S455)</f>
        <v>Cauce seco</v>
      </c>
      <c r="T455" s="21" t="str">
        <f>IF(MID(Fosfatos!T455,1,1)="&lt;",MID(Fosfatos!T455,2,4)/2,Fosfatos!T455)</f>
        <v>Cauce estancado</v>
      </c>
      <c r="U455" s="150" t="str">
        <f>IF(MID(Fosfatos!U455,1,1)="&lt;",MID(Fosfatos!U455,2,4)/2,Fosfatos!U455)</f>
        <v>Cauce estancado</v>
      </c>
      <c r="V455" s="151" t="str">
        <f>IF(MID(Fosfatos!V455,1,1)="&lt;",MID(Fosfatos!V455,2,4)/2,Fosfatos!V455)</f>
        <v>Cauce estancado</v>
      </c>
      <c r="W455" s="152" t="str">
        <f>IF(MID(Fosfatos!W455,1,1)="&lt;",MID(Fosfatos!W455,2,4)/2,Fosfatos!W455)</f>
        <v>Cauce estancado</v>
      </c>
      <c r="X455" s="153">
        <f>IF(MID(Fosfatos!X455,1,1)="&lt;",MID(Fosfatos!X455,2,4)/2,Fosfatos!X455)</f>
        <v>0.1</v>
      </c>
      <c r="Y455" s="154" t="str">
        <f>IF(MID(Fosfatos!Y455,1,1)="&lt;",MID(Fosfatos!Y455,2,4)/2,Fosfatos!Y455)</f>
        <v>Cauce seco</v>
      </c>
    </row>
    <row r="456" spans="2:25" x14ac:dyDescent="0.25">
      <c r="B456" s="30">
        <v>45579</v>
      </c>
      <c r="C456" s="105"/>
      <c r="D456" s="131">
        <f>IF(MID(Fosfatos!D456,1,1)="&lt;",MID(Fosfatos!D456,2,4)/2,Fosfatos!D456)</f>
        <v>0.31</v>
      </c>
      <c r="E456" s="54"/>
      <c r="F456" s="54"/>
      <c r="G456" s="54"/>
      <c r="H456" s="54"/>
      <c r="I456" s="105"/>
      <c r="J456" s="131">
        <f>IF(MID(Fosfatos!J456,1,1)="&lt;",MID(Fosfatos!J456,2,4)/2,Fosfatos!J456)</f>
        <v>0.1</v>
      </c>
      <c r="K456" s="105"/>
      <c r="L456" s="131">
        <f>IF(MID(Fosfatos!L456,1,1)="&lt;",MID(Fosfatos!L456,2,4)/2,Fosfatos!L456)</f>
        <v>0.52</v>
      </c>
      <c r="M456" s="105"/>
      <c r="N456" s="131" t="str">
        <f>IF(MID(Fosfatos!N456,1,1)="&lt;",MID(Fosfatos!N456,2,4)/2,Fosfatos!N456)</f>
        <v>Cauce seco</v>
      </c>
      <c r="O456" s="4" t="str">
        <f>IF(MID(Fosfatos!O456,1,1)="&lt;",MID(Fosfatos!O456,2,4)/2,Fosfatos!O456)</f>
        <v>Cauce seco</v>
      </c>
      <c r="P456" s="9" t="str">
        <f>IF(MID(Fosfatos!P456,1,1)="&lt;",MID(Fosfatos!P456,2,4)/2,Fosfatos!P456)</f>
        <v>Cauce seco</v>
      </c>
      <c r="Q456" s="105"/>
      <c r="R456" s="17" t="str">
        <f>IF(MID(Fosfatos!R456,1,1)="&lt;",MID(Fosfatos!R456,2,4)/2,Fosfatos!R456)</f>
        <v>Cauce seco</v>
      </c>
      <c r="S456" s="21" t="str">
        <f>IF(MID(Fosfatos!S456,1,1)="&lt;",MID(Fosfatos!S456,2,4)/2,Fosfatos!S456)</f>
        <v>Cauce seco</v>
      </c>
      <c r="T456" s="21" t="str">
        <f>IF(MID(Fosfatos!T456,1,1)="&lt;",MID(Fosfatos!T456,2,4)/2,Fosfatos!T456)</f>
        <v>Cauce estancado</v>
      </c>
      <c r="U456" s="150" t="str">
        <f>IF(MID(Fosfatos!U456,1,1)="&lt;",MID(Fosfatos!U456,2,4)/2,Fosfatos!U456)</f>
        <v>Cauce estancado</v>
      </c>
      <c r="V456" s="151" t="str">
        <f>IF(MID(Fosfatos!V456,1,1)="&lt;",MID(Fosfatos!V456,2,4)/2,Fosfatos!V456)</f>
        <v>Cauce estancado</v>
      </c>
      <c r="W456" s="152" t="str">
        <f>IF(MID(Fosfatos!W456,1,1)="&lt;",MID(Fosfatos!W456,2,4)/2,Fosfatos!W456)</f>
        <v>Cauce estancado</v>
      </c>
      <c r="X456" s="153">
        <f>IF(MID(Fosfatos!X456,1,1)="&lt;",MID(Fosfatos!X456,2,4)/2,Fosfatos!X456)</f>
        <v>0.1</v>
      </c>
      <c r="Y456" s="154" t="str">
        <f>IF(MID(Fosfatos!Y456,1,1)="&lt;",MID(Fosfatos!Y456,2,4)/2,Fosfatos!Y456)</f>
        <v>Cauce seco</v>
      </c>
    </row>
    <row r="457" spans="2:25" x14ac:dyDescent="0.25">
      <c r="B457" s="30">
        <v>45581</v>
      </c>
      <c r="C457" s="105"/>
      <c r="D457" s="131">
        <f>IF(MID(Fosfatos!D457,1,1)="&lt;",MID(Fosfatos!D457,2,4)/2,Fosfatos!D457)</f>
        <v>0.46</v>
      </c>
      <c r="E457" s="54"/>
      <c r="F457" s="54"/>
      <c r="G457" s="54"/>
      <c r="H457" s="54"/>
      <c r="I457" s="105"/>
      <c r="J457" s="131">
        <f>IF(MID(Fosfatos!J457,1,1)="&lt;",MID(Fosfatos!J457,2,4)/2,Fosfatos!J457)</f>
        <v>0.1</v>
      </c>
      <c r="K457" s="105"/>
      <c r="L457" s="131">
        <f>IF(MID(Fosfatos!L457,1,1)="&lt;",MID(Fosfatos!L457,2,4)/2,Fosfatos!L457)</f>
        <v>0.95</v>
      </c>
      <c r="M457" s="105"/>
      <c r="N457" s="131" t="str">
        <f>IF(MID(Fosfatos!N457,1,1)="&lt;",MID(Fosfatos!N457,2,4)/2,Fosfatos!N457)</f>
        <v>Cauce seco</v>
      </c>
      <c r="O457" s="4" t="str">
        <f>IF(MID(Fosfatos!O457,1,1)="&lt;",MID(Fosfatos!O457,2,4)/2,Fosfatos!O457)</f>
        <v>Cauce seco</v>
      </c>
      <c r="P457" s="9" t="str">
        <f>IF(MID(Fosfatos!P457,1,1)="&lt;",MID(Fosfatos!P457,2,4)/2,Fosfatos!P457)</f>
        <v>Cauce seco</v>
      </c>
      <c r="Q457" s="105"/>
      <c r="R457" s="17" t="str">
        <f>IF(MID(Fosfatos!R457,1,1)="&lt;",MID(Fosfatos!R457,2,4)/2,Fosfatos!R457)</f>
        <v>Cauce seco</v>
      </c>
      <c r="S457" s="21" t="str">
        <f>IF(MID(Fosfatos!S457,1,1)="&lt;",MID(Fosfatos!S457,2,4)/2,Fosfatos!S457)</f>
        <v>Cauce seco</v>
      </c>
      <c r="T457" s="21" t="str">
        <f>IF(MID(Fosfatos!T457,1,1)="&lt;",MID(Fosfatos!T457,2,4)/2,Fosfatos!T457)</f>
        <v>Cauce estancado</v>
      </c>
      <c r="U457" s="150" t="str">
        <f>IF(MID(Fosfatos!U457,1,1)="&lt;",MID(Fosfatos!U457,2,4)/2,Fosfatos!U457)</f>
        <v>Cauce estancado</v>
      </c>
      <c r="V457" s="151" t="str">
        <f>IF(MID(Fosfatos!V457,1,1)="&lt;",MID(Fosfatos!V457,2,4)/2,Fosfatos!V457)</f>
        <v>Cauce estancado</v>
      </c>
      <c r="W457" s="152" t="str">
        <f>IF(MID(Fosfatos!W457,1,1)="&lt;",MID(Fosfatos!W457,2,4)/2,Fosfatos!W457)</f>
        <v>Cauce estancado</v>
      </c>
      <c r="X457" s="153">
        <f>IF(MID(Fosfatos!X457,1,1)="&lt;",MID(Fosfatos!X457,2,4)/2,Fosfatos!X457)</f>
        <v>0.1</v>
      </c>
      <c r="Y457" s="154" t="str">
        <f>IF(MID(Fosfatos!Y457,1,1)="&lt;",MID(Fosfatos!Y457,2,4)/2,Fosfatos!Y457)</f>
        <v>Cauce seco</v>
      </c>
    </row>
    <row r="458" spans="2:25" x14ac:dyDescent="0.25">
      <c r="B458" s="30">
        <v>45583</v>
      </c>
      <c r="C458" s="105"/>
      <c r="D458" s="131">
        <f>IF(MID(Fosfatos!D458,1,1)="&lt;",MID(Fosfatos!D458,2,4)/2,Fosfatos!D458)</f>
        <v>0.37</v>
      </c>
      <c r="E458" s="54"/>
      <c r="F458" s="54"/>
      <c r="G458" s="54"/>
      <c r="H458" s="54"/>
      <c r="I458" s="105"/>
      <c r="J458" s="131">
        <f>IF(MID(Fosfatos!J458,1,1)="&lt;",MID(Fosfatos!J458,2,4)/2,Fosfatos!J458)</f>
        <v>0.1</v>
      </c>
      <c r="K458" s="105"/>
      <c r="L458" s="131">
        <f>IF(MID(Fosfatos!L458,1,1)="&lt;",MID(Fosfatos!L458,2,4)/2,Fosfatos!L458)</f>
        <v>1</v>
      </c>
      <c r="M458" s="105"/>
      <c r="N458" s="131" t="str">
        <f>IF(MID(Fosfatos!N458,1,1)="&lt;",MID(Fosfatos!N458,2,4)/2,Fosfatos!N458)</f>
        <v>Cauce seco</v>
      </c>
      <c r="O458" s="4" t="str">
        <f>IF(MID(Fosfatos!O458,1,1)="&lt;",MID(Fosfatos!O458,2,4)/2,Fosfatos!O458)</f>
        <v>Cauce seco</v>
      </c>
      <c r="P458" s="9" t="str">
        <f>IF(MID(Fosfatos!P458,1,1)="&lt;",MID(Fosfatos!P458,2,4)/2,Fosfatos!P458)</f>
        <v>Cauce seco</v>
      </c>
      <c r="Q458" s="105"/>
      <c r="R458" s="17" t="str">
        <f>IF(MID(Fosfatos!R458,1,1)="&lt;",MID(Fosfatos!R458,2,4)/2,Fosfatos!R458)</f>
        <v>Cauce seco</v>
      </c>
      <c r="S458" s="21" t="str">
        <f>IF(MID(Fosfatos!S458,1,1)="&lt;",MID(Fosfatos!S458,2,4)/2,Fosfatos!S458)</f>
        <v>Cauce seco</v>
      </c>
      <c r="T458" s="21" t="str">
        <f>IF(MID(Fosfatos!T458,1,1)="&lt;",MID(Fosfatos!T458,2,4)/2,Fosfatos!T458)</f>
        <v>Cauce estancado</v>
      </c>
      <c r="U458" s="150" t="str">
        <f>IF(MID(Fosfatos!U458,1,1)="&lt;",MID(Fosfatos!U458,2,4)/2,Fosfatos!U458)</f>
        <v>Cauce estancado</v>
      </c>
      <c r="V458" s="151" t="str">
        <f>IF(MID(Fosfatos!V458,1,1)="&lt;",MID(Fosfatos!V458,2,4)/2,Fosfatos!V458)</f>
        <v>Cauce estancado</v>
      </c>
      <c r="W458" s="152" t="str">
        <f>IF(MID(Fosfatos!W458,1,1)="&lt;",MID(Fosfatos!W458,2,4)/2,Fosfatos!W458)</f>
        <v>Cauce estancado</v>
      </c>
      <c r="X458" s="153">
        <f>IF(MID(Fosfatos!X458,1,1)="&lt;",MID(Fosfatos!X458,2,4)/2,Fosfatos!X458)</f>
        <v>0.1</v>
      </c>
      <c r="Y458" s="154" t="str">
        <f>IF(MID(Fosfatos!Y458,1,1)="&lt;",MID(Fosfatos!Y458,2,4)/2,Fosfatos!Y458)</f>
        <v>Cauce seco</v>
      </c>
    </row>
    <row r="459" spans="2:25" x14ac:dyDescent="0.25">
      <c r="B459" s="30">
        <v>45586</v>
      </c>
      <c r="C459" s="105"/>
      <c r="D459" s="131">
        <f>IF(MID(Fosfatos!D459,1,1)="&lt;",MID(Fosfatos!D459,2,4)/2,Fosfatos!D459)</f>
        <v>0.52</v>
      </c>
      <c r="E459" s="54"/>
      <c r="F459" s="54"/>
      <c r="G459" s="54"/>
      <c r="H459" s="54"/>
      <c r="I459" s="105"/>
      <c r="J459" s="131">
        <f>IF(MID(Fosfatos!J459,1,1)="&lt;",MID(Fosfatos!J459,2,4)/2,Fosfatos!J459)</f>
        <v>0.1</v>
      </c>
      <c r="K459" s="105"/>
      <c r="L459" s="131">
        <f>IF(MID(Fosfatos!L459,1,1)="&lt;",MID(Fosfatos!L459,2,4)/2,Fosfatos!L459)</f>
        <v>1.1000000000000001</v>
      </c>
      <c r="M459" s="105"/>
      <c r="N459" s="131" t="str">
        <f>IF(MID(Fosfatos!N459,1,1)="&lt;",MID(Fosfatos!N459,2,4)/2,Fosfatos!N459)</f>
        <v>Cauce seco</v>
      </c>
      <c r="O459" s="4" t="str">
        <f>IF(MID(Fosfatos!O459,1,1)="&lt;",MID(Fosfatos!O459,2,4)/2,Fosfatos!O459)</f>
        <v>Cauce seco</v>
      </c>
      <c r="P459" s="9" t="str">
        <f>IF(MID(Fosfatos!P459,1,1)="&lt;",MID(Fosfatos!P459,2,4)/2,Fosfatos!P459)</f>
        <v>Cauce seco</v>
      </c>
      <c r="Q459" s="105"/>
      <c r="R459" s="17" t="str">
        <f>IF(MID(Fosfatos!R459,1,1)="&lt;",MID(Fosfatos!R459,2,4)/2,Fosfatos!R459)</f>
        <v>Cauce seco</v>
      </c>
      <c r="S459" s="21" t="str">
        <f>IF(MID(Fosfatos!S459,1,1)="&lt;",MID(Fosfatos!S459,2,4)/2,Fosfatos!S459)</f>
        <v>Cauce seco</v>
      </c>
      <c r="T459" s="21" t="str">
        <f>IF(MID(Fosfatos!T459,1,1)="&lt;",MID(Fosfatos!T459,2,4)/2,Fosfatos!T459)</f>
        <v>Cauce estancado</v>
      </c>
      <c r="U459" s="150" t="str">
        <f>IF(MID(Fosfatos!U459,1,1)="&lt;",MID(Fosfatos!U459,2,4)/2,Fosfatos!U459)</f>
        <v>Cauce estancado</v>
      </c>
      <c r="V459" s="151" t="str">
        <f>IF(MID(Fosfatos!V459,1,1)="&lt;",MID(Fosfatos!V459,2,4)/2,Fosfatos!V459)</f>
        <v>Cauce estancado</v>
      </c>
      <c r="W459" s="152" t="str">
        <f>IF(MID(Fosfatos!W459,1,1)="&lt;",MID(Fosfatos!W459,2,4)/2,Fosfatos!W459)</f>
        <v>Cauce estancado</v>
      </c>
      <c r="X459" s="153">
        <f>IF(MID(Fosfatos!X459,1,1)="&lt;",MID(Fosfatos!X459,2,4)/2,Fosfatos!X459)</f>
        <v>0.1</v>
      </c>
      <c r="Y459" s="154" t="str">
        <f>IF(MID(Fosfatos!Y459,1,1)="&lt;",MID(Fosfatos!Y459,2,4)/2,Fosfatos!Y459)</f>
        <v>Cauce seco</v>
      </c>
    </row>
    <row r="460" spans="2:25" x14ac:dyDescent="0.25">
      <c r="B460" s="30">
        <v>45588</v>
      </c>
      <c r="C460" s="105"/>
      <c r="D460" s="131">
        <f>IF(MID(Fosfatos!D460,1,1)="&lt;",MID(Fosfatos!D460,2,4)/2,Fosfatos!D460)</f>
        <v>0.37</v>
      </c>
      <c r="E460" s="130"/>
      <c r="F460" s="130"/>
      <c r="G460" s="130"/>
      <c r="H460" s="130"/>
      <c r="I460" s="108"/>
      <c r="J460" s="131">
        <f>IF(MID(Fosfatos!J460,1,1)="&lt;",MID(Fosfatos!J460,2,4)/2,Fosfatos!J460)</f>
        <v>0.1</v>
      </c>
      <c r="K460" s="108"/>
      <c r="L460" s="131">
        <f>IF(MID(Fosfatos!L460,1,1)="&lt;",MID(Fosfatos!L460,2,4)/2,Fosfatos!L460)</f>
        <v>1.3</v>
      </c>
      <c r="M460" s="108"/>
      <c r="N460" s="131" t="str">
        <f>IF(MID(Fosfatos!N460,1,1)="&lt;",MID(Fosfatos!N460,2,4)/2,Fosfatos!N460)</f>
        <v>Cauce seco</v>
      </c>
      <c r="O460" s="4" t="str">
        <f>IF(MID(Fosfatos!O460,1,1)="&lt;",MID(Fosfatos!O460,2,4)/2,Fosfatos!O460)</f>
        <v>Cauce seco</v>
      </c>
      <c r="P460" s="9" t="str">
        <f>IF(MID(Fosfatos!P460,1,1)="&lt;",MID(Fosfatos!P460,2,4)/2,Fosfatos!P460)</f>
        <v>Cauce seco</v>
      </c>
      <c r="Q460" s="108"/>
      <c r="R460" s="17">
        <f>IF(MID(Fosfatos!R460,1,1)="&lt;",MID(Fosfatos!R460,2,4)/2,Fosfatos!R460)</f>
        <v>1.2</v>
      </c>
      <c r="S460" s="21" t="str">
        <f>IF(MID(Fosfatos!S460,1,1)="&lt;",MID(Fosfatos!S460,2,4)/2,Fosfatos!S460)</f>
        <v>Cauce seco</v>
      </c>
      <c r="T460" s="21" t="str">
        <f>IF(MID(Fosfatos!T460,1,1)="&lt;",MID(Fosfatos!T460,2,4)/2,Fosfatos!T460)</f>
        <v>Cauce estancado</v>
      </c>
      <c r="U460" s="150" t="str">
        <f>IF(MID(Fosfatos!U460,1,1)="&lt;",MID(Fosfatos!U460,2,4)/2,Fosfatos!U460)</f>
        <v>Cauce estancado</v>
      </c>
      <c r="V460" s="151" t="str">
        <f>IF(MID(Fosfatos!V460,1,1)="&lt;",MID(Fosfatos!V460,2,4)/2,Fosfatos!V460)</f>
        <v>Cauce estancado</v>
      </c>
      <c r="W460" s="152" t="str">
        <f>IF(MID(Fosfatos!W460,1,1)="&lt;",MID(Fosfatos!W460,2,4)/2,Fosfatos!W460)</f>
        <v>Cauce estancado</v>
      </c>
      <c r="X460" s="153">
        <f>IF(MID(Fosfatos!X460,1,1)="&lt;",MID(Fosfatos!X460,2,4)/2,Fosfatos!X460)</f>
        <v>0.1</v>
      </c>
      <c r="Y460" s="154" t="str">
        <f>IF(MID(Fosfatos!Y460,1,1)="&lt;",MID(Fosfatos!Y460,2,4)/2,Fosfatos!Y460)</f>
        <v>Cauce seco</v>
      </c>
    </row>
    <row r="461" spans="2:25" x14ac:dyDescent="0.25">
      <c r="B461" s="30">
        <v>45590</v>
      </c>
      <c r="C461" s="105"/>
      <c r="D461" s="131">
        <f>IF(MID(Fosfatos!D461,1,1)="&lt;",MID(Fosfatos!D461,2,4)/2,Fosfatos!D461)</f>
        <v>0.37</v>
      </c>
      <c r="E461" s="54"/>
      <c r="F461" s="54"/>
      <c r="G461" s="54"/>
      <c r="H461" s="54"/>
      <c r="I461" s="105"/>
      <c r="J461" s="131">
        <f>IF(MID(Fosfatos!J461,1,1)="&lt;",MID(Fosfatos!J461,2,4)/2,Fosfatos!J461)</f>
        <v>0.1</v>
      </c>
      <c r="K461" s="105"/>
      <c r="L461" s="131">
        <f>IF(MID(Fosfatos!L461,1,1)="&lt;",MID(Fosfatos!L461,2,4)/2,Fosfatos!L461)</f>
        <v>0.55000000000000004</v>
      </c>
      <c r="M461" s="105"/>
      <c r="N461" s="131" t="str">
        <f>IF(MID(Fosfatos!N461,1,1)="&lt;",MID(Fosfatos!N461,2,4)/2,Fosfatos!N461)</f>
        <v>Cauce seco</v>
      </c>
      <c r="O461" s="4" t="str">
        <f>IF(MID(Fosfatos!O461,1,1)="&lt;",MID(Fosfatos!O461,2,4)/2,Fosfatos!O461)</f>
        <v>Cauce seco</v>
      </c>
      <c r="P461" s="9" t="str">
        <f>IF(MID(Fosfatos!P461,1,1)="&lt;",MID(Fosfatos!P461,2,4)/2,Fosfatos!P461)</f>
        <v>Cauce seco</v>
      </c>
      <c r="Q461" s="105"/>
      <c r="R461" s="17" t="str">
        <f>IF(MID(Fosfatos!R461,1,1)="&lt;",MID(Fosfatos!R461,2,4)/2,Fosfatos!R461)</f>
        <v>Cauce estancado</v>
      </c>
      <c r="S461" s="21" t="str">
        <f>IF(MID(Fosfatos!S461,1,1)="&lt;",MID(Fosfatos!S461,2,4)/2,Fosfatos!S461)</f>
        <v>Cauce seco</v>
      </c>
      <c r="T461" s="21" t="str">
        <f>IF(MID(Fosfatos!T461,1,1)="&lt;",MID(Fosfatos!T461,2,4)/2,Fosfatos!T461)</f>
        <v>Cauce estancado</v>
      </c>
      <c r="U461" s="150" t="str">
        <f>IF(MID(Fosfatos!U461,1,1)="&lt;",MID(Fosfatos!U461,2,4)/2,Fosfatos!U461)</f>
        <v>Cauce estancado</v>
      </c>
      <c r="V461" s="151" t="str">
        <f>IF(MID(Fosfatos!V461,1,1)="&lt;",MID(Fosfatos!V461,2,4)/2,Fosfatos!V461)</f>
        <v>Cauce estancado</v>
      </c>
      <c r="W461" s="152" t="str">
        <f>IF(MID(Fosfatos!W461,1,1)="&lt;",MID(Fosfatos!W461,2,4)/2,Fosfatos!W461)</f>
        <v>Cauce estancado</v>
      </c>
      <c r="X461" s="153">
        <f>IF(MID(Fosfatos!X461,1,1)="&lt;",MID(Fosfatos!X461,2,4)/2,Fosfatos!X461)</f>
        <v>0.1</v>
      </c>
      <c r="Y461" s="154" t="str">
        <f>IF(MID(Fosfatos!Y461,1,1)="&lt;",MID(Fosfatos!Y461,2,4)/2,Fosfatos!Y461)</f>
        <v>Cauce seco</v>
      </c>
    </row>
    <row r="462" spans="2:25" x14ac:dyDescent="0.25">
      <c r="B462" s="30">
        <v>45593</v>
      </c>
      <c r="C462" s="105"/>
      <c r="D462" s="131">
        <f>IF(MID(Fosfatos!D462,1,1)="&lt;",MID(Fosfatos!D462,2,4)/2,Fosfatos!D462)</f>
        <v>0.46</v>
      </c>
      <c r="E462" s="54"/>
      <c r="F462" s="54"/>
      <c r="G462" s="54"/>
      <c r="H462" s="54"/>
      <c r="I462" s="105"/>
      <c r="J462" s="131">
        <f>IF(MID(Fosfatos!J462,1,1)="&lt;",MID(Fosfatos!J462,2,4)/2,Fosfatos!J462)</f>
        <v>0.1</v>
      </c>
      <c r="K462" s="105"/>
      <c r="L462" s="131" t="str">
        <f>IF(MID(Fosfatos!L462,1,1)="&lt;",MID(Fosfatos!L462,2,4)/2,Fosfatos!L462)</f>
        <v>-</v>
      </c>
      <c r="M462" s="105"/>
      <c r="N462" s="131" t="str">
        <f>IF(MID(Fosfatos!N462,1,1)="&lt;",MID(Fosfatos!N462,2,4)/2,Fosfatos!N462)</f>
        <v>Cauce seco</v>
      </c>
      <c r="O462" s="4" t="str">
        <f>IF(MID(Fosfatos!O462,1,1)="&lt;",MID(Fosfatos!O462,2,4)/2,Fosfatos!O462)</f>
        <v>Cauce seco</v>
      </c>
      <c r="P462" s="9" t="str">
        <f>IF(MID(Fosfatos!P462,1,1)="&lt;",MID(Fosfatos!P462,2,4)/2,Fosfatos!P462)</f>
        <v>Cauce seco</v>
      </c>
      <c r="Q462" s="105"/>
      <c r="R462" s="17" t="str">
        <f>IF(MID(Fosfatos!R462,1,1)="&lt;",MID(Fosfatos!R462,2,4)/2,Fosfatos!R462)</f>
        <v>Cauce estancado</v>
      </c>
      <c r="S462" s="21" t="str">
        <f>IF(MID(Fosfatos!S462,1,1)="&lt;",MID(Fosfatos!S462,2,4)/2,Fosfatos!S462)</f>
        <v>Cauce seco</v>
      </c>
      <c r="T462" s="21" t="str">
        <f>IF(MID(Fosfatos!T462,1,1)="&lt;",MID(Fosfatos!T462,2,4)/2,Fosfatos!T462)</f>
        <v>Cauce estancado</v>
      </c>
      <c r="U462" s="150" t="str">
        <f>IF(MID(Fosfatos!U462,1,1)="&lt;",MID(Fosfatos!U462,2,4)/2,Fosfatos!U462)</f>
        <v>Cauce estancado</v>
      </c>
      <c r="V462" s="151" t="str">
        <f>IF(MID(Fosfatos!V462,1,1)="&lt;",MID(Fosfatos!V462,2,4)/2,Fosfatos!V462)</f>
        <v>Cauce estancado</v>
      </c>
      <c r="W462" s="152" t="str">
        <f>IF(MID(Fosfatos!W462,1,1)="&lt;",MID(Fosfatos!W462,2,4)/2,Fosfatos!W462)</f>
        <v>Cauce estancado</v>
      </c>
      <c r="X462" s="153">
        <f>IF(MID(Fosfatos!X462,1,1)="&lt;",MID(Fosfatos!X462,2,4)/2,Fosfatos!X462)</f>
        <v>0.1</v>
      </c>
      <c r="Y462" s="154" t="str">
        <f>IF(MID(Fosfatos!Y462,1,1)="&lt;",MID(Fosfatos!Y462,2,4)/2,Fosfatos!Y462)</f>
        <v>Cauce seco</v>
      </c>
    </row>
    <row r="463" spans="2:25" x14ac:dyDescent="0.25">
      <c r="B463" s="30">
        <v>45595</v>
      </c>
      <c r="C463" s="105"/>
      <c r="D463" s="131">
        <f>IF(MID(Fosfatos!D463,1,1)="&lt;",MID(Fosfatos!D463,2,4)/2,Fosfatos!D463)</f>
        <v>1.9</v>
      </c>
      <c r="E463" s="54"/>
      <c r="F463" s="54"/>
      <c r="G463" s="54"/>
      <c r="H463" s="54"/>
      <c r="I463" s="105"/>
      <c r="J463" s="131">
        <f>IF(MID(Fosfatos!J463,1,1)="&lt;",MID(Fosfatos!J463,2,4)/2,Fosfatos!J463)</f>
        <v>0.98</v>
      </c>
      <c r="K463" s="105"/>
      <c r="L463" s="131" t="str">
        <f>IF(MID(Fosfatos!L463,1,1)="&lt;",MID(Fosfatos!L463,2,4)/2,Fosfatos!L463)</f>
        <v>-</v>
      </c>
      <c r="M463" s="105"/>
      <c r="N463" s="131" t="str">
        <f>IF(MID(Fosfatos!N463,1,1)="&lt;",MID(Fosfatos!N463,2,4)/2,Fosfatos!N463)</f>
        <v>Cauce seco</v>
      </c>
      <c r="O463" s="4" t="str">
        <f>IF(MID(Fosfatos!O463,1,1)="&lt;",MID(Fosfatos!O463,2,4)/2,Fosfatos!O463)</f>
        <v>Cauce seco</v>
      </c>
      <c r="P463" s="9" t="str">
        <f>IF(MID(Fosfatos!P463,1,1)="&lt;",MID(Fosfatos!P463,2,4)/2,Fosfatos!P463)</f>
        <v>Cauce seco</v>
      </c>
      <c r="Q463" s="105"/>
      <c r="R463" s="17" t="str">
        <f>IF(MID(Fosfatos!R463,1,1)="&lt;",MID(Fosfatos!R463,2,4)/2,Fosfatos!R463)</f>
        <v>Cauce estancado</v>
      </c>
      <c r="S463" s="21" t="str">
        <f>IF(MID(Fosfatos!S463,1,1)="&lt;",MID(Fosfatos!S463,2,4)/2,Fosfatos!S463)</f>
        <v>Cauce seco</v>
      </c>
      <c r="T463" s="21">
        <f>IF(MID(Fosfatos!T463,1,1)="&lt;",MID(Fosfatos!T463,2,4)/2,Fosfatos!T463)</f>
        <v>0.1</v>
      </c>
      <c r="U463" s="150" t="str">
        <f>IF(MID(Fosfatos!U463,1,1)="&lt;",MID(Fosfatos!U463,2,4)/2,Fosfatos!U463)</f>
        <v>Cauce estancado</v>
      </c>
      <c r="V463" s="151" t="str">
        <f>IF(MID(Fosfatos!V463,1,1)="&lt;",MID(Fosfatos!V463,2,4)/2,Fosfatos!V463)</f>
        <v>Cauce estancado</v>
      </c>
      <c r="W463" s="152" t="str">
        <f>IF(MID(Fosfatos!W463,1,1)="&lt;",MID(Fosfatos!W463,2,4)/2,Fosfatos!W463)</f>
        <v>Cauce estancado</v>
      </c>
      <c r="X463" s="153">
        <f>IF(MID(Fosfatos!X463,1,1)="&lt;",MID(Fosfatos!X463,2,4)/2,Fosfatos!X463)</f>
        <v>1.6</v>
      </c>
      <c r="Y463" s="154" t="str">
        <f>IF(MID(Fosfatos!Y463,1,1)="&lt;",MID(Fosfatos!Y463,2,4)/2,Fosfatos!Y463)</f>
        <v>Cauce seco</v>
      </c>
    </row>
    <row r="464" spans="2:25" x14ac:dyDescent="0.25">
      <c r="B464" s="30">
        <v>45600</v>
      </c>
      <c r="C464" s="105"/>
      <c r="D464" s="131">
        <f>IF(MID(Fosfatos!D464,1,1)="&lt;",MID(Fosfatos!D464,2,4)/2,Fosfatos!D464)</f>
        <v>0.1</v>
      </c>
      <c r="E464" s="54"/>
      <c r="F464" s="54"/>
      <c r="G464" s="54"/>
      <c r="H464" s="54"/>
      <c r="I464" s="105"/>
      <c r="J464" s="131">
        <f>IF(MID(Fosfatos!J464,1,1)="&lt;",MID(Fosfatos!J464,2,4)/2,Fosfatos!J464)</f>
        <v>0.61</v>
      </c>
      <c r="K464" s="105"/>
      <c r="L464" s="131" t="str">
        <f>IF(MID(Fosfatos!L464,1,1)="&lt;",MID(Fosfatos!L464,2,4)/2,Fosfatos!L464)</f>
        <v>-</v>
      </c>
      <c r="M464" s="105"/>
      <c r="N464" s="131" t="str">
        <f>IF(MID(Fosfatos!N464,1,1)="&lt;",MID(Fosfatos!N464,2,4)/2,Fosfatos!N464)</f>
        <v>Cauce seco</v>
      </c>
      <c r="O464" s="4" t="str">
        <f>IF(MID(Fosfatos!O464,1,1)="&lt;",MID(Fosfatos!O464,2,4)/2,Fosfatos!O464)</f>
        <v>Cauce seco</v>
      </c>
      <c r="P464" s="9" t="str">
        <f>IF(MID(Fosfatos!P464,1,1)="&lt;",MID(Fosfatos!P464,2,4)/2,Fosfatos!P464)</f>
        <v>Cauce seco</v>
      </c>
      <c r="Q464" s="105"/>
      <c r="R464" s="17" t="str">
        <f>IF(MID(Fosfatos!R464,1,1)="&lt;",MID(Fosfatos!R464,2,4)/2,Fosfatos!R464)</f>
        <v>Cauce estancado</v>
      </c>
      <c r="S464" s="21" t="str">
        <f>IF(MID(Fosfatos!S464,1,1)="&lt;",MID(Fosfatos!S464,2,4)/2,Fosfatos!S464)</f>
        <v>Cauce seco</v>
      </c>
      <c r="T464" s="21">
        <f>IF(MID(Fosfatos!T464,1,1)="&lt;",MID(Fosfatos!T464,2,4)/2,Fosfatos!T464)</f>
        <v>0.1</v>
      </c>
      <c r="U464" s="150" t="str">
        <f>IF(MID(Fosfatos!U464,1,1)="&lt;",MID(Fosfatos!U464,2,4)/2,Fosfatos!U464)</f>
        <v>Cauce estancado</v>
      </c>
      <c r="V464" s="151" t="str">
        <f>IF(MID(Fosfatos!V464,1,1)="&lt;",MID(Fosfatos!V464,2,4)/2,Fosfatos!V464)</f>
        <v>Cauce estancado</v>
      </c>
      <c r="W464" s="152" t="str">
        <f>IF(MID(Fosfatos!W464,1,1)="&lt;",MID(Fosfatos!W464,2,4)/2,Fosfatos!W464)</f>
        <v>Cauce estancado</v>
      </c>
      <c r="X464" s="153">
        <f>IF(MID(Fosfatos!X464,1,1)="&lt;",MID(Fosfatos!X464,2,4)/2,Fosfatos!X464)</f>
        <v>0.37</v>
      </c>
      <c r="Y464" s="154" t="str">
        <f>IF(MID(Fosfatos!Y464,1,1)="&lt;",MID(Fosfatos!Y464,2,4)/2,Fosfatos!Y464)</f>
        <v>Cauce seco</v>
      </c>
    </row>
    <row r="465" spans="2:25" x14ac:dyDescent="0.25">
      <c r="B465" s="30">
        <v>45602</v>
      </c>
      <c r="C465" s="105"/>
      <c r="D465" s="131">
        <f>IF(MID(Fosfatos!D465,1,1)="&lt;",MID(Fosfatos!D465,2,4)/2,Fosfatos!D465)</f>
        <v>0.64</v>
      </c>
      <c r="E465" s="54"/>
      <c r="F465" s="54"/>
      <c r="G465" s="54"/>
      <c r="H465" s="54"/>
      <c r="I465" s="105"/>
      <c r="J465" s="131">
        <f>IF(MID(Fosfatos!J465,1,1)="&lt;",MID(Fosfatos!J465,2,4)/2,Fosfatos!J465)</f>
        <v>0.1</v>
      </c>
      <c r="K465" s="105"/>
      <c r="L465" s="131">
        <f>IF(MID(Fosfatos!L465,1,1)="&lt;",MID(Fosfatos!L465,2,4)/2,Fosfatos!L465)</f>
        <v>1.2</v>
      </c>
      <c r="M465" s="105"/>
      <c r="N465" s="131" t="str">
        <f>IF(MID(Fosfatos!N465,1,1)="&lt;",MID(Fosfatos!N465,2,4)/2,Fosfatos!N465)</f>
        <v>Cauce seco</v>
      </c>
      <c r="O465" s="4" t="str">
        <f>IF(MID(Fosfatos!O465,1,1)="&lt;",MID(Fosfatos!O465,2,4)/2,Fosfatos!O465)</f>
        <v>Cauce seco</v>
      </c>
      <c r="P465" s="9" t="str">
        <f>IF(MID(Fosfatos!P465,1,1)="&lt;",MID(Fosfatos!P465,2,4)/2,Fosfatos!P465)</f>
        <v>Cauce seco</v>
      </c>
      <c r="Q465" s="105"/>
      <c r="R465" s="17" t="str">
        <f>IF(MID(Fosfatos!R465,1,1)="&lt;",MID(Fosfatos!R465,2,4)/2,Fosfatos!R465)</f>
        <v>Cauce estancado</v>
      </c>
      <c r="S465" s="21" t="str">
        <f>IF(MID(Fosfatos!S465,1,1)="&lt;",MID(Fosfatos!S465,2,4)/2,Fosfatos!S465)</f>
        <v>Cauce seco</v>
      </c>
      <c r="T465" s="21">
        <f>IF(MID(Fosfatos!T465,1,1)="&lt;",MID(Fosfatos!T465,2,4)/2,Fosfatos!T465)</f>
        <v>0.52</v>
      </c>
      <c r="U465" s="150" t="str">
        <f>IF(MID(Fosfatos!U465,1,1)="&lt;",MID(Fosfatos!U465,2,4)/2,Fosfatos!U465)</f>
        <v>Cauce estancado</v>
      </c>
      <c r="V465" s="151" t="str">
        <f>IF(MID(Fosfatos!V465,1,1)="&lt;",MID(Fosfatos!V465,2,4)/2,Fosfatos!V465)</f>
        <v>Cauce estancado</v>
      </c>
      <c r="W465" s="152" t="str">
        <f>IF(MID(Fosfatos!W465,1,1)="&lt;",MID(Fosfatos!W465,2,4)/2,Fosfatos!W465)</f>
        <v>Cauce estancado</v>
      </c>
      <c r="X465" s="153">
        <f>IF(MID(Fosfatos!X465,1,1)="&lt;",MID(Fosfatos!X465,2,4)/2,Fosfatos!X465)</f>
        <v>0.1</v>
      </c>
      <c r="Y465" s="154" t="str">
        <f>IF(MID(Fosfatos!Y465,1,1)="&lt;",MID(Fosfatos!Y465,2,4)/2,Fosfatos!Y465)</f>
        <v>Cauce seco</v>
      </c>
    </row>
    <row r="466" spans="2:25" x14ac:dyDescent="0.25">
      <c r="B466" s="30">
        <v>45604</v>
      </c>
      <c r="C466" s="105"/>
      <c r="D466" s="131">
        <f>IF(MID(Fosfatos!D466,1,1)="&lt;",MID(Fosfatos!D466,2,4)/2,Fosfatos!D466)</f>
        <v>0.61</v>
      </c>
      <c r="E466" s="54"/>
      <c r="F466" s="54"/>
      <c r="G466" s="54"/>
      <c r="H466" s="54"/>
      <c r="I466" s="105"/>
      <c r="J466" s="131">
        <f>IF(MID(Fosfatos!J466,1,1)="&lt;",MID(Fosfatos!J466,2,4)/2,Fosfatos!J466)</f>
        <v>0.1</v>
      </c>
      <c r="K466" s="105"/>
      <c r="L466" s="131">
        <f>IF(MID(Fosfatos!L466,1,1)="&lt;",MID(Fosfatos!L466,2,4)/2,Fosfatos!L466)</f>
        <v>1.1000000000000001</v>
      </c>
      <c r="M466" s="105"/>
      <c r="N466" s="131" t="str">
        <f>IF(MID(Fosfatos!N466,1,1)="&lt;",MID(Fosfatos!N466,2,4)/2,Fosfatos!N466)</f>
        <v>Cauce seco</v>
      </c>
      <c r="O466" s="4" t="str">
        <f>IF(MID(Fosfatos!O466,1,1)="&lt;",MID(Fosfatos!O466,2,4)/2,Fosfatos!O466)</f>
        <v>Cauce seco</v>
      </c>
      <c r="P466" s="9" t="str">
        <f>IF(MID(Fosfatos!P466,1,1)="&lt;",MID(Fosfatos!P466,2,4)/2,Fosfatos!P466)</f>
        <v>Cauce seco</v>
      </c>
      <c r="Q466" s="105"/>
      <c r="R466" s="17" t="str">
        <f>IF(MID(Fosfatos!R466,1,1)="&lt;",MID(Fosfatos!R466,2,4)/2,Fosfatos!R466)</f>
        <v>Cauce estancado</v>
      </c>
      <c r="S466" s="21" t="str">
        <f>IF(MID(Fosfatos!S466,1,1)="&lt;",MID(Fosfatos!S466,2,4)/2,Fosfatos!S466)</f>
        <v>Cauce seco</v>
      </c>
      <c r="T466" s="21">
        <f>IF(MID(Fosfatos!T466,1,1)="&lt;",MID(Fosfatos!T466,2,4)/2,Fosfatos!T466)</f>
        <v>0.1</v>
      </c>
      <c r="U466" s="150" t="str">
        <f>IF(MID(Fosfatos!U466,1,1)="&lt;",MID(Fosfatos!U466,2,4)/2,Fosfatos!U466)</f>
        <v>Cauce estancado</v>
      </c>
      <c r="V466" s="151" t="str">
        <f>IF(MID(Fosfatos!V466,1,1)="&lt;",MID(Fosfatos!V466,2,4)/2,Fosfatos!V466)</f>
        <v>Cauce estancado</v>
      </c>
      <c r="W466" s="152" t="str">
        <f>IF(MID(Fosfatos!W466,1,1)="&lt;",MID(Fosfatos!W466,2,4)/2,Fosfatos!W466)</f>
        <v>Cauce estancado</v>
      </c>
      <c r="X466" s="153">
        <f>IF(MID(Fosfatos!X466,1,1)="&lt;",MID(Fosfatos!X466,2,4)/2,Fosfatos!X466)</f>
        <v>0.1</v>
      </c>
      <c r="Y466" s="154" t="str">
        <f>IF(MID(Fosfatos!Y466,1,1)="&lt;",MID(Fosfatos!Y466,2,4)/2,Fosfatos!Y466)</f>
        <v>Cauce seco</v>
      </c>
    </row>
    <row r="467" spans="2:25" x14ac:dyDescent="0.25">
      <c r="B467" s="30">
        <v>45607</v>
      </c>
      <c r="C467" s="105"/>
      <c r="D467" s="131">
        <f>IF(MID(Fosfatos!D467,1,1)="&lt;",MID(Fosfatos!D467,2,4)/2,Fosfatos!D467)</f>
        <v>0.8</v>
      </c>
      <c r="E467" s="54"/>
      <c r="F467" s="54"/>
      <c r="G467" s="54"/>
      <c r="H467" s="54"/>
      <c r="I467" s="105"/>
      <c r="J467" s="131">
        <f>IF(MID(Fosfatos!J467,1,1)="&lt;",MID(Fosfatos!J467,2,4)/2,Fosfatos!J467)</f>
        <v>0.1</v>
      </c>
      <c r="K467" s="105"/>
      <c r="L467" s="131">
        <f>IF(MID(Fosfatos!L467,1,1)="&lt;",MID(Fosfatos!L467,2,4)/2,Fosfatos!L467)</f>
        <v>1.3</v>
      </c>
      <c r="M467" s="105"/>
      <c r="N467" s="131" t="str">
        <f>IF(MID(Fosfatos!N467,1,1)="&lt;",MID(Fosfatos!N467,2,4)/2,Fosfatos!N467)</f>
        <v>Cauce seco</v>
      </c>
      <c r="O467" s="4" t="str">
        <f>IF(MID(Fosfatos!O467,1,1)="&lt;",MID(Fosfatos!O467,2,4)/2,Fosfatos!O467)</f>
        <v>Cauce seco</v>
      </c>
      <c r="P467" s="9" t="str">
        <f>IF(MID(Fosfatos!P467,1,1)="&lt;",MID(Fosfatos!P467,2,4)/2,Fosfatos!P467)</f>
        <v>Cauce seco</v>
      </c>
      <c r="Q467" s="105"/>
      <c r="R467" s="17" t="str">
        <f>IF(MID(Fosfatos!R467,1,1)="&lt;",MID(Fosfatos!R467,2,4)/2,Fosfatos!R467)</f>
        <v>Cauce estancado</v>
      </c>
      <c r="S467" s="21" t="str">
        <f>IF(MID(Fosfatos!S467,1,1)="&lt;",MID(Fosfatos!S467,2,4)/2,Fosfatos!S467)</f>
        <v>Cauce seco</v>
      </c>
      <c r="T467" s="21">
        <f>IF(MID(Fosfatos!T467,1,1)="&lt;",MID(Fosfatos!T467,2,4)/2,Fosfatos!T467)</f>
        <v>0.1</v>
      </c>
      <c r="U467" s="150" t="str">
        <f>IF(MID(Fosfatos!U467,1,1)="&lt;",MID(Fosfatos!U467,2,4)/2,Fosfatos!U467)</f>
        <v>Cauce estancado</v>
      </c>
      <c r="V467" s="151" t="str">
        <f>IF(MID(Fosfatos!V467,1,1)="&lt;",MID(Fosfatos!V467,2,4)/2,Fosfatos!V467)</f>
        <v>Cauce estancado</v>
      </c>
      <c r="W467" s="152" t="str">
        <f>IF(MID(Fosfatos!W467,1,1)="&lt;",MID(Fosfatos!W467,2,4)/2,Fosfatos!W467)</f>
        <v>Cauce estancado</v>
      </c>
      <c r="X467" s="153">
        <f>IF(MID(Fosfatos!X467,1,1)="&lt;",MID(Fosfatos!X467,2,4)/2,Fosfatos!X467)</f>
        <v>0.1</v>
      </c>
      <c r="Y467" s="154" t="str">
        <f>IF(MID(Fosfatos!Y467,1,1)="&lt;",MID(Fosfatos!Y467,2,4)/2,Fosfatos!Y467)</f>
        <v>Cauce seco</v>
      </c>
    </row>
    <row r="468" spans="2:25" x14ac:dyDescent="0.25">
      <c r="B468" s="30">
        <v>45609</v>
      </c>
      <c r="C468" s="105"/>
      <c r="D468" s="131">
        <f>IF(MID(Fosfatos!D468,1,1)="&lt;",MID(Fosfatos!D468,2,4)/2,Fosfatos!D468)</f>
        <v>0.1</v>
      </c>
      <c r="E468" s="54"/>
      <c r="F468" s="54"/>
      <c r="G468" s="54"/>
      <c r="H468" s="54"/>
      <c r="I468" s="105"/>
      <c r="J468" s="131">
        <f>IF(MID(Fosfatos!J468,1,1)="&lt;",MID(Fosfatos!J468,2,4)/2,Fosfatos!J468)</f>
        <v>0.55000000000000004</v>
      </c>
      <c r="K468" s="105"/>
      <c r="L468" s="131" t="str">
        <f>IF(MID(Fosfatos!L468,1,1)="&lt;",MID(Fosfatos!L468,2,4)/2,Fosfatos!L468)</f>
        <v>-</v>
      </c>
      <c r="M468" s="105"/>
      <c r="N468" s="131" t="str">
        <f>IF(MID(Fosfatos!N468,1,1)="&lt;",MID(Fosfatos!N468,2,4)/2,Fosfatos!N468)</f>
        <v>Cauce seco</v>
      </c>
      <c r="O468" s="4" t="str">
        <f>IF(MID(Fosfatos!O468,1,1)="&lt;",MID(Fosfatos!O468,2,4)/2,Fosfatos!O468)</f>
        <v>Cauce seco</v>
      </c>
      <c r="P468" s="9" t="str">
        <f>IF(MID(Fosfatos!P468,1,1)="&lt;",MID(Fosfatos!P468,2,4)/2,Fosfatos!P468)</f>
        <v>Cauce seco</v>
      </c>
      <c r="Q468" s="105"/>
      <c r="R468" s="17" t="str">
        <f>IF(MID(Fosfatos!R468,1,1)="&lt;",MID(Fosfatos!R468,2,4)/2,Fosfatos!R468)</f>
        <v>Cauce estancado</v>
      </c>
      <c r="S468" s="21" t="str">
        <f>IF(MID(Fosfatos!S468,1,1)="&lt;",MID(Fosfatos!S468,2,4)/2,Fosfatos!S468)</f>
        <v>Cauce seco</v>
      </c>
      <c r="T468" s="21">
        <f>IF(MID(Fosfatos!T468,1,1)="&lt;",MID(Fosfatos!T468,2,4)/2,Fosfatos!T468)</f>
        <v>0.1</v>
      </c>
      <c r="U468" s="150" t="str">
        <f>IF(MID(Fosfatos!U468,1,1)="&lt;",MID(Fosfatos!U468,2,4)/2,Fosfatos!U468)</f>
        <v>Cauce estancado</v>
      </c>
      <c r="V468" s="151" t="str">
        <f>IF(MID(Fosfatos!V468,1,1)="&lt;",MID(Fosfatos!V468,2,4)/2,Fosfatos!V468)</f>
        <v>Cauce estancado</v>
      </c>
      <c r="W468" s="152" t="str">
        <f>IF(MID(Fosfatos!W468,1,1)="&lt;",MID(Fosfatos!W468,2,4)/2,Fosfatos!W468)</f>
        <v>Cauce estancado</v>
      </c>
      <c r="X468" s="153">
        <f>IF(MID(Fosfatos!X468,1,1)="&lt;",MID(Fosfatos!X468,2,4)/2,Fosfatos!X468)</f>
        <v>0.37</v>
      </c>
      <c r="Y468" s="154" t="str">
        <f>IF(MID(Fosfatos!Y468,1,1)="&lt;",MID(Fosfatos!Y468,2,4)/2,Fosfatos!Y468)</f>
        <v>Cauce seco</v>
      </c>
    </row>
    <row r="469" spans="2:25" x14ac:dyDescent="0.25">
      <c r="B469" s="30">
        <v>45614</v>
      </c>
      <c r="C469" s="105"/>
      <c r="D469" s="131">
        <f>IF(MID(Fosfatos!D469,1,1)="&lt;",MID(Fosfatos!D469,2,4)/2,Fosfatos!D469)</f>
        <v>0.74</v>
      </c>
      <c r="E469" s="54"/>
      <c r="F469" s="54"/>
      <c r="G469" s="54"/>
      <c r="H469" s="54"/>
      <c r="I469" s="105"/>
      <c r="J469" s="131">
        <f>IF(MID(Fosfatos!J469,1,1)="&lt;",MID(Fosfatos!J469,2,4)/2,Fosfatos!J469)</f>
        <v>0.1</v>
      </c>
      <c r="K469" s="105"/>
      <c r="L469" s="131">
        <f>IF(MID(Fosfatos!L469,1,1)="&lt;",MID(Fosfatos!L469,2,4)/2,Fosfatos!L469)</f>
        <v>1.1000000000000001</v>
      </c>
      <c r="M469" s="105"/>
      <c r="N469" s="131" t="str">
        <f>IF(MID(Fosfatos!N469,1,1)="&lt;",MID(Fosfatos!N469,2,4)/2,Fosfatos!N469)</f>
        <v>Cauce seco</v>
      </c>
      <c r="O469" s="4" t="str">
        <f>IF(MID(Fosfatos!O469,1,1)="&lt;",MID(Fosfatos!O469,2,4)/2,Fosfatos!O469)</f>
        <v>Cauce seco</v>
      </c>
      <c r="P469" s="9" t="str">
        <f>IF(MID(Fosfatos!P469,1,1)="&lt;",MID(Fosfatos!P469,2,4)/2,Fosfatos!P469)</f>
        <v>Cauce seco</v>
      </c>
      <c r="Q469" s="105"/>
      <c r="R469" s="17" t="str">
        <f>IF(MID(Fosfatos!R469,1,1)="&lt;",MID(Fosfatos!R469,2,4)/2,Fosfatos!R469)</f>
        <v>Cauce estancado</v>
      </c>
      <c r="S469" s="21" t="str">
        <f>IF(MID(Fosfatos!S469,1,1)="&lt;",MID(Fosfatos!S469,2,4)/2,Fosfatos!S469)</f>
        <v>Cauce seco</v>
      </c>
      <c r="T469" s="21">
        <f>IF(MID(Fosfatos!T469,1,1)="&lt;",MID(Fosfatos!T469,2,4)/2,Fosfatos!T469)</f>
        <v>0.1</v>
      </c>
      <c r="U469" s="150" t="str">
        <f>IF(MID(Fosfatos!U469,1,1)="&lt;",MID(Fosfatos!U469,2,4)/2,Fosfatos!U469)</f>
        <v>Cauce estancado</v>
      </c>
      <c r="V469" s="151" t="str">
        <f>IF(MID(Fosfatos!V469,1,1)="&lt;",MID(Fosfatos!V469,2,4)/2,Fosfatos!V469)</f>
        <v>Cauce estancado</v>
      </c>
      <c r="W469" s="152" t="str">
        <f>IF(MID(Fosfatos!W469,1,1)="&lt;",MID(Fosfatos!W469,2,4)/2,Fosfatos!W469)</f>
        <v>Cauce estancado</v>
      </c>
      <c r="X469" s="153">
        <f>IF(MID(Fosfatos!X469,1,1)="&lt;",MID(Fosfatos!X469,2,4)/2,Fosfatos!X469)</f>
        <v>0.1</v>
      </c>
      <c r="Y469" s="154" t="str">
        <f>IF(MID(Fosfatos!Y469,1,1)="&lt;",MID(Fosfatos!Y469,2,4)/2,Fosfatos!Y469)</f>
        <v>Cauce seco</v>
      </c>
    </row>
    <row r="470" spans="2:25" x14ac:dyDescent="0.25">
      <c r="B470" s="30">
        <v>45616</v>
      </c>
      <c r="C470" s="105"/>
      <c r="D470" s="131">
        <f>IF(MID(Fosfatos!D470,1,1)="&lt;",MID(Fosfatos!D470,2,4)/2,Fosfatos!D470)</f>
        <v>0.52</v>
      </c>
      <c r="E470" s="54"/>
      <c r="F470" s="54"/>
      <c r="G470" s="54"/>
      <c r="H470" s="54"/>
      <c r="I470" s="105"/>
      <c r="J470" s="131">
        <f>IF(MID(Fosfatos!J470,1,1)="&lt;",MID(Fosfatos!J470,2,4)/2,Fosfatos!J470)</f>
        <v>0.1</v>
      </c>
      <c r="K470" s="105"/>
      <c r="L470" s="131">
        <f>IF(MID(Fosfatos!L470,1,1)="&lt;",MID(Fosfatos!L470,2,4)/2,Fosfatos!L470)</f>
        <v>0.95</v>
      </c>
      <c r="M470" s="105"/>
      <c r="N470" s="131" t="str">
        <f>IF(MID(Fosfatos!N470,1,1)="&lt;",MID(Fosfatos!N470,2,4)/2,Fosfatos!N470)</f>
        <v>Cauce seco</v>
      </c>
      <c r="O470" s="4" t="str">
        <f>IF(MID(Fosfatos!O470,1,1)="&lt;",MID(Fosfatos!O470,2,4)/2,Fosfatos!O470)</f>
        <v>Cauce seco</v>
      </c>
      <c r="P470" s="9" t="str">
        <f>IF(MID(Fosfatos!P470,1,1)="&lt;",MID(Fosfatos!P470,2,4)/2,Fosfatos!P470)</f>
        <v>Cauce seco</v>
      </c>
      <c r="Q470" s="105"/>
      <c r="R470" s="17" t="str">
        <f>IF(MID(Fosfatos!R470,1,1)="&lt;",MID(Fosfatos!R470,2,4)/2,Fosfatos!R470)</f>
        <v>Cauce estancado</v>
      </c>
      <c r="S470" s="21" t="str">
        <f>IF(MID(Fosfatos!S470,1,1)="&lt;",MID(Fosfatos!S470,2,4)/2,Fosfatos!S470)</f>
        <v>Cauce seco</v>
      </c>
      <c r="T470" s="21">
        <f>IF(MID(Fosfatos!T470,1,1)="&lt;",MID(Fosfatos!T470,2,4)/2,Fosfatos!T470)</f>
        <v>0.1</v>
      </c>
      <c r="U470" s="150" t="str">
        <f>IF(MID(Fosfatos!U470,1,1)="&lt;",MID(Fosfatos!U470,2,4)/2,Fosfatos!U470)</f>
        <v>Cauce estancado</v>
      </c>
      <c r="V470" s="151" t="str">
        <f>IF(MID(Fosfatos!V470,1,1)="&lt;",MID(Fosfatos!V470,2,4)/2,Fosfatos!V470)</f>
        <v>Cauce estancado</v>
      </c>
      <c r="W470" s="152" t="str">
        <f>IF(MID(Fosfatos!W470,1,1)="&lt;",MID(Fosfatos!W470,2,4)/2,Fosfatos!W470)</f>
        <v>Cauce estancado</v>
      </c>
      <c r="X470" s="153">
        <f>IF(MID(Fosfatos!X470,1,1)="&lt;",MID(Fosfatos!X470,2,4)/2,Fosfatos!X470)</f>
        <v>0.1</v>
      </c>
      <c r="Y470" s="154" t="str">
        <f>IF(MID(Fosfatos!Y470,1,1)="&lt;",MID(Fosfatos!Y470,2,4)/2,Fosfatos!Y470)</f>
        <v>Cauce seco</v>
      </c>
    </row>
    <row r="471" spans="2:25" x14ac:dyDescent="0.25">
      <c r="B471" s="30">
        <v>45618</v>
      </c>
      <c r="C471" s="105"/>
      <c r="D471" s="131">
        <f>IF(MID(Fosfatos!D471,1,1)="&lt;",MID(Fosfatos!D471,2,4)/2,Fosfatos!D471)</f>
        <v>0.67</v>
      </c>
      <c r="E471" s="54"/>
      <c r="F471" s="54"/>
      <c r="G471" s="54"/>
      <c r="H471" s="54"/>
      <c r="I471" s="105"/>
      <c r="J471" s="131">
        <f>IF(MID(Fosfatos!J471,1,1)="&lt;",MID(Fosfatos!J471,2,4)/2,Fosfatos!J471)</f>
        <v>0.1</v>
      </c>
      <c r="K471" s="105"/>
      <c r="L471" s="131">
        <f>IF(MID(Fosfatos!L471,1,1)="&lt;",MID(Fosfatos!L471,2,4)/2,Fosfatos!L471)</f>
        <v>1.3</v>
      </c>
      <c r="M471" s="105"/>
      <c r="N471" s="131" t="str">
        <f>IF(MID(Fosfatos!N471,1,1)="&lt;",MID(Fosfatos!N471,2,4)/2,Fosfatos!N471)</f>
        <v>Cauce seco</v>
      </c>
      <c r="O471" s="4" t="str">
        <f>IF(MID(Fosfatos!O471,1,1)="&lt;",MID(Fosfatos!O471,2,4)/2,Fosfatos!O471)</f>
        <v>Cauce seco</v>
      </c>
      <c r="P471" s="9" t="str">
        <f>IF(MID(Fosfatos!P471,1,1)="&lt;",MID(Fosfatos!P471,2,4)/2,Fosfatos!P471)</f>
        <v>Cauce seco</v>
      </c>
      <c r="Q471" s="105"/>
      <c r="R471" s="17" t="str">
        <f>IF(MID(Fosfatos!R471,1,1)="&lt;",MID(Fosfatos!R471,2,4)/2,Fosfatos!R471)</f>
        <v>Cauce estancado</v>
      </c>
      <c r="S471" s="21" t="str">
        <f>IF(MID(Fosfatos!S471,1,1)="&lt;",MID(Fosfatos!S471,2,4)/2,Fosfatos!S471)</f>
        <v>Cauce seco</v>
      </c>
      <c r="T471" s="21">
        <f>IF(MID(Fosfatos!T471,1,1)="&lt;",MID(Fosfatos!T471,2,4)/2,Fosfatos!T471)</f>
        <v>0.1</v>
      </c>
      <c r="U471" s="150" t="str">
        <f>IF(MID(Fosfatos!U471,1,1)="&lt;",MID(Fosfatos!U471,2,4)/2,Fosfatos!U471)</f>
        <v>Cauce estancado</v>
      </c>
      <c r="V471" s="151" t="str">
        <f>IF(MID(Fosfatos!V471,1,1)="&lt;",MID(Fosfatos!V471,2,4)/2,Fosfatos!V471)</f>
        <v>Cauce estancado</v>
      </c>
      <c r="W471" s="152" t="str">
        <f>IF(MID(Fosfatos!W471,1,1)="&lt;",MID(Fosfatos!W471,2,4)/2,Fosfatos!W471)</f>
        <v>Cauce estancado</v>
      </c>
      <c r="X471" s="153">
        <f>IF(MID(Fosfatos!X471,1,1)="&lt;",MID(Fosfatos!X471,2,4)/2,Fosfatos!X471)</f>
        <v>0.1</v>
      </c>
      <c r="Y471" s="154" t="str">
        <f>IF(MID(Fosfatos!Y471,1,1)="&lt;",MID(Fosfatos!Y471,2,4)/2,Fosfatos!Y471)</f>
        <v>Cauce seco</v>
      </c>
    </row>
    <row r="472" spans="2:25" x14ac:dyDescent="0.25">
      <c r="B472" s="30">
        <v>45621</v>
      </c>
      <c r="C472" s="105"/>
      <c r="D472" s="131">
        <f>IF(MID(Fosfatos!D472,1,1)="&lt;",MID(Fosfatos!D472,2,4)/2,Fosfatos!D472)</f>
        <v>0.67</v>
      </c>
      <c r="E472" s="54"/>
      <c r="F472" s="54"/>
      <c r="G472" s="54"/>
      <c r="H472" s="54"/>
      <c r="I472" s="105"/>
      <c r="J472" s="131">
        <f>IF(MID(Fosfatos!J472,1,1)="&lt;",MID(Fosfatos!J472,2,4)/2,Fosfatos!J472)</f>
        <v>0.1</v>
      </c>
      <c r="K472" s="105"/>
      <c r="L472" s="131">
        <f>IF(MID(Fosfatos!L472,1,1)="&lt;",MID(Fosfatos!L472,2,4)/2,Fosfatos!L472)</f>
        <v>1.2</v>
      </c>
      <c r="M472" s="105"/>
      <c r="N472" s="131" t="str">
        <f>IF(MID(Fosfatos!N472,1,1)="&lt;",MID(Fosfatos!N472,2,4)/2,Fosfatos!N472)</f>
        <v>Cauce seco</v>
      </c>
      <c r="O472" s="4" t="str">
        <f>IF(MID(Fosfatos!O472,1,1)="&lt;",MID(Fosfatos!O472,2,4)/2,Fosfatos!O472)</f>
        <v>Cauce seco</v>
      </c>
      <c r="P472" s="9" t="str">
        <f>IF(MID(Fosfatos!P472,1,1)="&lt;",MID(Fosfatos!P472,2,4)/2,Fosfatos!P472)</f>
        <v>Cauce seco</v>
      </c>
      <c r="Q472" s="105"/>
      <c r="R472" s="17" t="str">
        <f>IF(MID(Fosfatos!R472,1,1)="&lt;",MID(Fosfatos!R472,2,4)/2,Fosfatos!R472)</f>
        <v>Cauce estancado</v>
      </c>
      <c r="S472" s="21" t="str">
        <f>IF(MID(Fosfatos!S472,1,1)="&lt;",MID(Fosfatos!S472,2,4)/2,Fosfatos!S472)</f>
        <v>Cauce seco</v>
      </c>
      <c r="T472" s="21">
        <f>IF(MID(Fosfatos!T472,1,1)="&lt;",MID(Fosfatos!T472,2,4)/2,Fosfatos!T472)</f>
        <v>0.1</v>
      </c>
      <c r="U472" s="150" t="str">
        <f>IF(MID(Fosfatos!U472,1,1)="&lt;",MID(Fosfatos!U472,2,4)/2,Fosfatos!U472)</f>
        <v>Cauce estancado</v>
      </c>
      <c r="V472" s="151" t="str">
        <f>IF(MID(Fosfatos!V472,1,1)="&lt;",MID(Fosfatos!V472,2,4)/2,Fosfatos!V472)</f>
        <v>Cauce estancado</v>
      </c>
      <c r="W472" s="152" t="str">
        <f>IF(MID(Fosfatos!W472,1,1)="&lt;",MID(Fosfatos!W472,2,4)/2,Fosfatos!W472)</f>
        <v>Cauce estancado</v>
      </c>
      <c r="X472" s="153">
        <f>IF(MID(Fosfatos!X472,1,1)="&lt;",MID(Fosfatos!X472,2,4)/2,Fosfatos!X472)</f>
        <v>0.1</v>
      </c>
      <c r="Y472" s="154" t="str">
        <f>IF(MID(Fosfatos!Y472,1,1)="&lt;",MID(Fosfatos!Y472,2,4)/2,Fosfatos!Y472)</f>
        <v>Cauce seco</v>
      </c>
    </row>
    <row r="473" spans="2:25" x14ac:dyDescent="0.25">
      <c r="B473" s="30">
        <v>45623</v>
      </c>
      <c r="C473" s="105"/>
      <c r="D473" s="131">
        <f>IF(MID(Fosfatos!D473,1,1)="&lt;",MID(Fosfatos!D473,2,4)/2,Fosfatos!D473)</f>
        <v>0.67</v>
      </c>
      <c r="E473" s="54"/>
      <c r="F473" s="54"/>
      <c r="G473" s="54"/>
      <c r="H473" s="54"/>
      <c r="I473" s="105"/>
      <c r="J473" s="131">
        <f>IF(MID(Fosfatos!J473,1,1)="&lt;",MID(Fosfatos!J473,2,4)/2,Fosfatos!J473)</f>
        <v>0.1</v>
      </c>
      <c r="K473" s="105"/>
      <c r="L473" s="131">
        <f>IF(MID(Fosfatos!L473,1,1)="&lt;",MID(Fosfatos!L473,2,4)/2,Fosfatos!L473)</f>
        <v>1.7</v>
      </c>
      <c r="M473" s="105"/>
      <c r="N473" s="131" t="str">
        <f>IF(MID(Fosfatos!N473,1,1)="&lt;",MID(Fosfatos!N473,2,4)/2,Fosfatos!N473)</f>
        <v>Cauce seco</v>
      </c>
      <c r="O473" s="4" t="str">
        <f>IF(MID(Fosfatos!O473,1,1)="&lt;",MID(Fosfatos!O473,2,4)/2,Fosfatos!O473)</f>
        <v>Cauce seco</v>
      </c>
      <c r="P473" s="9" t="str">
        <f>IF(MID(Fosfatos!P473,1,1)="&lt;",MID(Fosfatos!P473,2,4)/2,Fosfatos!P473)</f>
        <v>Cauce seco</v>
      </c>
      <c r="Q473" s="105"/>
      <c r="R473" s="17" t="str">
        <f>IF(MID(Fosfatos!R473,1,1)="&lt;",MID(Fosfatos!R473,2,4)/2,Fosfatos!R473)</f>
        <v>Cauce estancado</v>
      </c>
      <c r="S473" s="21" t="str">
        <f>IF(MID(Fosfatos!S473,1,1)="&lt;",MID(Fosfatos!S473,2,4)/2,Fosfatos!S473)</f>
        <v>Cauce seco</v>
      </c>
      <c r="T473" s="21">
        <f>IF(MID(Fosfatos!T473,1,1)="&lt;",MID(Fosfatos!T473,2,4)/2,Fosfatos!T473)</f>
        <v>0.1</v>
      </c>
      <c r="U473" s="150" t="str">
        <f>IF(MID(Fosfatos!U473,1,1)="&lt;",MID(Fosfatos!U473,2,4)/2,Fosfatos!U473)</f>
        <v>Cauce estancado</v>
      </c>
      <c r="V473" s="151" t="str">
        <f>IF(MID(Fosfatos!V473,1,1)="&lt;",MID(Fosfatos!V473,2,4)/2,Fosfatos!V473)</f>
        <v>Cauce estancado</v>
      </c>
      <c r="W473" s="152" t="str">
        <f>IF(MID(Fosfatos!W473,1,1)="&lt;",MID(Fosfatos!W473,2,4)/2,Fosfatos!W473)</f>
        <v>Cauce estancado</v>
      </c>
      <c r="X473" s="153">
        <f>IF(MID(Fosfatos!X473,1,1)="&lt;",MID(Fosfatos!X473,2,4)/2,Fosfatos!X473)</f>
        <v>0.1</v>
      </c>
      <c r="Y473" s="154" t="str">
        <f>IF(MID(Fosfatos!Y473,1,1)="&lt;",MID(Fosfatos!Y473,2,4)/2,Fosfatos!Y473)</f>
        <v>Cauce seco</v>
      </c>
    </row>
    <row r="474" spans="2:25" x14ac:dyDescent="0.25">
      <c r="B474" s="30">
        <v>45625</v>
      </c>
      <c r="C474" s="105"/>
      <c r="D474" s="131">
        <f>IF(MID(Fosfatos!D474,1,1)="&lt;",MID(Fosfatos!D474,2,4)/2,Fosfatos!D474)</f>
        <v>0.83</v>
      </c>
      <c r="E474" s="54"/>
      <c r="F474" s="54"/>
      <c r="G474" s="54"/>
      <c r="H474" s="54"/>
      <c r="I474" s="105"/>
      <c r="J474" s="131">
        <f>IF(MID(Fosfatos!J474,1,1)="&lt;",MID(Fosfatos!J474,2,4)/2,Fosfatos!J474)</f>
        <v>0.1</v>
      </c>
      <c r="K474" s="105"/>
      <c r="L474" s="131">
        <f>IF(MID(Fosfatos!L474,1,1)="&lt;",MID(Fosfatos!L474,2,4)/2,Fosfatos!L474)</f>
        <v>1.3</v>
      </c>
      <c r="M474" s="105"/>
      <c r="N474" s="131" t="str">
        <f>IF(MID(Fosfatos!N474,1,1)="&lt;",MID(Fosfatos!N474,2,4)/2,Fosfatos!N474)</f>
        <v>Cauce seco</v>
      </c>
      <c r="O474" s="4" t="str">
        <f>IF(MID(Fosfatos!O474,1,1)="&lt;",MID(Fosfatos!O474,2,4)/2,Fosfatos!O474)</f>
        <v>Cauce seco</v>
      </c>
      <c r="P474" s="9" t="str">
        <f>IF(MID(Fosfatos!P474,1,1)="&lt;",MID(Fosfatos!P474,2,4)/2,Fosfatos!P474)</f>
        <v>Cauce seco</v>
      </c>
      <c r="Q474" s="105"/>
      <c r="R474" s="17" t="str">
        <f>IF(MID(Fosfatos!R474,1,1)="&lt;",MID(Fosfatos!R474,2,4)/2,Fosfatos!R474)</f>
        <v>Cauce estancado</v>
      </c>
      <c r="S474" s="21" t="str">
        <f>IF(MID(Fosfatos!S474,1,1)="&lt;",MID(Fosfatos!S474,2,4)/2,Fosfatos!S474)</f>
        <v>Cauce seco</v>
      </c>
      <c r="T474" s="21">
        <f>IF(MID(Fosfatos!T474,1,1)="&lt;",MID(Fosfatos!T474,2,4)/2,Fosfatos!T474)</f>
        <v>0.1</v>
      </c>
      <c r="U474" s="150" t="str">
        <f>IF(MID(Fosfatos!U474,1,1)="&lt;",MID(Fosfatos!U474,2,4)/2,Fosfatos!U474)</f>
        <v>Cauce estancado</v>
      </c>
      <c r="V474" s="151" t="str">
        <f>IF(MID(Fosfatos!V474,1,1)="&lt;",MID(Fosfatos!V474,2,4)/2,Fosfatos!V474)</f>
        <v>Cauce estancado</v>
      </c>
      <c r="W474" s="152" t="str">
        <f>IF(MID(Fosfatos!W474,1,1)="&lt;",MID(Fosfatos!W474,2,4)/2,Fosfatos!W474)</f>
        <v>Cauce estancado</v>
      </c>
      <c r="X474" s="153">
        <f>IF(MID(Fosfatos!X474,1,1)="&lt;",MID(Fosfatos!X474,2,4)/2,Fosfatos!X474)</f>
        <v>0.1</v>
      </c>
      <c r="Y474" s="154" t="str">
        <f>IF(MID(Fosfatos!Y474,1,1)="&lt;",MID(Fosfatos!Y474,2,4)/2,Fosfatos!Y474)</f>
        <v>Cauce seco</v>
      </c>
    </row>
    <row r="475" spans="2:25" x14ac:dyDescent="0.25">
      <c r="B475" s="30">
        <v>45628</v>
      </c>
      <c r="C475" s="105"/>
      <c r="D475" s="131">
        <f>IF(MID(Fosfatos!D475,1,1)="&lt;",MID(Fosfatos!D475,2,4)/2,Fosfatos!D475)</f>
        <v>0.4</v>
      </c>
      <c r="E475" s="54"/>
      <c r="F475" s="54"/>
      <c r="G475" s="54"/>
      <c r="H475" s="54"/>
      <c r="I475" s="105"/>
      <c r="J475" s="131">
        <f>IF(MID(Fosfatos!J475,1,1)="&lt;",MID(Fosfatos!J475,2,4)/2,Fosfatos!J475)</f>
        <v>0.1</v>
      </c>
      <c r="K475" s="105"/>
      <c r="L475" s="131">
        <f>IF(MID(Fosfatos!L475,1,1)="&lt;",MID(Fosfatos!L475,2,4)/2,Fosfatos!L475)</f>
        <v>0.77</v>
      </c>
      <c r="M475" s="105"/>
      <c r="N475" s="131" t="str">
        <f>IF(MID(Fosfatos!N475,1,1)="&lt;",MID(Fosfatos!N475,2,4)/2,Fosfatos!N475)</f>
        <v>Cauce seco</v>
      </c>
      <c r="O475" s="4" t="str">
        <f>IF(MID(Fosfatos!O475,1,1)="&lt;",MID(Fosfatos!O475,2,4)/2,Fosfatos!O475)</f>
        <v>Cauce seco</v>
      </c>
      <c r="P475" s="9" t="str">
        <f>IF(MID(Fosfatos!P475,1,1)="&lt;",MID(Fosfatos!P475,2,4)/2,Fosfatos!P475)</f>
        <v>Cauce seco</v>
      </c>
      <c r="Q475" s="105"/>
      <c r="R475" s="17" t="str">
        <f>IF(MID(Fosfatos!R475,1,1)="&lt;",MID(Fosfatos!R475,2,4)/2,Fosfatos!R475)</f>
        <v>Cauce estancado</v>
      </c>
      <c r="S475" s="21" t="str">
        <f>IF(MID(Fosfatos!S475,1,1)="&lt;",MID(Fosfatos!S475,2,4)/2,Fosfatos!S475)</f>
        <v>Cauce seco</v>
      </c>
      <c r="T475" s="21">
        <f>IF(MID(Fosfatos!T475,1,1)="&lt;",MID(Fosfatos!T475,2,4)/2,Fosfatos!T475)</f>
        <v>0.1</v>
      </c>
      <c r="U475" s="150" t="str">
        <f>IF(MID(Fosfatos!U475,1,1)="&lt;",MID(Fosfatos!U475,2,4)/2,Fosfatos!U475)</f>
        <v>Cauce estancado</v>
      </c>
      <c r="V475" s="151" t="str">
        <f>IF(MID(Fosfatos!V475,1,1)="&lt;",MID(Fosfatos!V475,2,4)/2,Fosfatos!V475)</f>
        <v>Cauce estancado</v>
      </c>
      <c r="W475" s="152" t="str">
        <f>IF(MID(Fosfatos!W475,1,1)="&lt;",MID(Fosfatos!W475,2,4)/2,Fosfatos!W475)</f>
        <v>Cauce estancado</v>
      </c>
      <c r="X475" s="153">
        <f>IF(MID(Fosfatos!X475,1,1)="&lt;",MID(Fosfatos!X475,2,4)/2,Fosfatos!X475)</f>
        <v>0.1</v>
      </c>
      <c r="Y475" s="154" t="str">
        <f>IF(MID(Fosfatos!Y475,1,1)="&lt;",MID(Fosfatos!Y475,2,4)/2,Fosfatos!Y475)</f>
        <v>Cauce seco</v>
      </c>
    </row>
    <row r="476" spans="2:25" x14ac:dyDescent="0.25">
      <c r="B476" s="30">
        <v>45630</v>
      </c>
      <c r="C476" s="105"/>
      <c r="D476" s="131">
        <f>IF(MID(Fosfatos!D476,1,1)="&lt;",MID(Fosfatos!D476,2,4)/2,Fosfatos!D476)</f>
        <v>0.77</v>
      </c>
      <c r="E476" s="54"/>
      <c r="F476" s="54"/>
      <c r="G476" s="54"/>
      <c r="H476" s="54"/>
      <c r="I476" s="105"/>
      <c r="J476" s="131">
        <f>IF(MID(Fosfatos!J476,1,1)="&lt;",MID(Fosfatos!J476,2,4)/2,Fosfatos!J476)</f>
        <v>0.1</v>
      </c>
      <c r="K476" s="105"/>
      <c r="L476" s="131">
        <f>IF(MID(Fosfatos!L476,1,1)="&lt;",MID(Fosfatos!L476,2,4)/2,Fosfatos!L476)</f>
        <v>1.2</v>
      </c>
      <c r="M476" s="105"/>
      <c r="N476" s="131" t="str">
        <f>IF(MID(Fosfatos!N476,1,1)="&lt;",MID(Fosfatos!N476,2,4)/2,Fosfatos!N476)</f>
        <v>Cauce seco</v>
      </c>
      <c r="O476" s="4" t="str">
        <f>IF(MID(Fosfatos!O476,1,1)="&lt;",MID(Fosfatos!O476,2,4)/2,Fosfatos!O476)</f>
        <v>Cauce seco</v>
      </c>
      <c r="P476" s="9" t="str">
        <f>IF(MID(Fosfatos!P476,1,1)="&lt;",MID(Fosfatos!P476,2,4)/2,Fosfatos!P476)</f>
        <v>Cauce seco</v>
      </c>
      <c r="Q476" s="105"/>
      <c r="R476" s="17" t="str">
        <f>IF(MID(Fosfatos!R476,1,1)="&lt;",MID(Fosfatos!R476,2,4)/2,Fosfatos!R476)</f>
        <v>Cauce estancado</v>
      </c>
      <c r="S476" s="21" t="str">
        <f>IF(MID(Fosfatos!S476,1,1)="&lt;",MID(Fosfatos!S476,2,4)/2,Fosfatos!S476)</f>
        <v>Cauce seco</v>
      </c>
      <c r="T476" s="21">
        <f>IF(MID(Fosfatos!T476,1,1)="&lt;",MID(Fosfatos!T476,2,4)/2,Fosfatos!T476)</f>
        <v>0.1</v>
      </c>
      <c r="U476" s="150" t="str">
        <f>IF(MID(Fosfatos!U476,1,1)="&lt;",MID(Fosfatos!U476,2,4)/2,Fosfatos!U476)</f>
        <v>Cauce estancado</v>
      </c>
      <c r="V476" s="151" t="str">
        <f>IF(MID(Fosfatos!V476,1,1)="&lt;",MID(Fosfatos!V476,2,4)/2,Fosfatos!V476)</f>
        <v>Cauce estancado</v>
      </c>
      <c r="W476" s="152" t="str">
        <f>IF(MID(Fosfatos!W476,1,1)="&lt;",MID(Fosfatos!W476,2,4)/2,Fosfatos!W476)</f>
        <v>Cauce estancado</v>
      </c>
      <c r="X476" s="153">
        <f>IF(MID(Fosfatos!X476,1,1)="&lt;",MID(Fosfatos!X476,2,4)/2,Fosfatos!X476)</f>
        <v>0.1</v>
      </c>
      <c r="Y476" s="154" t="str">
        <f>IF(MID(Fosfatos!Y476,1,1)="&lt;",MID(Fosfatos!Y476,2,4)/2,Fosfatos!Y476)</f>
        <v>Cauce seco</v>
      </c>
    </row>
    <row r="477" spans="2:25" x14ac:dyDescent="0.25">
      <c r="B477" s="30">
        <v>45637</v>
      </c>
      <c r="C477" s="105"/>
      <c r="D477" s="131">
        <f>IF(MID(Fosfatos!D477,1,1)="&lt;",MID(Fosfatos!D477,2,4)/2,Fosfatos!D477)</f>
        <v>0.4</v>
      </c>
      <c r="E477" s="54"/>
      <c r="F477" s="54"/>
      <c r="G477" s="54"/>
      <c r="H477" s="54"/>
      <c r="I477" s="105"/>
      <c r="J477" s="131">
        <f>IF(MID(Fosfatos!J477,1,1)="&lt;",MID(Fosfatos!J477,2,4)/2,Fosfatos!J477)</f>
        <v>0.1</v>
      </c>
      <c r="K477" s="105"/>
      <c r="L477" s="131">
        <f>IF(MID(Fosfatos!L477,1,1)="&lt;",MID(Fosfatos!L477,2,4)/2,Fosfatos!L477)</f>
        <v>0.92</v>
      </c>
      <c r="M477" s="105"/>
      <c r="N477" s="131" t="str">
        <f>IF(MID(Fosfatos!N477,1,1)="&lt;",MID(Fosfatos!N477,2,4)/2,Fosfatos!N477)</f>
        <v>Cauce seco</v>
      </c>
      <c r="O477" s="4" t="str">
        <f>IF(MID(Fosfatos!O477,1,1)="&lt;",MID(Fosfatos!O477,2,4)/2,Fosfatos!O477)</f>
        <v>Cauce seco</v>
      </c>
      <c r="P477" s="9" t="str">
        <f>IF(MID(Fosfatos!P477,1,1)="&lt;",MID(Fosfatos!P477,2,4)/2,Fosfatos!P477)</f>
        <v>Cauce seco</v>
      </c>
      <c r="Q477" s="105"/>
      <c r="R477" s="17" t="str">
        <f>IF(MID(Fosfatos!R477,1,1)="&lt;",MID(Fosfatos!R477,2,4)/2,Fosfatos!R477)</f>
        <v>Cauce estancado</v>
      </c>
      <c r="S477" s="21" t="str">
        <f>IF(MID(Fosfatos!S477,1,1)="&lt;",MID(Fosfatos!S477,2,4)/2,Fosfatos!S477)</f>
        <v>Cauce seco</v>
      </c>
      <c r="T477" s="21">
        <f>IF(MID(Fosfatos!T477,1,1)="&lt;",MID(Fosfatos!T477,2,4)/2,Fosfatos!T477)</f>
        <v>0.1</v>
      </c>
      <c r="U477" s="150" t="str">
        <f>IF(MID(Fosfatos!U477,1,1)="&lt;",MID(Fosfatos!U477,2,4)/2,Fosfatos!U477)</f>
        <v>Cauce estancado</v>
      </c>
      <c r="V477" s="151" t="str">
        <f>IF(MID(Fosfatos!V477,1,1)="&lt;",MID(Fosfatos!V477,2,4)/2,Fosfatos!V477)</f>
        <v>Cauce estancado</v>
      </c>
      <c r="W477" s="152" t="str">
        <f>IF(MID(Fosfatos!W477,1,1)="&lt;",MID(Fosfatos!W477,2,4)/2,Fosfatos!W477)</f>
        <v>Cauce estancado</v>
      </c>
      <c r="X477" s="153">
        <f>IF(MID(Fosfatos!X477,1,1)="&lt;",MID(Fosfatos!X477,2,4)/2,Fosfatos!X477)</f>
        <v>0.1</v>
      </c>
      <c r="Y477" s="154" t="str">
        <f>IF(MID(Fosfatos!Y477,1,1)="&lt;",MID(Fosfatos!Y477,2,4)/2,Fosfatos!Y477)</f>
        <v>Cauce seco</v>
      </c>
    </row>
    <row r="478" spans="2:25" x14ac:dyDescent="0.25">
      <c r="B478" s="30">
        <v>45639</v>
      </c>
      <c r="C478" s="105"/>
      <c r="D478" s="131">
        <f>IF(MID(Fosfatos!D478,1,1)="&lt;",MID(Fosfatos!D478,2,4)/2,Fosfatos!D478)</f>
        <v>0.34</v>
      </c>
      <c r="E478" s="54"/>
      <c r="F478" s="54"/>
      <c r="G478" s="54"/>
      <c r="H478" s="54"/>
      <c r="I478" s="105"/>
      <c r="J478" s="131" t="str">
        <f>IF(MID(Fosfatos!J478,1,1)="&lt;",MID(Fosfatos!J478,2,4)/2,Fosfatos!J478)</f>
        <v>-</v>
      </c>
      <c r="K478" s="105"/>
      <c r="L478" s="131">
        <f>IF(MID(Fosfatos!L478,1,1)="&lt;",MID(Fosfatos!L478,2,4)/2,Fosfatos!L478)</f>
        <v>0.74</v>
      </c>
      <c r="M478" s="105"/>
      <c r="N478" s="131" t="str">
        <f>IF(MID(Fosfatos!N478,1,1)="&lt;",MID(Fosfatos!N478,2,4)/2,Fosfatos!N478)</f>
        <v>Cauce seco</v>
      </c>
      <c r="O478" s="4" t="str">
        <f>IF(MID(Fosfatos!O478,1,1)="&lt;",MID(Fosfatos!O478,2,4)/2,Fosfatos!O478)</f>
        <v>Cauce seco</v>
      </c>
      <c r="P478" s="9" t="str">
        <f>IF(MID(Fosfatos!P478,1,1)="&lt;",MID(Fosfatos!P478,2,4)/2,Fosfatos!P478)</f>
        <v>Cauce seco</v>
      </c>
      <c r="Q478" s="105"/>
      <c r="R478" s="17" t="str">
        <f>IF(MID(Fosfatos!R478,1,1)="&lt;",MID(Fosfatos!R478,2,4)/2,Fosfatos!R478)</f>
        <v>Cauce estancado</v>
      </c>
      <c r="S478" s="21" t="str">
        <f>IF(MID(Fosfatos!S478,1,1)="&lt;",MID(Fosfatos!S478,2,4)/2,Fosfatos!S478)</f>
        <v>Cauce seco</v>
      </c>
      <c r="T478" s="21">
        <f>IF(MID(Fosfatos!T478,1,1)="&lt;",MID(Fosfatos!T478,2,4)/2,Fosfatos!T478)</f>
        <v>0.1</v>
      </c>
      <c r="U478" s="150" t="str">
        <f>IF(MID(Fosfatos!U478,1,1)="&lt;",MID(Fosfatos!U478,2,4)/2,Fosfatos!U478)</f>
        <v>Cauce estancado</v>
      </c>
      <c r="V478" s="151" t="str">
        <f>IF(MID(Fosfatos!V478,1,1)="&lt;",MID(Fosfatos!V478,2,4)/2,Fosfatos!V478)</f>
        <v>Cauce estancado</v>
      </c>
      <c r="W478" s="152" t="str">
        <f>IF(MID(Fosfatos!W478,1,1)="&lt;",MID(Fosfatos!W478,2,4)/2,Fosfatos!W478)</f>
        <v>Cauce estancado</v>
      </c>
      <c r="X478" s="153">
        <f>IF(MID(Fosfatos!X478,1,1)="&lt;",MID(Fosfatos!X478,2,4)/2,Fosfatos!X478)</f>
        <v>0.1</v>
      </c>
      <c r="Y478" s="154" t="str">
        <f>IF(MID(Fosfatos!Y478,1,1)="&lt;",MID(Fosfatos!Y478,2,4)/2,Fosfatos!Y478)</f>
        <v>Cauce seco</v>
      </c>
    </row>
    <row r="479" spans="2:25" x14ac:dyDescent="0.25">
      <c r="B479" s="30">
        <v>45642</v>
      </c>
      <c r="C479" s="105"/>
      <c r="D479" s="131">
        <f>IF(MID(Fosfatos!D479,1,1)="&lt;",MID(Fosfatos!D479,2,4)/2,Fosfatos!D479)</f>
        <v>0.28000000000000003</v>
      </c>
      <c r="E479" s="54"/>
      <c r="F479" s="54"/>
      <c r="G479" s="54"/>
      <c r="H479" s="54"/>
      <c r="I479" s="105"/>
      <c r="J479" s="131" t="str">
        <f>IF(MID(Fosfatos!J479,1,1)="&lt;",MID(Fosfatos!J479,2,4)/2,Fosfatos!J479)</f>
        <v>-</v>
      </c>
      <c r="K479" s="105"/>
      <c r="L479" s="131">
        <f>IF(MID(Fosfatos!L479,1,1)="&lt;",MID(Fosfatos!L479,2,4)/2,Fosfatos!L479)</f>
        <v>0.71</v>
      </c>
      <c r="M479" s="105"/>
      <c r="N479" s="131" t="str">
        <f>IF(MID(Fosfatos!N479,1,1)="&lt;",MID(Fosfatos!N479,2,4)/2,Fosfatos!N479)</f>
        <v>Cauce seco</v>
      </c>
      <c r="O479" s="4" t="str">
        <f>IF(MID(Fosfatos!O479,1,1)="&lt;",MID(Fosfatos!O479,2,4)/2,Fosfatos!O479)</f>
        <v>Cauce seco</v>
      </c>
      <c r="P479" s="9" t="str">
        <f>IF(MID(Fosfatos!P479,1,1)="&lt;",MID(Fosfatos!P479,2,4)/2,Fosfatos!P479)</f>
        <v>Cauce seco</v>
      </c>
      <c r="Q479" s="105"/>
      <c r="R479" s="17" t="str">
        <f>IF(MID(Fosfatos!R479,1,1)="&lt;",MID(Fosfatos!R479,2,4)/2,Fosfatos!R479)</f>
        <v>Cauce estancado</v>
      </c>
      <c r="S479" s="21" t="str">
        <f>IF(MID(Fosfatos!S479,1,1)="&lt;",MID(Fosfatos!S479,2,4)/2,Fosfatos!S479)</f>
        <v>Cauce seco</v>
      </c>
      <c r="T479" s="21">
        <f>IF(MID(Fosfatos!T479,1,1)="&lt;",MID(Fosfatos!T479,2,4)/2,Fosfatos!T479)</f>
        <v>0.1</v>
      </c>
      <c r="U479" s="150" t="str">
        <f>IF(MID(Fosfatos!U479,1,1)="&lt;",MID(Fosfatos!U479,2,4)/2,Fosfatos!U479)</f>
        <v>Cauce estancado</v>
      </c>
      <c r="V479" s="151" t="str">
        <f>IF(MID(Fosfatos!V479,1,1)="&lt;",MID(Fosfatos!V479,2,4)/2,Fosfatos!V479)</f>
        <v>Cauce estancado</v>
      </c>
      <c r="W479" s="152" t="str">
        <f>IF(MID(Fosfatos!W479,1,1)="&lt;",MID(Fosfatos!W479,2,4)/2,Fosfatos!W479)</f>
        <v>Cauce estancado</v>
      </c>
      <c r="X479" s="153">
        <f>IF(MID(Fosfatos!X479,1,1)="&lt;",MID(Fosfatos!X479,2,4)/2,Fosfatos!X479)</f>
        <v>0.1</v>
      </c>
      <c r="Y479" s="154" t="str">
        <f>IF(MID(Fosfatos!Y479,1,1)="&lt;",MID(Fosfatos!Y479,2,4)/2,Fosfatos!Y479)</f>
        <v>Cauce seco</v>
      </c>
    </row>
    <row r="480" spans="2:25" x14ac:dyDescent="0.25">
      <c r="B480" s="30">
        <v>45643</v>
      </c>
      <c r="C480" s="105"/>
      <c r="D480" s="131">
        <f>IF(MID(Fosfatos!D480,1,1)="&lt;",MID(Fosfatos!D480,2,4)/2,Fosfatos!D480)</f>
        <v>0.43</v>
      </c>
      <c r="E480" s="54"/>
      <c r="F480" s="54"/>
      <c r="G480" s="54"/>
      <c r="H480" s="54"/>
      <c r="I480" s="105"/>
      <c r="J480" s="131" t="str">
        <f>IF(MID(Fosfatos!J480,1,1)="&lt;",MID(Fosfatos!J480,2,4)/2,Fosfatos!J480)</f>
        <v>-</v>
      </c>
      <c r="K480" s="105"/>
      <c r="L480" s="131">
        <f>IF(MID(Fosfatos!L480,1,1)="&lt;",MID(Fosfatos!L480,2,4)/2,Fosfatos!L480)</f>
        <v>1.3</v>
      </c>
      <c r="M480" s="105"/>
      <c r="N480" s="131" t="str">
        <f>IF(MID(Fosfatos!N480,1,1)="&lt;",MID(Fosfatos!N480,2,4)/2,Fosfatos!N480)</f>
        <v>Cauce seco</v>
      </c>
      <c r="O480" s="4" t="str">
        <f>IF(MID(Fosfatos!O480,1,1)="&lt;",MID(Fosfatos!O480,2,4)/2,Fosfatos!O480)</f>
        <v>Cauce seco</v>
      </c>
      <c r="P480" s="9" t="str">
        <f>IF(MID(Fosfatos!P480,1,1)="&lt;",MID(Fosfatos!P480,2,4)/2,Fosfatos!P480)</f>
        <v>Cauce seco</v>
      </c>
      <c r="Q480" s="105"/>
      <c r="R480" s="17" t="str">
        <f>IF(MID(Fosfatos!R480,1,1)="&lt;",MID(Fosfatos!R480,2,4)/2,Fosfatos!R480)</f>
        <v>Cauce estancado</v>
      </c>
      <c r="S480" s="21" t="str">
        <f>IF(MID(Fosfatos!S480,1,1)="&lt;",MID(Fosfatos!S480,2,4)/2,Fosfatos!S480)</f>
        <v>Cauce seco</v>
      </c>
      <c r="T480" s="21">
        <f>IF(MID(Fosfatos!T480,1,1)="&lt;",MID(Fosfatos!T480,2,4)/2,Fosfatos!T480)</f>
        <v>0.1</v>
      </c>
      <c r="U480" s="150" t="str">
        <f>IF(MID(Fosfatos!U480,1,1)="&lt;",MID(Fosfatos!U480,2,4)/2,Fosfatos!U480)</f>
        <v>Cauce estancado</v>
      </c>
      <c r="V480" s="151" t="str">
        <f>IF(MID(Fosfatos!V480,1,1)="&lt;",MID(Fosfatos!V480,2,4)/2,Fosfatos!V480)</f>
        <v>Cauce estancado</v>
      </c>
      <c r="W480" s="152" t="str">
        <f>IF(MID(Fosfatos!W480,1,1)="&lt;",MID(Fosfatos!W480,2,4)/2,Fosfatos!W480)</f>
        <v>Cauce estancado</v>
      </c>
      <c r="X480" s="153">
        <f>IF(MID(Fosfatos!X480,1,1)="&lt;",MID(Fosfatos!X480,2,4)/2,Fosfatos!X480)</f>
        <v>0.1</v>
      </c>
      <c r="Y480" s="154" t="str">
        <f>IF(MID(Fosfatos!Y480,1,1)="&lt;",MID(Fosfatos!Y480,2,4)/2,Fosfatos!Y480)</f>
        <v>Cauce seco</v>
      </c>
    </row>
    <row r="481" spans="2:25" x14ac:dyDescent="0.25">
      <c r="B481" s="30">
        <v>45646</v>
      </c>
      <c r="C481" s="105"/>
      <c r="D481" s="131">
        <f>IF(MID(Fosfatos!D481,1,1)="&lt;",MID(Fosfatos!D481,2,4)/2,Fosfatos!D481)</f>
        <v>0.52</v>
      </c>
      <c r="E481" s="54"/>
      <c r="F481" s="54"/>
      <c r="G481" s="54"/>
      <c r="H481" s="54"/>
      <c r="I481" s="105"/>
      <c r="J481" s="131" t="str">
        <f>IF(MID(Fosfatos!J481,1,1)="&lt;",MID(Fosfatos!J481,2,4)/2,Fosfatos!J481)</f>
        <v>-</v>
      </c>
      <c r="K481" s="105"/>
      <c r="L481" s="131">
        <f>IF(MID(Fosfatos!L481,1,1)="&lt;",MID(Fosfatos!L481,2,4)/2,Fosfatos!L481)</f>
        <v>1</v>
      </c>
      <c r="M481" s="105"/>
      <c r="N481" s="131" t="str">
        <f>IF(MID(Fosfatos!N481,1,1)="&lt;",MID(Fosfatos!N481,2,4)/2,Fosfatos!N481)</f>
        <v>-</v>
      </c>
      <c r="O481" s="4" t="str">
        <f>IF(MID(Fosfatos!O481,1,1)="&lt;",MID(Fosfatos!O481,2,4)/2,Fosfatos!O481)</f>
        <v>-</v>
      </c>
      <c r="P481" s="9" t="str">
        <f>IF(MID(Fosfatos!P481,1,1)="&lt;",MID(Fosfatos!P481,2,4)/2,Fosfatos!P481)</f>
        <v>-</v>
      </c>
      <c r="Q481" s="105"/>
      <c r="R481" s="17" t="str">
        <f>IF(MID(Fosfatos!R481,1,1)="&lt;",MID(Fosfatos!R481,2,4)/2,Fosfatos!R481)</f>
        <v>-</v>
      </c>
      <c r="S481" s="21" t="str">
        <f>IF(MID(Fosfatos!S481,1,1)="&lt;",MID(Fosfatos!S481,2,4)/2,Fosfatos!S481)</f>
        <v>-</v>
      </c>
      <c r="T481" s="21">
        <f>IF(MID(Fosfatos!T481,1,1)="&lt;",MID(Fosfatos!T481,2,4)/2,Fosfatos!T481)</f>
        <v>0.1</v>
      </c>
      <c r="U481" s="150" t="str">
        <f>IF(MID(Fosfatos!U481,1,1)="&lt;",MID(Fosfatos!U481,2,4)/2,Fosfatos!U481)</f>
        <v>-</v>
      </c>
      <c r="V481" s="151" t="str">
        <f>IF(MID(Fosfatos!V481,1,1)="&lt;",MID(Fosfatos!V481,2,4)/2,Fosfatos!V481)</f>
        <v>-</v>
      </c>
      <c r="W481" s="152" t="str">
        <f>IF(MID(Fosfatos!W481,1,1)="&lt;",MID(Fosfatos!W481,2,4)/2,Fosfatos!W481)</f>
        <v>-</v>
      </c>
      <c r="X481" s="153">
        <f>IF(MID(Fosfatos!X481,1,1)="&lt;",MID(Fosfatos!X481,2,4)/2,Fosfatos!X481)</f>
        <v>0.1</v>
      </c>
      <c r="Y481" s="154" t="str">
        <f>IF(MID(Fosfatos!Y481,1,1)="&lt;",MID(Fosfatos!Y481,2,4)/2,Fosfatos!Y481)</f>
        <v>-</v>
      </c>
    </row>
    <row r="482" spans="2:25" x14ac:dyDescent="0.25">
      <c r="B482" s="30">
        <v>45649</v>
      </c>
      <c r="C482" s="105"/>
      <c r="D482" s="131">
        <f>IF(MID(Fosfatos!D482,1,1)="&lt;",MID(Fosfatos!D482,2,4)/2,Fosfatos!D482)</f>
        <v>0.52</v>
      </c>
      <c r="E482" s="54"/>
      <c r="F482" s="54"/>
      <c r="G482" s="54"/>
      <c r="H482" s="54"/>
      <c r="I482" s="105"/>
      <c r="J482" s="131" t="str">
        <f>IF(MID(Fosfatos!J482,1,1)="&lt;",MID(Fosfatos!J482,2,4)/2,Fosfatos!J482)</f>
        <v>-</v>
      </c>
      <c r="K482" s="105"/>
      <c r="L482" s="131">
        <f>IF(MID(Fosfatos!L482,1,1)="&lt;",MID(Fosfatos!L482,2,4)/2,Fosfatos!L482)</f>
        <v>0.86</v>
      </c>
      <c r="M482" s="105"/>
      <c r="N482" s="131" t="str">
        <f>IF(MID(Fosfatos!N482,1,1)="&lt;",MID(Fosfatos!N482,2,4)/2,Fosfatos!N482)</f>
        <v>-</v>
      </c>
      <c r="O482" s="4" t="str">
        <f>IF(MID(Fosfatos!O482,1,1)="&lt;",MID(Fosfatos!O482,2,4)/2,Fosfatos!O482)</f>
        <v>-</v>
      </c>
      <c r="P482" s="9" t="str">
        <f>IF(MID(Fosfatos!P482,1,1)="&lt;",MID(Fosfatos!P482,2,4)/2,Fosfatos!P482)</f>
        <v>-</v>
      </c>
      <c r="Q482" s="105"/>
      <c r="R482" s="17" t="str">
        <f>IF(MID(Fosfatos!R482,1,1)="&lt;",MID(Fosfatos!R482,2,4)/2,Fosfatos!R482)</f>
        <v>-</v>
      </c>
      <c r="S482" s="21" t="str">
        <f>IF(MID(Fosfatos!S482,1,1)="&lt;",MID(Fosfatos!S482,2,4)/2,Fosfatos!S482)</f>
        <v>-</v>
      </c>
      <c r="T482" s="21">
        <f>IF(MID(Fosfatos!T482,1,1)="&lt;",MID(Fosfatos!T482,2,4)/2,Fosfatos!T482)</f>
        <v>0.1</v>
      </c>
      <c r="U482" s="150" t="str">
        <f>IF(MID(Fosfatos!U482,1,1)="&lt;",MID(Fosfatos!U482,2,4)/2,Fosfatos!U482)</f>
        <v>-</v>
      </c>
      <c r="V482" s="151" t="str">
        <f>IF(MID(Fosfatos!V482,1,1)="&lt;",MID(Fosfatos!V482,2,4)/2,Fosfatos!V482)</f>
        <v>-</v>
      </c>
      <c r="W482" s="152" t="str">
        <f>IF(MID(Fosfatos!W482,1,1)="&lt;",MID(Fosfatos!W482,2,4)/2,Fosfatos!W482)</f>
        <v>-</v>
      </c>
      <c r="X482" s="153">
        <f>IF(MID(Fosfatos!X482,1,1)="&lt;",MID(Fosfatos!X482,2,4)/2,Fosfatos!X482)</f>
        <v>0.1</v>
      </c>
      <c r="Y482" s="154" t="str">
        <f>IF(MID(Fosfatos!Y482,1,1)="&lt;",MID(Fosfatos!Y482,2,4)/2,Fosfatos!Y482)</f>
        <v>-</v>
      </c>
    </row>
    <row r="483" spans="2:25" x14ac:dyDescent="0.25">
      <c r="B483" s="30">
        <v>45653</v>
      </c>
      <c r="C483" s="105"/>
      <c r="D483" s="131">
        <f>IF(MID(Fosfatos!D483,1,1)="&lt;",MID(Fosfatos!D483,2,4)/2,Fosfatos!D483)</f>
        <v>0.28000000000000003</v>
      </c>
      <c r="E483" s="54"/>
      <c r="F483" s="54"/>
      <c r="G483" s="54"/>
      <c r="H483" s="54"/>
      <c r="I483" s="105"/>
      <c r="J483" s="131" t="str">
        <f>IF(MID(Fosfatos!J483,1,1)="&lt;",MID(Fosfatos!J483,2,4)/2,Fosfatos!J483)</f>
        <v>-</v>
      </c>
      <c r="K483" s="105"/>
      <c r="L483" s="131">
        <f>IF(MID(Fosfatos!L483,1,1)="&lt;",MID(Fosfatos!L483,2,4)/2,Fosfatos!L483)</f>
        <v>0.57999999999999996</v>
      </c>
      <c r="M483" s="105"/>
      <c r="N483" s="131" t="str">
        <f>IF(MID(Fosfatos!N483,1,1)="&lt;",MID(Fosfatos!N483,2,4)/2,Fosfatos!N483)</f>
        <v>-</v>
      </c>
      <c r="O483" s="4" t="str">
        <f>IF(MID(Fosfatos!O483,1,1)="&lt;",MID(Fosfatos!O483,2,4)/2,Fosfatos!O483)</f>
        <v>-</v>
      </c>
      <c r="P483" s="9" t="str">
        <f>IF(MID(Fosfatos!P483,1,1)="&lt;",MID(Fosfatos!P483,2,4)/2,Fosfatos!P483)</f>
        <v>-</v>
      </c>
      <c r="Q483" s="105"/>
      <c r="R483" s="17" t="str">
        <f>IF(MID(Fosfatos!R483,1,1)="&lt;",MID(Fosfatos!R483,2,4)/2,Fosfatos!R483)</f>
        <v>-</v>
      </c>
      <c r="S483" s="21" t="str">
        <f>IF(MID(Fosfatos!S483,1,1)="&lt;",MID(Fosfatos!S483,2,4)/2,Fosfatos!S483)</f>
        <v>-</v>
      </c>
      <c r="T483" s="21">
        <f>IF(MID(Fosfatos!T483,1,1)="&lt;",MID(Fosfatos!T483,2,4)/2,Fosfatos!T483)</f>
        <v>0.1</v>
      </c>
      <c r="U483" s="150" t="str">
        <f>IF(MID(Fosfatos!U483,1,1)="&lt;",MID(Fosfatos!U483,2,4)/2,Fosfatos!U483)</f>
        <v>-</v>
      </c>
      <c r="V483" s="151" t="str">
        <f>IF(MID(Fosfatos!V483,1,1)="&lt;",MID(Fosfatos!V483,2,4)/2,Fosfatos!V483)</f>
        <v>-</v>
      </c>
      <c r="W483" s="152" t="str">
        <f>IF(MID(Fosfatos!W483,1,1)="&lt;",MID(Fosfatos!W483,2,4)/2,Fosfatos!W483)</f>
        <v>-</v>
      </c>
      <c r="X483" s="153">
        <f>IF(MID(Fosfatos!X483,1,1)="&lt;",MID(Fosfatos!X483,2,4)/2,Fosfatos!X483)</f>
        <v>0.1</v>
      </c>
      <c r="Y483" s="154" t="str">
        <f>IF(MID(Fosfatos!Y483,1,1)="&lt;",MID(Fosfatos!Y483,2,4)/2,Fosfatos!Y483)</f>
        <v>-</v>
      </c>
    </row>
    <row r="484" spans="2:25" x14ac:dyDescent="0.25">
      <c r="B484" s="30">
        <v>45656</v>
      </c>
      <c r="C484" s="105"/>
      <c r="D484" s="131">
        <f>IF(MID(Fosfatos!D484,1,1)="&lt;",MID(Fosfatos!D484,2,4)/2,Fosfatos!D484)</f>
        <v>0.34</v>
      </c>
      <c r="E484" s="54"/>
      <c r="F484" s="54"/>
      <c r="G484" s="54"/>
      <c r="H484" s="54"/>
      <c r="I484" s="105"/>
      <c r="J484" s="131" t="str">
        <f>IF(MID(Fosfatos!J484,1,1)="&lt;",MID(Fosfatos!J484,2,4)/2,Fosfatos!J484)</f>
        <v>-</v>
      </c>
      <c r="K484" s="105"/>
      <c r="L484" s="131">
        <f>IF(MID(Fosfatos!L484,1,1)="&lt;",MID(Fosfatos!L484,2,4)/2,Fosfatos!L484)</f>
        <v>0.55000000000000004</v>
      </c>
      <c r="M484" s="105"/>
      <c r="N484" s="131" t="str">
        <f>IF(MID(Fosfatos!N484,1,1)="&lt;",MID(Fosfatos!N484,2,4)/2,Fosfatos!N484)</f>
        <v>-</v>
      </c>
      <c r="O484" s="4" t="str">
        <f>IF(MID(Fosfatos!O484,1,1)="&lt;",MID(Fosfatos!O484,2,4)/2,Fosfatos!O484)</f>
        <v>-</v>
      </c>
      <c r="P484" s="9" t="str">
        <f>IF(MID(Fosfatos!P484,1,1)="&lt;",MID(Fosfatos!P484,2,4)/2,Fosfatos!P484)</f>
        <v>-</v>
      </c>
      <c r="Q484" s="105"/>
      <c r="R484" s="17" t="str">
        <f>IF(MID(Fosfatos!R484,1,1)="&lt;",MID(Fosfatos!R484,2,4)/2,Fosfatos!R484)</f>
        <v>-</v>
      </c>
      <c r="S484" s="21" t="str">
        <f>IF(MID(Fosfatos!S484,1,1)="&lt;",MID(Fosfatos!S484,2,4)/2,Fosfatos!S484)</f>
        <v>-</v>
      </c>
      <c r="T484" s="21">
        <f>IF(MID(Fosfatos!T484,1,1)="&lt;",MID(Fosfatos!T484,2,4)/2,Fosfatos!T484)</f>
        <v>0.1</v>
      </c>
      <c r="U484" s="150" t="str">
        <f>IF(MID(Fosfatos!U484,1,1)="&lt;",MID(Fosfatos!U484,2,4)/2,Fosfatos!U484)</f>
        <v>-</v>
      </c>
      <c r="V484" s="151" t="str">
        <f>IF(MID(Fosfatos!V484,1,1)="&lt;",MID(Fosfatos!V484,2,4)/2,Fosfatos!V484)</f>
        <v>-</v>
      </c>
      <c r="W484" s="152" t="str">
        <f>IF(MID(Fosfatos!W484,1,1)="&lt;",MID(Fosfatos!W484,2,4)/2,Fosfatos!W484)</f>
        <v>-</v>
      </c>
      <c r="X484" s="153">
        <f>IF(MID(Fosfatos!X484,1,1)="&lt;",MID(Fosfatos!X484,2,4)/2,Fosfatos!X484)</f>
        <v>0.1</v>
      </c>
      <c r="Y484" s="154" t="str">
        <f>IF(MID(Fosfatos!Y484,1,1)="&lt;",MID(Fosfatos!Y484,2,4)/2,Fosfatos!Y484)</f>
        <v>-</v>
      </c>
    </row>
    <row r="485" spans="2:25" x14ac:dyDescent="0.25">
      <c r="B485" s="30">
        <v>45660</v>
      </c>
      <c r="C485" s="105"/>
      <c r="D485" s="131">
        <f>IF(MID(Fosfatos!D485,1,1)="&lt;",MID(Fosfatos!D485,2,4)/2,Fosfatos!D485)</f>
        <v>0.43</v>
      </c>
      <c r="E485" s="54"/>
      <c r="F485" s="54"/>
      <c r="G485" s="54"/>
      <c r="H485" s="54"/>
      <c r="I485" s="105"/>
      <c r="J485" s="131" t="str">
        <f>IF(MID(Fosfatos!J485,1,1)="&lt;",MID(Fosfatos!J485,2,4)/2,Fosfatos!J485)</f>
        <v>-</v>
      </c>
      <c r="K485" s="105"/>
      <c r="L485" s="131" t="str">
        <f>IF(MID(Fosfatos!L485,1,1)="&lt;",MID(Fosfatos!L485,2,4)/2,Fosfatos!L485)</f>
        <v>-</v>
      </c>
      <c r="M485" s="105"/>
      <c r="N485" s="131" t="str">
        <f>IF(MID(Fosfatos!N485,1,1)="&lt;",MID(Fosfatos!N485,2,4)/2,Fosfatos!N485)</f>
        <v>-</v>
      </c>
      <c r="O485" s="4" t="str">
        <f>IF(MID(Fosfatos!O485,1,1)="&lt;",MID(Fosfatos!O485,2,4)/2,Fosfatos!O485)</f>
        <v>-</v>
      </c>
      <c r="P485" s="9" t="str">
        <f>IF(MID(Fosfatos!P485,1,1)="&lt;",MID(Fosfatos!P485,2,4)/2,Fosfatos!P485)</f>
        <v>-</v>
      </c>
      <c r="Q485" s="105"/>
      <c r="R485" s="17" t="str">
        <f>IF(MID(Fosfatos!R485,1,1)="&lt;",MID(Fosfatos!R485,2,4)/2,Fosfatos!R485)</f>
        <v>-</v>
      </c>
      <c r="S485" s="21" t="str">
        <f>IF(MID(Fosfatos!S485,1,1)="&lt;",MID(Fosfatos!S485,2,4)/2,Fosfatos!S485)</f>
        <v>-</v>
      </c>
      <c r="T485" s="21" t="str">
        <f>IF(MID(Fosfatos!T485,1,1)="&lt;",MID(Fosfatos!T485,2,4)/2,Fosfatos!T485)</f>
        <v>-</v>
      </c>
      <c r="U485" s="150" t="str">
        <f>IF(MID(Fosfatos!U485,1,1)="&lt;",MID(Fosfatos!U485,2,4)/2,Fosfatos!U485)</f>
        <v>-</v>
      </c>
      <c r="V485" s="151" t="str">
        <f>IF(MID(Fosfatos!V485,1,1)="&lt;",MID(Fosfatos!V485,2,4)/2,Fosfatos!V485)</f>
        <v>-</v>
      </c>
      <c r="W485" s="152" t="str">
        <f>IF(MID(Fosfatos!W485,1,1)="&lt;",MID(Fosfatos!W485,2,4)/2,Fosfatos!W485)</f>
        <v>-</v>
      </c>
      <c r="X485" s="153">
        <f>IF(MID(Fosfatos!X485,1,1)="&lt;",MID(Fosfatos!X485,2,4)/2,Fosfatos!X485)</f>
        <v>0.1</v>
      </c>
      <c r="Y485" s="154" t="str">
        <f>IF(MID(Fosfatos!Y485,1,1)="&lt;",MID(Fosfatos!Y485,2,4)/2,Fosfatos!Y485)</f>
        <v>-</v>
      </c>
    </row>
    <row r="486" spans="2:25" x14ac:dyDescent="0.25">
      <c r="B486" s="30">
        <v>45665</v>
      </c>
      <c r="C486" s="105"/>
      <c r="D486" s="131">
        <f>IF(MID(Fosfatos!D486,1,1)="&lt;",MID(Fosfatos!D486,2,4)/2,Fosfatos!D486)</f>
        <v>0.71</v>
      </c>
      <c r="E486" s="54"/>
      <c r="F486" s="54"/>
      <c r="G486" s="54"/>
      <c r="H486" s="54"/>
      <c r="I486" s="105"/>
      <c r="J486" s="131" t="str">
        <f>IF(MID(Fosfatos!J486,1,1)="&lt;",MID(Fosfatos!J486,2,4)/2,Fosfatos!J486)</f>
        <v>-</v>
      </c>
      <c r="K486" s="105"/>
      <c r="L486" s="131">
        <f>IF(MID(Fosfatos!L486,1,1)="&lt;",MID(Fosfatos!L486,2,4)/2,Fosfatos!L486)</f>
        <v>1.1000000000000001</v>
      </c>
      <c r="M486" s="105"/>
      <c r="N486" s="131" t="str">
        <f>IF(MID(Fosfatos!N486,1,1)="&lt;",MID(Fosfatos!N486,2,4)/2,Fosfatos!N486)</f>
        <v>-</v>
      </c>
      <c r="O486" s="4" t="str">
        <f>IF(MID(Fosfatos!O486,1,1)="&lt;",MID(Fosfatos!O486,2,4)/2,Fosfatos!O486)</f>
        <v>-</v>
      </c>
      <c r="P486" s="9" t="str">
        <f>IF(MID(Fosfatos!P486,1,1)="&lt;",MID(Fosfatos!P486,2,4)/2,Fosfatos!P486)</f>
        <v>-</v>
      </c>
      <c r="Q486" s="105"/>
      <c r="R486" s="17" t="str">
        <f>IF(MID(Fosfatos!R486,1,1)="&lt;",MID(Fosfatos!R486,2,4)/2,Fosfatos!R486)</f>
        <v>-</v>
      </c>
      <c r="S486" s="21" t="str">
        <f>IF(MID(Fosfatos!S486,1,1)="&lt;",MID(Fosfatos!S486,2,4)/2,Fosfatos!S486)</f>
        <v>-</v>
      </c>
      <c r="T486" s="21" t="str">
        <f>IF(MID(Fosfatos!T486,1,1)="&lt;",MID(Fosfatos!T486,2,4)/2,Fosfatos!T486)</f>
        <v>-</v>
      </c>
      <c r="U486" s="150" t="str">
        <f>IF(MID(Fosfatos!U486,1,1)="&lt;",MID(Fosfatos!U486,2,4)/2,Fosfatos!U486)</f>
        <v>-</v>
      </c>
      <c r="V486" s="151" t="str">
        <f>IF(MID(Fosfatos!V486,1,1)="&lt;",MID(Fosfatos!V486,2,4)/2,Fosfatos!V486)</f>
        <v>-</v>
      </c>
      <c r="W486" s="152" t="str">
        <f>IF(MID(Fosfatos!W486,1,1)="&lt;",MID(Fosfatos!W486,2,4)/2,Fosfatos!W486)</f>
        <v>-</v>
      </c>
      <c r="X486" s="153">
        <f>IF(MID(Fosfatos!X486,1,1)="&lt;",MID(Fosfatos!X486,2,4)/2,Fosfatos!X486)</f>
        <v>0.1</v>
      </c>
      <c r="Y486" s="154" t="str">
        <f>IF(MID(Fosfatos!Y486,1,1)="&lt;",MID(Fosfatos!Y486,2,4)/2,Fosfatos!Y486)</f>
        <v>-</v>
      </c>
    </row>
    <row r="487" spans="2:25" x14ac:dyDescent="0.25">
      <c r="B487" s="30">
        <v>45667</v>
      </c>
      <c r="C487" s="105"/>
      <c r="D487" s="131">
        <f>IF(MID(Fosfatos!D487,1,1)="&lt;",MID(Fosfatos!D487,2,4)/2,Fosfatos!D487)</f>
        <v>0.49</v>
      </c>
      <c r="E487" s="54"/>
      <c r="F487" s="54"/>
      <c r="G487" s="54"/>
      <c r="H487" s="54"/>
      <c r="I487" s="105"/>
      <c r="J487" s="131" t="str">
        <f>IF(MID(Fosfatos!J487,1,1)="&lt;",MID(Fosfatos!J487,2,4)/2,Fosfatos!J487)</f>
        <v>-</v>
      </c>
      <c r="K487" s="105"/>
      <c r="L487" s="131">
        <f>IF(MID(Fosfatos!L487,1,1)="&lt;",MID(Fosfatos!L487,2,4)/2,Fosfatos!L487)</f>
        <v>0.86</v>
      </c>
      <c r="M487" s="105"/>
      <c r="N487" s="131" t="str">
        <f>IF(MID(Fosfatos!N487,1,1)="&lt;",MID(Fosfatos!N487,2,4)/2,Fosfatos!N487)</f>
        <v>-</v>
      </c>
      <c r="O487" s="4" t="str">
        <f>IF(MID(Fosfatos!O487,1,1)="&lt;",MID(Fosfatos!O487,2,4)/2,Fosfatos!O487)</f>
        <v>-</v>
      </c>
      <c r="P487" s="9" t="str">
        <f>IF(MID(Fosfatos!P487,1,1)="&lt;",MID(Fosfatos!P487,2,4)/2,Fosfatos!P487)</f>
        <v>-</v>
      </c>
      <c r="Q487" s="105"/>
      <c r="R487" s="17" t="str">
        <f>IF(MID(Fosfatos!R487,1,1)="&lt;",MID(Fosfatos!R487,2,4)/2,Fosfatos!R487)</f>
        <v>-</v>
      </c>
      <c r="S487" s="21" t="str">
        <f>IF(MID(Fosfatos!S487,1,1)="&lt;",MID(Fosfatos!S487,2,4)/2,Fosfatos!S487)</f>
        <v>-</v>
      </c>
      <c r="T487" s="21">
        <f>IF(MID(Fosfatos!T487,1,1)="&lt;",MID(Fosfatos!T487,2,4)/2,Fosfatos!T487)</f>
        <v>0.1</v>
      </c>
      <c r="U487" s="150" t="str">
        <f>IF(MID(Fosfatos!U487,1,1)="&lt;",MID(Fosfatos!U487,2,4)/2,Fosfatos!U487)</f>
        <v>-</v>
      </c>
      <c r="V487" s="151" t="str">
        <f>IF(MID(Fosfatos!V487,1,1)="&lt;",MID(Fosfatos!V487,2,4)/2,Fosfatos!V487)</f>
        <v>-</v>
      </c>
      <c r="W487" s="152" t="str">
        <f>IF(MID(Fosfatos!W487,1,1)="&lt;",MID(Fosfatos!W487,2,4)/2,Fosfatos!W487)</f>
        <v>-</v>
      </c>
      <c r="X487" s="153">
        <f>IF(MID(Fosfatos!X487,1,1)="&lt;",MID(Fosfatos!X487,2,4)/2,Fosfatos!X487)</f>
        <v>0.1</v>
      </c>
      <c r="Y487" s="154" t="str">
        <f>IF(MID(Fosfatos!Y487,1,1)="&lt;",MID(Fosfatos!Y487,2,4)/2,Fosfatos!Y487)</f>
        <v>-</v>
      </c>
    </row>
    <row r="488" spans="2:25" x14ac:dyDescent="0.25">
      <c r="B488" s="30">
        <v>45670</v>
      </c>
      <c r="C488" s="105"/>
      <c r="D488" s="131">
        <f>IF(MID(Fosfatos!D488,1,1)="&lt;",MID(Fosfatos!D488,2,4)/2,Fosfatos!D488)</f>
        <v>0.4</v>
      </c>
      <c r="E488" s="54"/>
      <c r="F488" s="54"/>
      <c r="G488" s="54"/>
      <c r="H488" s="54"/>
      <c r="I488" s="105"/>
      <c r="J488" s="131" t="str">
        <f>IF(MID(Fosfatos!J488,1,1)="&lt;",MID(Fosfatos!J488,2,4)/2,Fosfatos!J488)</f>
        <v>-</v>
      </c>
      <c r="K488" s="105"/>
      <c r="L488" s="131">
        <f>IF(MID(Fosfatos!L488,1,1)="&lt;",MID(Fosfatos!L488,2,4)/2,Fosfatos!L488)</f>
        <v>0.92</v>
      </c>
      <c r="M488" s="105"/>
      <c r="N488" s="131" t="str">
        <f>IF(MID(Fosfatos!N488,1,1)="&lt;",MID(Fosfatos!N488,2,4)/2,Fosfatos!N488)</f>
        <v>-</v>
      </c>
      <c r="O488" s="4" t="str">
        <f>IF(MID(Fosfatos!O488,1,1)="&lt;",MID(Fosfatos!O488,2,4)/2,Fosfatos!O488)</f>
        <v>-</v>
      </c>
      <c r="P488" s="9" t="str">
        <f>IF(MID(Fosfatos!P488,1,1)="&lt;",MID(Fosfatos!P488,2,4)/2,Fosfatos!P488)</f>
        <v>-</v>
      </c>
      <c r="Q488" s="105"/>
      <c r="R488" s="17" t="str">
        <f>IF(MID(Fosfatos!R488,1,1)="&lt;",MID(Fosfatos!R488,2,4)/2,Fosfatos!R488)</f>
        <v>-</v>
      </c>
      <c r="S488" s="21" t="str">
        <f>IF(MID(Fosfatos!S488,1,1)="&lt;",MID(Fosfatos!S488,2,4)/2,Fosfatos!S488)</f>
        <v>-</v>
      </c>
      <c r="T488" s="21">
        <f>IF(MID(Fosfatos!T488,1,1)="&lt;",MID(Fosfatos!T488,2,4)/2,Fosfatos!T488)</f>
        <v>0.1</v>
      </c>
      <c r="U488" s="150" t="str">
        <f>IF(MID(Fosfatos!U488,1,1)="&lt;",MID(Fosfatos!U488,2,4)/2,Fosfatos!U488)</f>
        <v>-</v>
      </c>
      <c r="V488" s="151" t="str">
        <f>IF(MID(Fosfatos!V488,1,1)="&lt;",MID(Fosfatos!V488,2,4)/2,Fosfatos!V488)</f>
        <v>-</v>
      </c>
      <c r="W488" s="152" t="str">
        <f>IF(MID(Fosfatos!W488,1,1)="&lt;",MID(Fosfatos!W488,2,4)/2,Fosfatos!W488)</f>
        <v>-</v>
      </c>
      <c r="X488" s="153">
        <f>IF(MID(Fosfatos!X488,1,1)="&lt;",MID(Fosfatos!X488,2,4)/2,Fosfatos!X488)</f>
        <v>0.1</v>
      </c>
      <c r="Y488" s="154" t="str">
        <f>IF(MID(Fosfatos!Y488,1,1)="&lt;",MID(Fosfatos!Y488,2,4)/2,Fosfatos!Y488)</f>
        <v>-</v>
      </c>
    </row>
    <row r="489" spans="2:25" x14ac:dyDescent="0.25">
      <c r="B489" s="30">
        <v>45672</v>
      </c>
      <c r="C489" s="105"/>
      <c r="D489" s="131">
        <f>IF(MID(Fosfatos!D489,1,1)="&lt;",MID(Fosfatos!D489,2,4)/2,Fosfatos!D489)</f>
        <v>0.57999999999999996</v>
      </c>
      <c r="E489" s="54"/>
      <c r="F489" s="54"/>
      <c r="G489" s="54"/>
      <c r="H489" s="54"/>
      <c r="I489" s="105"/>
      <c r="J489" s="131" t="str">
        <f>IF(MID(Fosfatos!J489,1,1)="&lt;",MID(Fosfatos!J489,2,4)/2,Fosfatos!J489)</f>
        <v>-</v>
      </c>
      <c r="K489" s="105"/>
      <c r="L489" s="131">
        <f>IF(MID(Fosfatos!L489,1,1)="&lt;",MID(Fosfatos!L489,2,4)/2,Fosfatos!L489)</f>
        <v>0.89</v>
      </c>
      <c r="M489" s="105"/>
      <c r="N489" s="131" t="str">
        <f>IF(MID(Fosfatos!N489,1,1)="&lt;",MID(Fosfatos!N489,2,4)/2,Fosfatos!N489)</f>
        <v>-</v>
      </c>
      <c r="O489" s="4" t="str">
        <f>IF(MID(Fosfatos!O489,1,1)="&lt;",MID(Fosfatos!O489,2,4)/2,Fosfatos!O489)</f>
        <v>-</v>
      </c>
      <c r="P489" s="9" t="str">
        <f>IF(MID(Fosfatos!P489,1,1)="&lt;",MID(Fosfatos!P489,2,4)/2,Fosfatos!P489)</f>
        <v>-</v>
      </c>
      <c r="Q489" s="105"/>
      <c r="R489" s="17" t="str">
        <f>IF(MID(Fosfatos!R489,1,1)="&lt;",MID(Fosfatos!R489,2,4)/2,Fosfatos!R489)</f>
        <v>-</v>
      </c>
      <c r="S489" s="21" t="str">
        <f>IF(MID(Fosfatos!S489,1,1)="&lt;",MID(Fosfatos!S489,2,4)/2,Fosfatos!S489)</f>
        <v>-</v>
      </c>
      <c r="T489" s="21">
        <f>IF(MID(Fosfatos!T489,1,1)="&lt;",MID(Fosfatos!T489,2,4)/2,Fosfatos!T489)</f>
        <v>0.1</v>
      </c>
      <c r="U489" s="150" t="str">
        <f>IF(MID(Fosfatos!U489,1,1)="&lt;",MID(Fosfatos!U489,2,4)/2,Fosfatos!U489)</f>
        <v>-</v>
      </c>
      <c r="V489" s="151" t="str">
        <f>IF(MID(Fosfatos!V489,1,1)="&lt;",MID(Fosfatos!V489,2,4)/2,Fosfatos!V489)</f>
        <v>-</v>
      </c>
      <c r="W489" s="152" t="str">
        <f>IF(MID(Fosfatos!W489,1,1)="&lt;",MID(Fosfatos!W489,2,4)/2,Fosfatos!W489)</f>
        <v>-</v>
      </c>
      <c r="X489" s="153">
        <f>IF(MID(Fosfatos!X489,1,1)="&lt;",MID(Fosfatos!X489,2,4)/2,Fosfatos!X489)</f>
        <v>0.1</v>
      </c>
      <c r="Y489" s="154" t="str">
        <f>IF(MID(Fosfatos!Y489,1,1)="&lt;",MID(Fosfatos!Y489,2,4)/2,Fosfatos!Y489)</f>
        <v>-</v>
      </c>
    </row>
    <row r="490" spans="2:25" x14ac:dyDescent="0.25">
      <c r="B490" s="30">
        <v>45674</v>
      </c>
      <c r="C490" s="105"/>
      <c r="D490" s="131">
        <f>IF(MID(Fosfatos!D490,1,1)="&lt;",MID(Fosfatos!D490,2,4)/2,Fosfatos!D490)</f>
        <v>0.8</v>
      </c>
      <c r="E490" s="54"/>
      <c r="F490" s="54"/>
      <c r="G490" s="54"/>
      <c r="H490" s="54"/>
      <c r="I490" s="105"/>
      <c r="J490" s="131" t="str">
        <f>IF(MID(Fosfatos!J490,1,1)="&lt;",MID(Fosfatos!J490,2,4)/2,Fosfatos!J490)</f>
        <v>-</v>
      </c>
      <c r="K490" s="105"/>
      <c r="L490" s="131">
        <f>IF(MID(Fosfatos!L490,1,1)="&lt;",MID(Fosfatos!L490,2,4)/2,Fosfatos!L490)</f>
        <v>1.5</v>
      </c>
      <c r="M490" s="105"/>
      <c r="N490" s="131" t="str">
        <f>IF(MID(Fosfatos!N490,1,1)="&lt;",MID(Fosfatos!N490,2,4)/2,Fosfatos!N490)</f>
        <v>-</v>
      </c>
      <c r="O490" s="4" t="str">
        <f>IF(MID(Fosfatos!O490,1,1)="&lt;",MID(Fosfatos!O490,2,4)/2,Fosfatos!O490)</f>
        <v>-</v>
      </c>
      <c r="P490" s="9" t="str">
        <f>IF(MID(Fosfatos!P490,1,1)="&lt;",MID(Fosfatos!P490,2,4)/2,Fosfatos!P490)</f>
        <v>-</v>
      </c>
      <c r="Q490" s="105"/>
      <c r="R490" s="17" t="str">
        <f>IF(MID(Fosfatos!R490,1,1)="&lt;",MID(Fosfatos!R490,2,4)/2,Fosfatos!R490)</f>
        <v>-</v>
      </c>
      <c r="S490" s="21" t="str">
        <f>IF(MID(Fosfatos!S490,1,1)="&lt;",MID(Fosfatos!S490,2,4)/2,Fosfatos!S490)</f>
        <v>-</v>
      </c>
      <c r="T490" s="21">
        <f>IF(MID(Fosfatos!T490,1,1)="&lt;",MID(Fosfatos!T490,2,4)/2,Fosfatos!T490)</f>
        <v>0.1</v>
      </c>
      <c r="U490" s="150" t="str">
        <f>IF(MID(Fosfatos!U490,1,1)="&lt;",MID(Fosfatos!U490,2,4)/2,Fosfatos!U490)</f>
        <v>-</v>
      </c>
      <c r="V490" s="151" t="str">
        <f>IF(MID(Fosfatos!V490,1,1)="&lt;",MID(Fosfatos!V490,2,4)/2,Fosfatos!V490)</f>
        <v>-</v>
      </c>
      <c r="W490" s="152" t="str">
        <f>IF(MID(Fosfatos!W490,1,1)="&lt;",MID(Fosfatos!W490,2,4)/2,Fosfatos!W490)</f>
        <v>-</v>
      </c>
      <c r="X490" s="153">
        <f>IF(MID(Fosfatos!X490,1,1)="&lt;",MID(Fosfatos!X490,2,4)/2,Fosfatos!X490)</f>
        <v>0.1</v>
      </c>
      <c r="Y490" s="154" t="str">
        <f>IF(MID(Fosfatos!Y490,1,1)="&lt;",MID(Fosfatos!Y490,2,4)/2,Fosfatos!Y490)</f>
        <v>-</v>
      </c>
    </row>
    <row r="491" spans="2:25" x14ac:dyDescent="0.25">
      <c r="B491" s="30">
        <v>45677</v>
      </c>
      <c r="C491" s="105"/>
      <c r="D491" s="131">
        <f>IF(MID(Fosfatos!D491,1,1)="&lt;",MID(Fosfatos!D491,2,4)/2,Fosfatos!D491)</f>
        <v>0.71</v>
      </c>
      <c r="E491" s="54"/>
      <c r="F491" s="54"/>
      <c r="G491" s="54"/>
      <c r="H491" s="54"/>
      <c r="I491" s="105"/>
      <c r="J491" s="131" t="str">
        <f>IF(MID(Fosfatos!J491,1,1)="&lt;",MID(Fosfatos!J491,2,4)/2,Fosfatos!J491)</f>
        <v>-</v>
      </c>
      <c r="K491" s="105"/>
      <c r="L491" s="131">
        <f>IF(MID(Fosfatos!L491,1,1)="&lt;",MID(Fosfatos!L491,2,4)/2,Fosfatos!L491)</f>
        <v>1.4</v>
      </c>
      <c r="M491" s="105"/>
      <c r="N491" s="131" t="str">
        <f>IF(MID(Fosfatos!N491,1,1)="&lt;",MID(Fosfatos!N491,2,4)/2,Fosfatos!N491)</f>
        <v>-</v>
      </c>
      <c r="O491" s="4" t="str">
        <f>IF(MID(Fosfatos!O491,1,1)="&lt;",MID(Fosfatos!O491,2,4)/2,Fosfatos!O491)</f>
        <v>-</v>
      </c>
      <c r="P491" s="9" t="str">
        <f>IF(MID(Fosfatos!P491,1,1)="&lt;",MID(Fosfatos!P491,2,4)/2,Fosfatos!P491)</f>
        <v>-</v>
      </c>
      <c r="Q491" s="105"/>
      <c r="R491" s="17" t="str">
        <f>IF(MID(Fosfatos!R491,1,1)="&lt;",MID(Fosfatos!R491,2,4)/2,Fosfatos!R491)</f>
        <v>-</v>
      </c>
      <c r="S491" s="21" t="str">
        <f>IF(MID(Fosfatos!S491,1,1)="&lt;",MID(Fosfatos!S491,2,4)/2,Fosfatos!S491)</f>
        <v>-</v>
      </c>
      <c r="T491" s="21">
        <f>IF(MID(Fosfatos!T491,1,1)="&lt;",MID(Fosfatos!T491,2,4)/2,Fosfatos!T491)</f>
        <v>0.1</v>
      </c>
      <c r="U491" s="150" t="str">
        <f>IF(MID(Fosfatos!U491,1,1)="&lt;",MID(Fosfatos!U491,2,4)/2,Fosfatos!U491)</f>
        <v>-</v>
      </c>
      <c r="V491" s="151" t="str">
        <f>IF(MID(Fosfatos!V491,1,1)="&lt;",MID(Fosfatos!V491,2,4)/2,Fosfatos!V491)</f>
        <v>-</v>
      </c>
      <c r="W491" s="152" t="str">
        <f>IF(MID(Fosfatos!W491,1,1)="&lt;",MID(Fosfatos!W491,2,4)/2,Fosfatos!W491)</f>
        <v>-</v>
      </c>
      <c r="X491" s="153">
        <f>IF(MID(Fosfatos!X491,1,1)="&lt;",MID(Fosfatos!X491,2,4)/2,Fosfatos!X491)</f>
        <v>0.1</v>
      </c>
      <c r="Y491" s="154" t="str">
        <f>IF(MID(Fosfatos!Y491,1,1)="&lt;",MID(Fosfatos!Y491,2,4)/2,Fosfatos!Y491)</f>
        <v>-</v>
      </c>
    </row>
    <row r="492" spans="2:25" x14ac:dyDescent="0.25">
      <c r="B492" s="30">
        <v>45679</v>
      </c>
      <c r="C492" s="105"/>
      <c r="D492" s="131">
        <f>IF(MID(Fosfatos!D492,1,1)="&lt;",MID(Fosfatos!D492,2,4)/2,Fosfatos!D492)</f>
        <v>0.71</v>
      </c>
      <c r="E492" s="54"/>
      <c r="F492" s="54"/>
      <c r="G492" s="54"/>
      <c r="H492" s="54"/>
      <c r="I492" s="105"/>
      <c r="J492" s="131" t="str">
        <f>IF(MID(Fosfatos!J492,1,1)="&lt;",MID(Fosfatos!J492,2,4)/2,Fosfatos!J492)</f>
        <v>-</v>
      </c>
      <c r="K492" s="105"/>
      <c r="L492" s="131">
        <f>IF(MID(Fosfatos!L492,1,1)="&lt;",MID(Fosfatos!L492,2,4)/2,Fosfatos!L492)</f>
        <v>1.4</v>
      </c>
      <c r="M492" s="105"/>
      <c r="N492" s="131" t="str">
        <f>IF(MID(Fosfatos!N492,1,1)="&lt;",MID(Fosfatos!N492,2,4)/2,Fosfatos!N492)</f>
        <v>-</v>
      </c>
      <c r="O492" s="4" t="str">
        <f>IF(MID(Fosfatos!O492,1,1)="&lt;",MID(Fosfatos!O492,2,4)/2,Fosfatos!O492)</f>
        <v>-</v>
      </c>
      <c r="P492" s="9" t="str">
        <f>IF(MID(Fosfatos!P492,1,1)="&lt;",MID(Fosfatos!P492,2,4)/2,Fosfatos!P492)</f>
        <v>-</v>
      </c>
      <c r="Q492" s="105"/>
      <c r="R492" s="17" t="str">
        <f>IF(MID(Fosfatos!R492,1,1)="&lt;",MID(Fosfatos!R492,2,4)/2,Fosfatos!R492)</f>
        <v>-</v>
      </c>
      <c r="S492" s="21" t="str">
        <f>IF(MID(Fosfatos!S492,1,1)="&lt;",MID(Fosfatos!S492,2,4)/2,Fosfatos!S492)</f>
        <v>-</v>
      </c>
      <c r="T492" s="21">
        <f>IF(MID(Fosfatos!T492,1,1)="&lt;",MID(Fosfatos!T492,2,4)/2,Fosfatos!T492)</f>
        <v>0.1</v>
      </c>
      <c r="U492" s="150" t="str">
        <f>IF(MID(Fosfatos!U492,1,1)="&lt;",MID(Fosfatos!U492,2,4)/2,Fosfatos!U492)</f>
        <v>-</v>
      </c>
      <c r="V492" s="151" t="str">
        <f>IF(MID(Fosfatos!V492,1,1)="&lt;",MID(Fosfatos!V492,2,4)/2,Fosfatos!V492)</f>
        <v>-</v>
      </c>
      <c r="W492" s="152" t="str">
        <f>IF(MID(Fosfatos!W492,1,1)="&lt;",MID(Fosfatos!W492,2,4)/2,Fosfatos!W492)</f>
        <v>-</v>
      </c>
      <c r="X492" s="153">
        <f>IF(MID(Fosfatos!X492,1,1)="&lt;",MID(Fosfatos!X492,2,4)/2,Fosfatos!X492)</f>
        <v>0.1</v>
      </c>
      <c r="Y492" s="154" t="str">
        <f>IF(MID(Fosfatos!Y492,1,1)="&lt;",MID(Fosfatos!Y492,2,4)/2,Fosfatos!Y492)</f>
        <v>-</v>
      </c>
    </row>
    <row r="493" spans="2:25" x14ac:dyDescent="0.25">
      <c r="B493" s="30">
        <v>45681</v>
      </c>
      <c r="C493" s="105"/>
      <c r="D493" s="131">
        <f>IF(MID(Fosfatos!D493,1,1)="&lt;",MID(Fosfatos!D493,2,4)/2,Fosfatos!D493)</f>
        <v>0.64</v>
      </c>
      <c r="E493" s="54"/>
      <c r="F493" s="54"/>
      <c r="G493" s="54"/>
      <c r="H493" s="54"/>
      <c r="I493" s="105"/>
      <c r="J493" s="131" t="str">
        <f>IF(MID(Fosfatos!J493,1,1)="&lt;",MID(Fosfatos!J493,2,4)/2,Fosfatos!J493)</f>
        <v>-</v>
      </c>
      <c r="K493" s="105"/>
      <c r="L493" s="131">
        <f>IF(MID(Fosfatos!L493,1,1)="&lt;",MID(Fosfatos!L493,2,4)/2,Fosfatos!L493)</f>
        <v>0.83</v>
      </c>
      <c r="M493" s="105"/>
      <c r="N493" s="131" t="str">
        <f>IF(MID(Fosfatos!N493,1,1)="&lt;",MID(Fosfatos!N493,2,4)/2,Fosfatos!N493)</f>
        <v>-</v>
      </c>
      <c r="O493" s="4" t="str">
        <f>IF(MID(Fosfatos!O493,1,1)="&lt;",MID(Fosfatos!O493,2,4)/2,Fosfatos!O493)</f>
        <v>-</v>
      </c>
      <c r="P493" s="9" t="str">
        <f>IF(MID(Fosfatos!P493,1,1)="&lt;",MID(Fosfatos!P493,2,4)/2,Fosfatos!P493)</f>
        <v>-</v>
      </c>
      <c r="Q493" s="105"/>
      <c r="R493" s="17" t="str">
        <f>IF(MID(Fosfatos!R493,1,1)="&lt;",MID(Fosfatos!R493,2,4)/2,Fosfatos!R493)</f>
        <v>-</v>
      </c>
      <c r="S493" s="21" t="str">
        <f>IF(MID(Fosfatos!S493,1,1)="&lt;",MID(Fosfatos!S493,2,4)/2,Fosfatos!S493)</f>
        <v>-</v>
      </c>
      <c r="T493" s="21">
        <f>IF(MID(Fosfatos!T493,1,1)="&lt;",MID(Fosfatos!T493,2,4)/2,Fosfatos!T493)</f>
        <v>0.1</v>
      </c>
      <c r="U493" s="150" t="str">
        <f>IF(MID(Fosfatos!U493,1,1)="&lt;",MID(Fosfatos!U493,2,4)/2,Fosfatos!U493)</f>
        <v>-</v>
      </c>
      <c r="V493" s="151" t="str">
        <f>IF(MID(Fosfatos!V493,1,1)="&lt;",MID(Fosfatos!V493,2,4)/2,Fosfatos!V493)</f>
        <v>-</v>
      </c>
      <c r="W493" s="152" t="str">
        <f>IF(MID(Fosfatos!W493,1,1)="&lt;",MID(Fosfatos!W493,2,4)/2,Fosfatos!W493)</f>
        <v>-</v>
      </c>
      <c r="X493" s="153">
        <f>IF(MID(Fosfatos!X493,1,1)="&lt;",MID(Fosfatos!X493,2,4)/2,Fosfatos!X493)</f>
        <v>0.1</v>
      </c>
      <c r="Y493" s="154" t="str">
        <f>IF(MID(Fosfatos!Y493,1,1)="&lt;",MID(Fosfatos!Y493,2,4)/2,Fosfatos!Y493)</f>
        <v>-</v>
      </c>
    </row>
    <row r="494" spans="2:25" x14ac:dyDescent="0.25">
      <c r="B494" s="30">
        <v>45684</v>
      </c>
      <c r="C494" s="105"/>
      <c r="D494" s="131">
        <f>IF(MID(Fosfatos!D494,1,1)="&lt;",MID(Fosfatos!D494,2,4)/2,Fosfatos!D494)</f>
        <v>0.4</v>
      </c>
      <c r="E494" s="54"/>
      <c r="F494" s="54"/>
      <c r="G494" s="54"/>
      <c r="H494" s="54"/>
      <c r="I494" s="105"/>
      <c r="J494" s="131" t="str">
        <f>IF(MID(Fosfatos!J494,1,1)="&lt;",MID(Fosfatos!J494,2,4)/2,Fosfatos!J494)</f>
        <v>-</v>
      </c>
      <c r="K494" s="105"/>
      <c r="L494" s="131">
        <f>IF(MID(Fosfatos!L494,1,1)="&lt;",MID(Fosfatos!L494,2,4)/2,Fosfatos!L494)</f>
        <v>0.64</v>
      </c>
      <c r="M494" s="105"/>
      <c r="N494" s="131" t="str">
        <f>IF(MID(Fosfatos!N494,1,1)="&lt;",MID(Fosfatos!N494,2,4)/2,Fosfatos!N494)</f>
        <v>-</v>
      </c>
      <c r="O494" s="4" t="str">
        <f>IF(MID(Fosfatos!O494,1,1)="&lt;",MID(Fosfatos!O494,2,4)/2,Fosfatos!O494)</f>
        <v>-</v>
      </c>
      <c r="P494" s="9" t="str">
        <f>IF(MID(Fosfatos!P494,1,1)="&lt;",MID(Fosfatos!P494,2,4)/2,Fosfatos!P494)</f>
        <v>-</v>
      </c>
      <c r="Q494" s="105"/>
      <c r="R494" s="17" t="str">
        <f>IF(MID(Fosfatos!R494,1,1)="&lt;",MID(Fosfatos!R494,2,4)/2,Fosfatos!R494)</f>
        <v>-</v>
      </c>
      <c r="S494" s="21" t="str">
        <f>IF(MID(Fosfatos!S494,1,1)="&lt;",MID(Fosfatos!S494,2,4)/2,Fosfatos!S494)</f>
        <v>-</v>
      </c>
      <c r="T494" s="21">
        <f>IF(MID(Fosfatos!T494,1,1)="&lt;",MID(Fosfatos!T494,2,4)/2,Fosfatos!T494)</f>
        <v>0.1</v>
      </c>
      <c r="U494" s="150" t="str">
        <f>IF(MID(Fosfatos!U494,1,1)="&lt;",MID(Fosfatos!U494,2,4)/2,Fosfatos!U494)</f>
        <v>-</v>
      </c>
      <c r="V494" s="151" t="str">
        <f>IF(MID(Fosfatos!V494,1,1)="&lt;",MID(Fosfatos!V494,2,4)/2,Fosfatos!V494)</f>
        <v>-</v>
      </c>
      <c r="W494" s="152" t="str">
        <f>IF(MID(Fosfatos!W494,1,1)="&lt;",MID(Fosfatos!W494,2,4)/2,Fosfatos!W494)</f>
        <v>-</v>
      </c>
      <c r="X494" s="153">
        <f>IF(MID(Fosfatos!X494,1,1)="&lt;",MID(Fosfatos!X494,2,4)/2,Fosfatos!X494)</f>
        <v>0.1</v>
      </c>
      <c r="Y494" s="154" t="str">
        <f>IF(MID(Fosfatos!Y494,1,1)="&lt;",MID(Fosfatos!Y494,2,4)/2,Fosfatos!Y494)</f>
        <v>-</v>
      </c>
    </row>
    <row r="495" spans="2:25" x14ac:dyDescent="0.25">
      <c r="B495" s="30">
        <v>45686</v>
      </c>
      <c r="C495" s="105"/>
      <c r="D495" s="131">
        <f>IF(MID(Fosfatos!D495,1,1)="&lt;",MID(Fosfatos!D495,2,4)/2,Fosfatos!D495)</f>
        <v>0.4</v>
      </c>
      <c r="E495" s="54"/>
      <c r="F495" s="54"/>
      <c r="G495" s="54"/>
      <c r="H495" s="54"/>
      <c r="I495" s="105"/>
      <c r="J495" s="131" t="str">
        <f>IF(MID(Fosfatos!J495,1,1)="&lt;",MID(Fosfatos!J495,2,4)/2,Fosfatos!J495)</f>
        <v>-</v>
      </c>
      <c r="K495" s="105"/>
      <c r="L495" s="131">
        <f>IF(MID(Fosfatos!L495,1,1)="&lt;",MID(Fosfatos!L495,2,4)/2,Fosfatos!L495)</f>
        <v>0.67</v>
      </c>
      <c r="M495" s="105"/>
      <c r="N495" s="131" t="str">
        <f>IF(MID(Fosfatos!N495,1,1)="&lt;",MID(Fosfatos!N495,2,4)/2,Fosfatos!N495)</f>
        <v>-</v>
      </c>
      <c r="O495" s="4" t="str">
        <f>IF(MID(Fosfatos!O495,1,1)="&lt;",MID(Fosfatos!O495,2,4)/2,Fosfatos!O495)</f>
        <v>-</v>
      </c>
      <c r="P495" s="9" t="str">
        <f>IF(MID(Fosfatos!P495,1,1)="&lt;",MID(Fosfatos!P495,2,4)/2,Fosfatos!P495)</f>
        <v>-</v>
      </c>
      <c r="Q495" s="105"/>
      <c r="R495" s="17" t="str">
        <f>IF(MID(Fosfatos!R495,1,1)="&lt;",MID(Fosfatos!R495,2,4)/2,Fosfatos!R495)</f>
        <v>-</v>
      </c>
      <c r="S495" s="21" t="str">
        <f>IF(MID(Fosfatos!S495,1,1)="&lt;",MID(Fosfatos!S495,2,4)/2,Fosfatos!S495)</f>
        <v>-</v>
      </c>
      <c r="T495" s="21">
        <f>IF(MID(Fosfatos!T495,1,1)="&lt;",MID(Fosfatos!T495,2,4)/2,Fosfatos!T495)</f>
        <v>0.1</v>
      </c>
      <c r="U495" s="150" t="str">
        <f>IF(MID(Fosfatos!U495,1,1)="&lt;",MID(Fosfatos!U495,2,4)/2,Fosfatos!U495)</f>
        <v>-</v>
      </c>
      <c r="V495" s="151" t="str">
        <f>IF(MID(Fosfatos!V495,1,1)="&lt;",MID(Fosfatos!V495,2,4)/2,Fosfatos!V495)</f>
        <v>-</v>
      </c>
      <c r="W495" s="152" t="str">
        <f>IF(MID(Fosfatos!W495,1,1)="&lt;",MID(Fosfatos!W495,2,4)/2,Fosfatos!W495)</f>
        <v>-</v>
      </c>
      <c r="X495" s="153">
        <f>IF(MID(Fosfatos!X495,1,1)="&lt;",MID(Fosfatos!X495,2,4)/2,Fosfatos!X495)</f>
        <v>0.1</v>
      </c>
      <c r="Y495" s="154" t="str">
        <f>IF(MID(Fosfatos!Y495,1,1)="&lt;",MID(Fosfatos!Y495,2,4)/2,Fosfatos!Y495)</f>
        <v>-</v>
      </c>
    </row>
    <row r="496" spans="2:25" x14ac:dyDescent="0.25">
      <c r="B496" s="30">
        <v>45688</v>
      </c>
      <c r="C496" s="105"/>
      <c r="D496" s="131">
        <f>IF(MID(Fosfatos!D496,1,1)="&lt;",MID(Fosfatos!D496,2,4)/2,Fosfatos!D496)</f>
        <v>0.21</v>
      </c>
      <c r="E496" s="54"/>
      <c r="F496" s="54"/>
      <c r="G496" s="54"/>
      <c r="H496" s="54"/>
      <c r="I496" s="105"/>
      <c r="J496" s="131" t="str">
        <f>IF(MID(Fosfatos!J496,1,1)="&lt;",MID(Fosfatos!J496,2,4)/2,Fosfatos!J496)</f>
        <v>-</v>
      </c>
      <c r="K496" s="105"/>
      <c r="L496" s="131">
        <f>IF(MID(Fosfatos!L496,1,1)="&lt;",MID(Fosfatos!L496,2,4)/2,Fosfatos!L496)</f>
        <v>0.71</v>
      </c>
      <c r="M496" s="105"/>
      <c r="N496" s="131" t="str">
        <f>IF(MID(Fosfatos!N496,1,1)="&lt;",MID(Fosfatos!N496,2,4)/2,Fosfatos!N496)</f>
        <v>-</v>
      </c>
      <c r="O496" s="4" t="str">
        <f>IF(MID(Fosfatos!O496,1,1)="&lt;",MID(Fosfatos!O496,2,4)/2,Fosfatos!O496)</f>
        <v>-</v>
      </c>
      <c r="P496" s="9" t="str">
        <f>IF(MID(Fosfatos!P496,1,1)="&lt;",MID(Fosfatos!P496,2,4)/2,Fosfatos!P496)</f>
        <v>-</v>
      </c>
      <c r="Q496" s="105"/>
      <c r="R496" s="17" t="str">
        <f>IF(MID(Fosfatos!R496,1,1)="&lt;",MID(Fosfatos!R496,2,4)/2,Fosfatos!R496)</f>
        <v>-</v>
      </c>
      <c r="S496" s="21" t="str">
        <f>IF(MID(Fosfatos!S496,1,1)="&lt;",MID(Fosfatos!S496,2,4)/2,Fosfatos!S496)</f>
        <v>-</v>
      </c>
      <c r="T496" s="21">
        <f>IF(MID(Fosfatos!T496,1,1)="&lt;",MID(Fosfatos!T496,2,4)/2,Fosfatos!T496)</f>
        <v>0.1</v>
      </c>
      <c r="U496" s="150" t="str">
        <f>IF(MID(Fosfatos!U496,1,1)="&lt;",MID(Fosfatos!U496,2,4)/2,Fosfatos!U496)</f>
        <v>-</v>
      </c>
      <c r="V496" s="151" t="str">
        <f>IF(MID(Fosfatos!V496,1,1)="&lt;",MID(Fosfatos!V496,2,4)/2,Fosfatos!V496)</f>
        <v>-</v>
      </c>
      <c r="W496" s="152" t="str">
        <f>IF(MID(Fosfatos!W496,1,1)="&lt;",MID(Fosfatos!W496,2,4)/2,Fosfatos!W496)</f>
        <v>-</v>
      </c>
      <c r="X496" s="153">
        <f>IF(MID(Fosfatos!X496,1,1)="&lt;",MID(Fosfatos!X496,2,4)/2,Fosfatos!X496)</f>
        <v>0.1</v>
      </c>
      <c r="Y496" s="154" t="str">
        <f>IF(MID(Fosfatos!Y496,1,1)="&lt;",MID(Fosfatos!Y496,2,4)/2,Fosfatos!Y496)</f>
        <v>-</v>
      </c>
    </row>
    <row r="497" spans="2:25" x14ac:dyDescent="0.25">
      <c r="B497" s="30">
        <v>45691</v>
      </c>
      <c r="C497" s="105"/>
      <c r="D497" s="131">
        <f>IF(MID(Fosfatos!D497,1,1)="&lt;",MID(Fosfatos!D497,2,4)/2,Fosfatos!D497)</f>
        <v>0.34</v>
      </c>
      <c r="E497" s="54"/>
      <c r="F497" s="54"/>
      <c r="G497" s="54"/>
      <c r="H497" s="54"/>
      <c r="I497" s="105"/>
      <c r="J497" s="131" t="str">
        <f>IF(MID(Fosfatos!J497,1,1)="&lt;",MID(Fosfatos!J497,2,4)/2,Fosfatos!J497)</f>
        <v>-</v>
      </c>
      <c r="K497" s="105"/>
      <c r="L497" s="131">
        <f>IF(MID(Fosfatos!L497,1,1)="&lt;",MID(Fosfatos!L497,2,4)/2,Fosfatos!L497)</f>
        <v>0.57999999999999996</v>
      </c>
      <c r="M497" s="105"/>
      <c r="N497" s="131" t="str">
        <f>IF(MID(Fosfatos!N497,1,1)="&lt;",MID(Fosfatos!N497,2,4)/2,Fosfatos!N497)</f>
        <v>-</v>
      </c>
      <c r="O497" s="4" t="str">
        <f>IF(MID(Fosfatos!O497,1,1)="&lt;",MID(Fosfatos!O497,2,4)/2,Fosfatos!O497)</f>
        <v>-</v>
      </c>
      <c r="P497" s="9" t="str">
        <f>IF(MID(Fosfatos!P497,1,1)="&lt;",MID(Fosfatos!P497,2,4)/2,Fosfatos!P497)</f>
        <v>-</v>
      </c>
      <c r="Q497" s="105"/>
      <c r="R497" s="17" t="str">
        <f>IF(MID(Fosfatos!R497,1,1)="&lt;",MID(Fosfatos!R497,2,4)/2,Fosfatos!R497)</f>
        <v>-</v>
      </c>
      <c r="S497" s="21" t="str">
        <f>IF(MID(Fosfatos!S497,1,1)="&lt;",MID(Fosfatos!S497,2,4)/2,Fosfatos!S497)</f>
        <v>-</v>
      </c>
      <c r="T497" s="21">
        <f>IF(MID(Fosfatos!T497,1,1)="&lt;",MID(Fosfatos!T497,2,4)/2,Fosfatos!T497)</f>
        <v>0.1</v>
      </c>
      <c r="U497" s="150" t="str">
        <f>IF(MID(Fosfatos!U497,1,1)="&lt;",MID(Fosfatos!U497,2,4)/2,Fosfatos!U497)</f>
        <v>-</v>
      </c>
      <c r="V497" s="151" t="str">
        <f>IF(MID(Fosfatos!V497,1,1)="&lt;",MID(Fosfatos!V497,2,4)/2,Fosfatos!V497)</f>
        <v>-</v>
      </c>
      <c r="W497" s="152" t="str">
        <f>IF(MID(Fosfatos!W497,1,1)="&lt;",MID(Fosfatos!W497,2,4)/2,Fosfatos!W497)</f>
        <v>-</v>
      </c>
      <c r="X497" s="153">
        <f>IF(MID(Fosfatos!X497,1,1)="&lt;",MID(Fosfatos!X497,2,4)/2,Fosfatos!X497)</f>
        <v>0.1</v>
      </c>
      <c r="Y497" s="154" t="str">
        <f>IF(MID(Fosfatos!Y497,1,1)="&lt;",MID(Fosfatos!Y497,2,4)/2,Fosfatos!Y497)</f>
        <v>-</v>
      </c>
    </row>
    <row r="498" spans="2:25" x14ac:dyDescent="0.25">
      <c r="B498" s="30">
        <v>45693</v>
      </c>
      <c r="C498" s="105"/>
      <c r="D498" s="131">
        <f>IF(MID(Fosfatos!D498,1,1)="&lt;",MID(Fosfatos!D498,2,4)/2,Fosfatos!D498)</f>
        <v>0.37</v>
      </c>
      <c r="E498" s="54"/>
      <c r="F498" s="54"/>
      <c r="G498" s="54"/>
      <c r="H498" s="54"/>
      <c r="I498" s="105"/>
      <c r="J498" s="131" t="str">
        <f>IF(MID(Fosfatos!J498,1,1)="&lt;",MID(Fosfatos!J498,2,4)/2,Fosfatos!J498)</f>
        <v>-</v>
      </c>
      <c r="K498" s="105"/>
      <c r="L498" s="131">
        <f>IF(MID(Fosfatos!L498,1,1)="&lt;",MID(Fosfatos!L498,2,4)/2,Fosfatos!L498)</f>
        <v>0.64</v>
      </c>
      <c r="M498" s="105"/>
      <c r="N498" s="131" t="str">
        <f>IF(MID(Fosfatos!N498,1,1)="&lt;",MID(Fosfatos!N498,2,4)/2,Fosfatos!N498)</f>
        <v>-</v>
      </c>
      <c r="O498" s="4" t="str">
        <f>IF(MID(Fosfatos!O498,1,1)="&lt;",MID(Fosfatos!O498,2,4)/2,Fosfatos!O498)</f>
        <v>-</v>
      </c>
      <c r="P498" s="9" t="str">
        <f>IF(MID(Fosfatos!P498,1,1)="&lt;",MID(Fosfatos!P498,2,4)/2,Fosfatos!P498)</f>
        <v>-</v>
      </c>
      <c r="Q498" s="105"/>
      <c r="R498" s="17" t="str">
        <f>IF(MID(Fosfatos!R498,1,1)="&lt;",MID(Fosfatos!R498,2,4)/2,Fosfatos!R498)</f>
        <v>-</v>
      </c>
      <c r="S498" s="21" t="str">
        <f>IF(MID(Fosfatos!S498,1,1)="&lt;",MID(Fosfatos!S498,2,4)/2,Fosfatos!S498)</f>
        <v>-</v>
      </c>
      <c r="T498" s="21">
        <f>IF(MID(Fosfatos!T498,1,1)="&lt;",MID(Fosfatos!T498,2,4)/2,Fosfatos!T498)</f>
        <v>0.1</v>
      </c>
      <c r="U498" s="150" t="str">
        <f>IF(MID(Fosfatos!U498,1,1)="&lt;",MID(Fosfatos!U498,2,4)/2,Fosfatos!U498)</f>
        <v>-</v>
      </c>
      <c r="V498" s="151" t="str">
        <f>IF(MID(Fosfatos!V498,1,1)="&lt;",MID(Fosfatos!V498,2,4)/2,Fosfatos!V498)</f>
        <v>-</v>
      </c>
      <c r="W498" s="152" t="str">
        <f>IF(MID(Fosfatos!W498,1,1)="&lt;",MID(Fosfatos!W498,2,4)/2,Fosfatos!W498)</f>
        <v>-</v>
      </c>
      <c r="X498" s="153">
        <f>IF(MID(Fosfatos!X498,1,1)="&lt;",MID(Fosfatos!X498,2,4)/2,Fosfatos!X498)</f>
        <v>0.1</v>
      </c>
      <c r="Y498" s="154" t="str">
        <f>IF(MID(Fosfatos!Y498,1,1)="&lt;",MID(Fosfatos!Y498,2,4)/2,Fosfatos!Y498)</f>
        <v>-</v>
      </c>
    </row>
    <row r="499" spans="2:25" x14ac:dyDescent="0.25">
      <c r="B499" s="30">
        <v>45695</v>
      </c>
      <c r="C499" s="105"/>
      <c r="D499" s="131">
        <f>IF(MID(Fosfatos!D499,1,1)="&lt;",MID(Fosfatos!D499,2,4)/2,Fosfatos!D499)</f>
        <v>0.31</v>
      </c>
      <c r="E499" s="54"/>
      <c r="F499" s="54"/>
      <c r="G499" s="54"/>
      <c r="H499" s="54"/>
      <c r="I499" s="105"/>
      <c r="J499" s="131">
        <f>IF(MID(Fosfatos!J499,1,1)="&lt;",MID(Fosfatos!J499,2,4)/2,Fosfatos!J499)</f>
        <v>0.1</v>
      </c>
      <c r="K499" s="105"/>
      <c r="L499" s="131">
        <f>IF(MID(Fosfatos!L499,1,1)="&lt;",MID(Fosfatos!L499,2,4)/2,Fosfatos!L499)</f>
        <v>0.71</v>
      </c>
      <c r="M499" s="105"/>
      <c r="N499" s="131" t="str">
        <f>IF(MID(Fosfatos!N499,1,1)="&lt;",MID(Fosfatos!N499,2,4)/2,Fosfatos!N499)</f>
        <v>-</v>
      </c>
      <c r="O499" s="4" t="str">
        <f>IF(MID(Fosfatos!O499,1,1)="&lt;",MID(Fosfatos!O499,2,4)/2,Fosfatos!O499)</f>
        <v>-</v>
      </c>
      <c r="P499" s="9" t="str">
        <f>IF(MID(Fosfatos!P499,1,1)="&lt;",MID(Fosfatos!P499,2,4)/2,Fosfatos!P499)</f>
        <v>-</v>
      </c>
      <c r="Q499" s="105"/>
      <c r="R499" s="17" t="str">
        <f>IF(MID(Fosfatos!R499,1,1)="&lt;",MID(Fosfatos!R499,2,4)/2,Fosfatos!R499)</f>
        <v>-</v>
      </c>
      <c r="S499" s="21" t="str">
        <f>IF(MID(Fosfatos!S499,1,1)="&lt;",MID(Fosfatos!S499,2,4)/2,Fosfatos!S499)</f>
        <v>-</v>
      </c>
      <c r="T499" s="21">
        <f>IF(MID(Fosfatos!T499,1,1)="&lt;",MID(Fosfatos!T499,2,4)/2,Fosfatos!T499)</f>
        <v>0.1</v>
      </c>
      <c r="U499" s="150" t="str">
        <f>IF(MID(Fosfatos!U499,1,1)="&lt;",MID(Fosfatos!U499,2,4)/2,Fosfatos!U499)</f>
        <v>-</v>
      </c>
      <c r="V499" s="151" t="str">
        <f>IF(MID(Fosfatos!V499,1,1)="&lt;",MID(Fosfatos!V499,2,4)/2,Fosfatos!V499)</f>
        <v>-</v>
      </c>
      <c r="W499" s="152" t="str">
        <f>IF(MID(Fosfatos!W499,1,1)="&lt;",MID(Fosfatos!W499,2,4)/2,Fosfatos!W499)</f>
        <v>-</v>
      </c>
      <c r="X499" s="153">
        <f>IF(MID(Fosfatos!X499,1,1)="&lt;",MID(Fosfatos!X499,2,4)/2,Fosfatos!X499)</f>
        <v>0.1</v>
      </c>
      <c r="Y499" s="154" t="str">
        <f>IF(MID(Fosfatos!Y499,1,1)="&lt;",MID(Fosfatos!Y499,2,4)/2,Fosfatos!Y499)</f>
        <v>-</v>
      </c>
    </row>
    <row r="500" spans="2:25" x14ac:dyDescent="0.25">
      <c r="B500" s="30">
        <v>45698</v>
      </c>
      <c r="C500" s="105"/>
      <c r="D500" s="131">
        <f>IF(MID(Fosfatos!D500,1,1)="&lt;",MID(Fosfatos!D500,2,4)/2,Fosfatos!D500)</f>
        <v>0.28000000000000003</v>
      </c>
      <c r="E500" s="54"/>
      <c r="F500" s="54"/>
      <c r="G500" s="54"/>
      <c r="H500" s="54"/>
      <c r="I500" s="105"/>
      <c r="J500" s="131" t="str">
        <f>IF(MID(Fosfatos!J500,1,1)="&lt;",MID(Fosfatos!J500,2,4)/2,Fosfatos!J500)</f>
        <v>-</v>
      </c>
      <c r="K500" s="105"/>
      <c r="L500" s="131">
        <f>IF(MID(Fosfatos!L500,1,1)="&lt;",MID(Fosfatos!L500,2,4)/2,Fosfatos!L500)</f>
        <v>0.77</v>
      </c>
      <c r="M500" s="105"/>
      <c r="N500" s="131" t="str">
        <f>IF(MID(Fosfatos!N500,1,1)="&lt;",MID(Fosfatos!N500,2,4)/2,Fosfatos!N500)</f>
        <v>-</v>
      </c>
      <c r="O500" s="4" t="str">
        <f>IF(MID(Fosfatos!O500,1,1)="&lt;",MID(Fosfatos!O500,2,4)/2,Fosfatos!O500)</f>
        <v>-</v>
      </c>
      <c r="P500" s="9" t="str">
        <f>IF(MID(Fosfatos!P500,1,1)="&lt;",MID(Fosfatos!P500,2,4)/2,Fosfatos!P500)</f>
        <v>-</v>
      </c>
      <c r="Q500" s="105"/>
      <c r="R500" s="17" t="str">
        <f>IF(MID(Fosfatos!R500,1,1)="&lt;",MID(Fosfatos!R500,2,4)/2,Fosfatos!R500)</f>
        <v>-</v>
      </c>
      <c r="S500" s="21" t="str">
        <f>IF(MID(Fosfatos!S500,1,1)="&lt;",MID(Fosfatos!S500,2,4)/2,Fosfatos!S500)</f>
        <v>-</v>
      </c>
      <c r="T500" s="21">
        <f>IF(MID(Fosfatos!T500,1,1)="&lt;",MID(Fosfatos!T500,2,4)/2,Fosfatos!T500)</f>
        <v>0.1</v>
      </c>
      <c r="U500" s="150" t="str">
        <f>IF(MID(Fosfatos!U500,1,1)="&lt;",MID(Fosfatos!U500,2,4)/2,Fosfatos!U500)</f>
        <v>-</v>
      </c>
      <c r="V500" s="151" t="str">
        <f>IF(MID(Fosfatos!V500,1,1)="&lt;",MID(Fosfatos!V500,2,4)/2,Fosfatos!V500)</f>
        <v>-</v>
      </c>
      <c r="W500" s="152" t="str">
        <f>IF(MID(Fosfatos!W500,1,1)="&lt;",MID(Fosfatos!W500,2,4)/2,Fosfatos!W500)</f>
        <v>-</v>
      </c>
      <c r="X500" s="153">
        <f>IF(MID(Fosfatos!X500,1,1)="&lt;",MID(Fosfatos!X500,2,4)/2,Fosfatos!X500)</f>
        <v>0.1</v>
      </c>
      <c r="Y500" s="154" t="str">
        <f>IF(MID(Fosfatos!Y500,1,1)="&lt;",MID(Fosfatos!Y500,2,4)/2,Fosfatos!Y500)</f>
        <v>-</v>
      </c>
    </row>
    <row r="501" spans="2:25" x14ac:dyDescent="0.25">
      <c r="B501" s="30">
        <v>45700</v>
      </c>
      <c r="C501" s="105"/>
      <c r="D501" s="131">
        <f>IF(MID(Fosfatos!D501,1,1)="&lt;",MID(Fosfatos!D501,2,4)/2,Fosfatos!D501)</f>
        <v>0.31</v>
      </c>
      <c r="E501" s="54"/>
      <c r="F501" s="54"/>
      <c r="G501" s="54"/>
      <c r="H501" s="54"/>
      <c r="I501" s="105"/>
      <c r="J501" s="131" t="str">
        <f>IF(MID(Fosfatos!J501,1,1)="&lt;",MID(Fosfatos!J501,2,4)/2,Fosfatos!J501)</f>
        <v>-</v>
      </c>
      <c r="K501" s="105"/>
      <c r="L501" s="131">
        <f>IF(MID(Fosfatos!L501,1,1)="&lt;",MID(Fosfatos!L501,2,4)/2,Fosfatos!L501)</f>
        <v>0.92</v>
      </c>
      <c r="M501" s="105"/>
      <c r="N501" s="131" t="str">
        <f>IF(MID(Fosfatos!N501,1,1)="&lt;",MID(Fosfatos!N501,2,4)/2,Fosfatos!N501)</f>
        <v>-</v>
      </c>
      <c r="O501" s="4" t="str">
        <f>IF(MID(Fosfatos!O501,1,1)="&lt;",MID(Fosfatos!O501,2,4)/2,Fosfatos!O501)</f>
        <v>-</v>
      </c>
      <c r="P501" s="9" t="str">
        <f>IF(MID(Fosfatos!P501,1,1)="&lt;",MID(Fosfatos!P501,2,4)/2,Fosfatos!P501)</f>
        <v>-</v>
      </c>
      <c r="Q501" s="105"/>
      <c r="R501" s="17" t="str">
        <f>IF(MID(Fosfatos!R501,1,1)="&lt;",MID(Fosfatos!R501,2,4)/2,Fosfatos!R501)</f>
        <v>-</v>
      </c>
      <c r="S501" s="21" t="str">
        <f>IF(MID(Fosfatos!S501,1,1)="&lt;",MID(Fosfatos!S501,2,4)/2,Fosfatos!S501)</f>
        <v>-</v>
      </c>
      <c r="T501" s="21">
        <f>IF(MID(Fosfatos!T501,1,1)="&lt;",MID(Fosfatos!T501,2,4)/2,Fosfatos!T501)</f>
        <v>0.1</v>
      </c>
      <c r="U501" s="150" t="str">
        <f>IF(MID(Fosfatos!U501,1,1)="&lt;",MID(Fosfatos!U501,2,4)/2,Fosfatos!U501)</f>
        <v>-</v>
      </c>
      <c r="V501" s="151" t="str">
        <f>IF(MID(Fosfatos!V501,1,1)="&lt;",MID(Fosfatos!V501,2,4)/2,Fosfatos!V501)</f>
        <v>-</v>
      </c>
      <c r="W501" s="152" t="str">
        <f>IF(MID(Fosfatos!W501,1,1)="&lt;",MID(Fosfatos!W501,2,4)/2,Fosfatos!W501)</f>
        <v>-</v>
      </c>
      <c r="X501" s="153">
        <f>IF(MID(Fosfatos!X501,1,1)="&lt;",MID(Fosfatos!X501,2,4)/2,Fosfatos!X501)</f>
        <v>0.1</v>
      </c>
      <c r="Y501" s="154" t="str">
        <f>IF(MID(Fosfatos!Y501,1,1)="&lt;",MID(Fosfatos!Y501,2,4)/2,Fosfatos!Y501)</f>
        <v>-</v>
      </c>
    </row>
    <row r="502" spans="2:25" x14ac:dyDescent="0.25">
      <c r="B502" s="30">
        <v>45702</v>
      </c>
      <c r="C502" s="105"/>
      <c r="D502" s="131">
        <f>IF(MID(Fosfatos!D502,1,1)="&lt;",MID(Fosfatos!D502,2,4)/2,Fosfatos!D502)</f>
        <v>0.34</v>
      </c>
      <c r="E502" s="54"/>
      <c r="F502" s="54"/>
      <c r="G502" s="54"/>
      <c r="H502" s="54"/>
      <c r="I502" s="105"/>
      <c r="J502" s="131" t="str">
        <f>IF(MID(Fosfatos!J502,1,1)="&lt;",MID(Fosfatos!J502,2,4)/2,Fosfatos!J502)</f>
        <v>-</v>
      </c>
      <c r="K502" s="105"/>
      <c r="L502" s="131">
        <f>IF(MID(Fosfatos!L502,1,1)="&lt;",MID(Fosfatos!L502,2,4)/2,Fosfatos!L502)</f>
        <v>1.7</v>
      </c>
      <c r="M502" s="105"/>
      <c r="N502" s="131" t="str">
        <f>IF(MID(Fosfatos!N502,1,1)="&lt;",MID(Fosfatos!N502,2,4)/2,Fosfatos!N502)</f>
        <v>-</v>
      </c>
      <c r="O502" s="4" t="str">
        <f>IF(MID(Fosfatos!O502,1,1)="&lt;",MID(Fosfatos!O502,2,4)/2,Fosfatos!O502)</f>
        <v>-</v>
      </c>
      <c r="P502" s="9" t="str">
        <f>IF(MID(Fosfatos!P502,1,1)="&lt;",MID(Fosfatos!P502,2,4)/2,Fosfatos!P502)</f>
        <v>-</v>
      </c>
      <c r="Q502" s="105"/>
      <c r="R502" s="17" t="str">
        <f>IF(MID(Fosfatos!R502,1,1)="&lt;",MID(Fosfatos!R502,2,4)/2,Fosfatos!R502)</f>
        <v>-</v>
      </c>
      <c r="S502" s="21" t="str">
        <f>IF(MID(Fosfatos!S502,1,1)="&lt;",MID(Fosfatos!S502,2,4)/2,Fosfatos!S502)</f>
        <v>-</v>
      </c>
      <c r="T502" s="21">
        <f>IF(MID(Fosfatos!T502,1,1)="&lt;",MID(Fosfatos!T502,2,4)/2,Fosfatos!T502)</f>
        <v>0.1</v>
      </c>
      <c r="U502" s="150" t="str">
        <f>IF(MID(Fosfatos!U502,1,1)="&lt;",MID(Fosfatos!U502,2,4)/2,Fosfatos!U502)</f>
        <v>-</v>
      </c>
      <c r="V502" s="151" t="str">
        <f>IF(MID(Fosfatos!V502,1,1)="&lt;",MID(Fosfatos!V502,2,4)/2,Fosfatos!V502)</f>
        <v>-</v>
      </c>
      <c r="W502" s="152" t="str">
        <f>IF(MID(Fosfatos!W502,1,1)="&lt;",MID(Fosfatos!W502,2,4)/2,Fosfatos!W502)</f>
        <v>-</v>
      </c>
      <c r="X502" s="153">
        <f>IF(MID(Fosfatos!X502,1,1)="&lt;",MID(Fosfatos!X502,2,4)/2,Fosfatos!X502)</f>
        <v>0.1</v>
      </c>
      <c r="Y502" s="154" t="str">
        <f>IF(MID(Fosfatos!Y502,1,1)="&lt;",MID(Fosfatos!Y502,2,4)/2,Fosfatos!Y502)</f>
        <v>-</v>
      </c>
    </row>
    <row r="503" spans="2:25" x14ac:dyDescent="0.25">
      <c r="B503" s="30">
        <v>45705</v>
      </c>
      <c r="C503" s="105"/>
      <c r="D503" s="131">
        <f>IF(MID(Fosfatos!D503,1,1)="&lt;",MID(Fosfatos!D503,2,4)/2,Fosfatos!D503)</f>
        <v>0.46</v>
      </c>
      <c r="E503" s="54"/>
      <c r="F503" s="54"/>
      <c r="G503" s="54"/>
      <c r="H503" s="54"/>
      <c r="I503" s="105"/>
      <c r="J503" s="131" t="str">
        <f>IF(MID(Fosfatos!J503,1,1)="&lt;",MID(Fosfatos!J503,2,4)/2,Fosfatos!J503)</f>
        <v>-</v>
      </c>
      <c r="K503" s="105"/>
      <c r="L503" s="131">
        <f>IF(MID(Fosfatos!L503,1,1)="&lt;",MID(Fosfatos!L503,2,4)/2,Fosfatos!L503)</f>
        <v>0.95</v>
      </c>
      <c r="M503" s="105"/>
      <c r="N503" s="131" t="str">
        <f>IF(MID(Fosfatos!N503,1,1)="&lt;",MID(Fosfatos!N503,2,4)/2,Fosfatos!N503)</f>
        <v>-</v>
      </c>
      <c r="O503" s="4" t="str">
        <f>IF(MID(Fosfatos!O503,1,1)="&lt;",MID(Fosfatos!O503,2,4)/2,Fosfatos!O503)</f>
        <v>-</v>
      </c>
      <c r="P503" s="9" t="str">
        <f>IF(MID(Fosfatos!P503,1,1)="&lt;",MID(Fosfatos!P503,2,4)/2,Fosfatos!P503)</f>
        <v>-</v>
      </c>
      <c r="Q503" s="105"/>
      <c r="R503" s="17" t="str">
        <f>IF(MID(Fosfatos!R503,1,1)="&lt;",MID(Fosfatos!R503,2,4)/2,Fosfatos!R503)</f>
        <v>-</v>
      </c>
      <c r="S503" s="21" t="str">
        <f>IF(MID(Fosfatos!S503,1,1)="&lt;",MID(Fosfatos!S503,2,4)/2,Fosfatos!S503)</f>
        <v>-</v>
      </c>
      <c r="T503" s="21">
        <f>IF(MID(Fosfatos!T503,1,1)="&lt;",MID(Fosfatos!T503,2,4)/2,Fosfatos!T503)</f>
        <v>0.1</v>
      </c>
      <c r="U503" s="150" t="str">
        <f>IF(MID(Fosfatos!U503,1,1)="&lt;",MID(Fosfatos!U503,2,4)/2,Fosfatos!U503)</f>
        <v>-</v>
      </c>
      <c r="V503" s="151" t="str">
        <f>IF(MID(Fosfatos!V503,1,1)="&lt;",MID(Fosfatos!V503,2,4)/2,Fosfatos!V503)</f>
        <v>-</v>
      </c>
      <c r="W503" s="152" t="str">
        <f>IF(MID(Fosfatos!W503,1,1)="&lt;",MID(Fosfatos!W503,2,4)/2,Fosfatos!W503)</f>
        <v>-</v>
      </c>
      <c r="X503" s="153">
        <f>IF(MID(Fosfatos!X503,1,1)="&lt;",MID(Fosfatos!X503,2,4)/2,Fosfatos!X503)</f>
        <v>0.1</v>
      </c>
      <c r="Y503" s="154" t="str">
        <f>IF(MID(Fosfatos!Y503,1,1)="&lt;",MID(Fosfatos!Y503,2,4)/2,Fosfatos!Y503)</f>
        <v>-</v>
      </c>
    </row>
    <row r="504" spans="2:25" x14ac:dyDescent="0.25">
      <c r="B504" s="30">
        <v>45707</v>
      </c>
      <c r="C504" s="105"/>
      <c r="D504" s="131">
        <f>IF(MID(Fosfatos!D504,1,1)="&lt;",MID(Fosfatos!D504,2,4)/2,Fosfatos!D504)</f>
        <v>0.37</v>
      </c>
      <c r="E504" s="54"/>
      <c r="F504" s="54"/>
      <c r="G504" s="54"/>
      <c r="H504" s="54"/>
      <c r="I504" s="105"/>
      <c r="J504" s="131" t="str">
        <f>IF(MID(Fosfatos!J504,1,1)="&lt;",MID(Fosfatos!J504,2,4)/2,Fosfatos!J504)</f>
        <v>-</v>
      </c>
      <c r="K504" s="105"/>
      <c r="L504" s="131">
        <f>IF(MID(Fosfatos!L504,1,1)="&lt;",MID(Fosfatos!L504,2,4)/2,Fosfatos!L504)</f>
        <v>0.83</v>
      </c>
      <c r="M504" s="105"/>
      <c r="N504" s="131" t="str">
        <f>IF(MID(Fosfatos!N504,1,1)="&lt;",MID(Fosfatos!N504,2,4)/2,Fosfatos!N504)</f>
        <v>-</v>
      </c>
      <c r="O504" s="4" t="str">
        <f>IF(MID(Fosfatos!O504,1,1)="&lt;",MID(Fosfatos!O504,2,4)/2,Fosfatos!O504)</f>
        <v>-</v>
      </c>
      <c r="P504" s="9" t="str">
        <f>IF(MID(Fosfatos!P504,1,1)="&lt;",MID(Fosfatos!P504,2,4)/2,Fosfatos!P504)</f>
        <v>-</v>
      </c>
      <c r="Q504" s="105"/>
      <c r="R504" s="17" t="str">
        <f>IF(MID(Fosfatos!R504,1,1)="&lt;",MID(Fosfatos!R504,2,4)/2,Fosfatos!R504)</f>
        <v>-</v>
      </c>
      <c r="S504" s="21" t="str">
        <f>IF(MID(Fosfatos!S504,1,1)="&lt;",MID(Fosfatos!S504,2,4)/2,Fosfatos!S504)</f>
        <v>-</v>
      </c>
      <c r="T504" s="21">
        <f>IF(MID(Fosfatos!T504,1,1)="&lt;",MID(Fosfatos!T504,2,4)/2,Fosfatos!T504)</f>
        <v>0.1</v>
      </c>
      <c r="U504" s="150" t="str">
        <f>IF(MID(Fosfatos!U504,1,1)="&lt;",MID(Fosfatos!U504,2,4)/2,Fosfatos!U504)</f>
        <v>-</v>
      </c>
      <c r="V504" s="151" t="str">
        <f>IF(MID(Fosfatos!V504,1,1)="&lt;",MID(Fosfatos!V504,2,4)/2,Fosfatos!V504)</f>
        <v>-</v>
      </c>
      <c r="W504" s="152" t="str">
        <f>IF(MID(Fosfatos!W504,1,1)="&lt;",MID(Fosfatos!W504,2,4)/2,Fosfatos!W504)</f>
        <v>-</v>
      </c>
      <c r="X504" s="153">
        <f>IF(MID(Fosfatos!X504,1,1)="&lt;",MID(Fosfatos!X504,2,4)/2,Fosfatos!X504)</f>
        <v>0.1</v>
      </c>
      <c r="Y504" s="154" t="str">
        <f>IF(MID(Fosfatos!Y504,1,1)="&lt;",MID(Fosfatos!Y504,2,4)/2,Fosfatos!Y504)</f>
        <v>-</v>
      </c>
    </row>
    <row r="505" spans="2:25" x14ac:dyDescent="0.25">
      <c r="B505" s="30">
        <v>45709</v>
      </c>
      <c r="C505" s="105"/>
      <c r="D505" s="131">
        <f>IF(MID(Fosfatos!D505,1,1)="&lt;",MID(Fosfatos!D505,2,4)/2,Fosfatos!D505)</f>
        <v>0.52</v>
      </c>
      <c r="E505" s="54"/>
      <c r="F505" s="54"/>
      <c r="G505" s="54"/>
      <c r="H505" s="54"/>
      <c r="I505" s="105"/>
      <c r="J505" s="131" t="str">
        <f>IF(MID(Fosfatos!J505,1,1)="&lt;",MID(Fosfatos!J505,2,4)/2,Fosfatos!J505)</f>
        <v>-</v>
      </c>
      <c r="K505" s="105"/>
      <c r="L505" s="131">
        <f>IF(MID(Fosfatos!L505,1,1)="&lt;",MID(Fosfatos!L505,2,4)/2,Fosfatos!L505)</f>
        <v>1.1000000000000001</v>
      </c>
      <c r="M505" s="105"/>
      <c r="N505" s="131" t="str">
        <f>IF(MID(Fosfatos!N505,1,1)="&lt;",MID(Fosfatos!N505,2,4)/2,Fosfatos!N505)</f>
        <v>-</v>
      </c>
      <c r="O505" s="4" t="str">
        <f>IF(MID(Fosfatos!O505,1,1)="&lt;",MID(Fosfatos!O505,2,4)/2,Fosfatos!O505)</f>
        <v>-</v>
      </c>
      <c r="P505" s="9" t="str">
        <f>IF(MID(Fosfatos!P505,1,1)="&lt;",MID(Fosfatos!P505,2,4)/2,Fosfatos!P505)</f>
        <v>-</v>
      </c>
      <c r="Q505" s="105"/>
      <c r="R505" s="17" t="str">
        <f>IF(MID(Fosfatos!R505,1,1)="&lt;",MID(Fosfatos!R505,2,4)/2,Fosfatos!R505)</f>
        <v>-</v>
      </c>
      <c r="S505" s="21" t="str">
        <f>IF(MID(Fosfatos!S505,1,1)="&lt;",MID(Fosfatos!S505,2,4)/2,Fosfatos!S505)</f>
        <v>-</v>
      </c>
      <c r="T505" s="21">
        <f>IF(MID(Fosfatos!T505,1,1)="&lt;",MID(Fosfatos!T505,2,4)/2,Fosfatos!T505)</f>
        <v>0.1</v>
      </c>
      <c r="U505" s="150" t="str">
        <f>IF(MID(Fosfatos!U505,1,1)="&lt;",MID(Fosfatos!U505,2,4)/2,Fosfatos!U505)</f>
        <v>-</v>
      </c>
      <c r="V505" s="151" t="str">
        <f>IF(MID(Fosfatos!V505,1,1)="&lt;",MID(Fosfatos!V505,2,4)/2,Fosfatos!V505)</f>
        <v>-</v>
      </c>
      <c r="W505" s="152" t="str">
        <f>IF(MID(Fosfatos!W505,1,1)="&lt;",MID(Fosfatos!W505,2,4)/2,Fosfatos!W505)</f>
        <v>-</v>
      </c>
      <c r="X505" s="153">
        <f>IF(MID(Fosfatos!X505,1,1)="&lt;",MID(Fosfatos!X505,2,4)/2,Fosfatos!X505)</f>
        <v>0.1</v>
      </c>
      <c r="Y505" s="154" t="str">
        <f>IF(MID(Fosfatos!Y505,1,1)="&lt;",MID(Fosfatos!Y505,2,4)/2,Fosfatos!Y505)</f>
        <v>-</v>
      </c>
    </row>
    <row r="506" spans="2:25" x14ac:dyDescent="0.25">
      <c r="B506" s="30">
        <v>45712</v>
      </c>
      <c r="C506" s="105"/>
      <c r="D506" s="131">
        <f>IF(MID(Fosfatos!D506,1,1)="&lt;",MID(Fosfatos!D506,2,4)/2,Fosfatos!D506)</f>
        <v>0.57999999999999996</v>
      </c>
      <c r="E506" s="54"/>
      <c r="F506" s="54"/>
      <c r="G506" s="54"/>
      <c r="H506" s="54"/>
      <c r="I506" s="105"/>
      <c r="J506" s="131" t="str">
        <f>IF(MID(Fosfatos!J506,1,1)="&lt;",MID(Fosfatos!J506,2,4)/2,Fosfatos!J506)</f>
        <v>-</v>
      </c>
      <c r="K506" s="105"/>
      <c r="L506" s="131">
        <f>IF(MID(Fosfatos!L506,1,1)="&lt;",MID(Fosfatos!L506,2,4)/2,Fosfatos!L506)</f>
        <v>1.3</v>
      </c>
      <c r="M506" s="105"/>
      <c r="N506" s="131" t="str">
        <f>IF(MID(Fosfatos!N506,1,1)="&lt;",MID(Fosfatos!N506,2,4)/2,Fosfatos!N506)</f>
        <v>-</v>
      </c>
      <c r="O506" s="4" t="str">
        <f>IF(MID(Fosfatos!O506,1,1)="&lt;",MID(Fosfatos!O506,2,4)/2,Fosfatos!O506)</f>
        <v>-</v>
      </c>
      <c r="P506" s="9" t="str">
        <f>IF(MID(Fosfatos!P506,1,1)="&lt;",MID(Fosfatos!P506,2,4)/2,Fosfatos!P506)</f>
        <v>-</v>
      </c>
      <c r="Q506" s="105"/>
      <c r="R506" s="17" t="str">
        <f>IF(MID(Fosfatos!R506,1,1)="&lt;",MID(Fosfatos!R506,2,4)/2,Fosfatos!R506)</f>
        <v>-</v>
      </c>
      <c r="S506" s="21" t="str">
        <f>IF(MID(Fosfatos!S506,1,1)="&lt;",MID(Fosfatos!S506,2,4)/2,Fosfatos!S506)</f>
        <v>-</v>
      </c>
      <c r="T506" s="21">
        <f>IF(MID(Fosfatos!T506,1,1)="&lt;",MID(Fosfatos!T506,2,4)/2,Fosfatos!T506)</f>
        <v>0.1</v>
      </c>
      <c r="U506" s="150" t="str">
        <f>IF(MID(Fosfatos!U506,1,1)="&lt;",MID(Fosfatos!U506,2,4)/2,Fosfatos!U506)</f>
        <v>-</v>
      </c>
      <c r="V506" s="151" t="str">
        <f>IF(MID(Fosfatos!V506,1,1)="&lt;",MID(Fosfatos!V506,2,4)/2,Fosfatos!V506)</f>
        <v>-</v>
      </c>
      <c r="W506" s="152" t="str">
        <f>IF(MID(Fosfatos!W506,1,1)="&lt;",MID(Fosfatos!W506,2,4)/2,Fosfatos!W506)</f>
        <v>-</v>
      </c>
      <c r="X506" s="153">
        <f>IF(MID(Fosfatos!X506,1,1)="&lt;",MID(Fosfatos!X506,2,4)/2,Fosfatos!X506)</f>
        <v>0.1</v>
      </c>
      <c r="Y506" s="154" t="str">
        <f>IF(MID(Fosfatos!Y506,1,1)="&lt;",MID(Fosfatos!Y506,2,4)/2,Fosfatos!Y506)</f>
        <v>-</v>
      </c>
    </row>
    <row r="507" spans="2:25" x14ac:dyDescent="0.25">
      <c r="B507" s="30">
        <v>45714</v>
      </c>
      <c r="C507" s="105"/>
      <c r="D507" s="131">
        <f>IF(MID(Fosfatos!D507,1,1)="&lt;",MID(Fosfatos!D507,2,4)/2,Fosfatos!D507)</f>
        <v>0.61</v>
      </c>
      <c r="E507" s="54"/>
      <c r="F507" s="54"/>
      <c r="G507" s="54"/>
      <c r="H507" s="54"/>
      <c r="I507" s="105"/>
      <c r="J507" s="131" t="str">
        <f>IF(MID(Fosfatos!J507,1,1)="&lt;",MID(Fosfatos!J507,2,4)/2,Fosfatos!J507)</f>
        <v>-</v>
      </c>
      <c r="K507" s="105"/>
      <c r="L507" s="131">
        <f>IF(MID(Fosfatos!L507,1,1)="&lt;",MID(Fosfatos!L507,2,4)/2,Fosfatos!L507)</f>
        <v>1.6</v>
      </c>
      <c r="M507" s="105"/>
      <c r="N507" s="131" t="str">
        <f>IF(MID(Fosfatos!N507,1,1)="&lt;",MID(Fosfatos!N507,2,4)/2,Fosfatos!N507)</f>
        <v>-</v>
      </c>
      <c r="O507" s="4" t="str">
        <f>IF(MID(Fosfatos!O507,1,1)="&lt;",MID(Fosfatos!O507,2,4)/2,Fosfatos!O507)</f>
        <v>-</v>
      </c>
      <c r="P507" s="9" t="str">
        <f>IF(MID(Fosfatos!P507,1,1)="&lt;",MID(Fosfatos!P507,2,4)/2,Fosfatos!P507)</f>
        <v>-</v>
      </c>
      <c r="Q507" s="105"/>
      <c r="R507" s="17" t="str">
        <f>IF(MID(Fosfatos!R507,1,1)="&lt;",MID(Fosfatos!R507,2,4)/2,Fosfatos!R507)</f>
        <v>-</v>
      </c>
      <c r="S507" s="21" t="str">
        <f>IF(MID(Fosfatos!S507,1,1)="&lt;",MID(Fosfatos!S507,2,4)/2,Fosfatos!S507)</f>
        <v>-</v>
      </c>
      <c r="T507" s="21">
        <f>IF(MID(Fosfatos!T507,1,1)="&lt;",MID(Fosfatos!T507,2,4)/2,Fosfatos!T507)</f>
        <v>0.1</v>
      </c>
      <c r="U507" s="150" t="str">
        <f>IF(MID(Fosfatos!U507,1,1)="&lt;",MID(Fosfatos!U507,2,4)/2,Fosfatos!U507)</f>
        <v>-</v>
      </c>
      <c r="V507" s="151" t="str">
        <f>IF(MID(Fosfatos!V507,1,1)="&lt;",MID(Fosfatos!V507,2,4)/2,Fosfatos!V507)</f>
        <v>-</v>
      </c>
      <c r="W507" s="152" t="str">
        <f>IF(MID(Fosfatos!W507,1,1)="&lt;",MID(Fosfatos!W507,2,4)/2,Fosfatos!W507)</f>
        <v>-</v>
      </c>
      <c r="X507" s="153">
        <f>IF(MID(Fosfatos!X507,1,1)="&lt;",MID(Fosfatos!X507,2,4)/2,Fosfatos!X507)</f>
        <v>0.1</v>
      </c>
      <c r="Y507" s="154" t="str">
        <f>IF(MID(Fosfatos!Y507,1,1)="&lt;",MID(Fosfatos!Y507,2,4)/2,Fosfatos!Y507)</f>
        <v>-</v>
      </c>
    </row>
    <row r="508" spans="2:25" x14ac:dyDescent="0.25">
      <c r="B508" s="30">
        <v>45716</v>
      </c>
      <c r="C508" s="105"/>
      <c r="D508" s="131">
        <f>IF(MID(Fosfatos!D508,1,1)="&lt;",MID(Fosfatos!D508,2,4)/2,Fosfatos!D508)</f>
        <v>0.64</v>
      </c>
      <c r="E508" s="54"/>
      <c r="F508" s="54"/>
      <c r="G508" s="54"/>
      <c r="H508" s="54"/>
      <c r="I508" s="105"/>
      <c r="J508" s="131" t="str">
        <f>IF(MID(Fosfatos!J508,1,1)="&lt;",MID(Fosfatos!J508,2,4)/2,Fosfatos!J508)</f>
        <v>-</v>
      </c>
      <c r="K508" s="105"/>
      <c r="L508" s="131">
        <f>IF(MID(Fosfatos!L508,1,1)="&lt;",MID(Fosfatos!L508,2,4)/2,Fosfatos!L508)</f>
        <v>1.8</v>
      </c>
      <c r="M508" s="105"/>
      <c r="N508" s="131" t="str">
        <f>IF(MID(Fosfatos!N508,1,1)="&lt;",MID(Fosfatos!N508,2,4)/2,Fosfatos!N508)</f>
        <v>-</v>
      </c>
      <c r="O508" s="4" t="str">
        <f>IF(MID(Fosfatos!O508,1,1)="&lt;",MID(Fosfatos!O508,2,4)/2,Fosfatos!O508)</f>
        <v>-</v>
      </c>
      <c r="P508" s="9" t="str">
        <f>IF(MID(Fosfatos!P508,1,1)="&lt;",MID(Fosfatos!P508,2,4)/2,Fosfatos!P508)</f>
        <v>-</v>
      </c>
      <c r="Q508" s="105"/>
      <c r="R508" s="17" t="str">
        <f>IF(MID(Fosfatos!R508,1,1)="&lt;",MID(Fosfatos!R508,2,4)/2,Fosfatos!R508)</f>
        <v>-</v>
      </c>
      <c r="S508" s="21" t="str">
        <f>IF(MID(Fosfatos!S508,1,1)="&lt;",MID(Fosfatos!S508,2,4)/2,Fosfatos!S508)</f>
        <v>-</v>
      </c>
      <c r="T508" s="21">
        <f>IF(MID(Fosfatos!T508,1,1)="&lt;",MID(Fosfatos!T508,2,4)/2,Fosfatos!T508)</f>
        <v>0.1</v>
      </c>
      <c r="U508" s="150" t="str">
        <f>IF(MID(Fosfatos!U508,1,1)="&lt;",MID(Fosfatos!U508,2,4)/2,Fosfatos!U508)</f>
        <v>-</v>
      </c>
      <c r="V508" s="151" t="str">
        <f>IF(MID(Fosfatos!V508,1,1)="&lt;",MID(Fosfatos!V508,2,4)/2,Fosfatos!V508)</f>
        <v>-</v>
      </c>
      <c r="W508" s="152" t="str">
        <f>IF(MID(Fosfatos!W508,1,1)="&lt;",MID(Fosfatos!W508,2,4)/2,Fosfatos!W508)</f>
        <v>-</v>
      </c>
      <c r="X508" s="153">
        <f>IF(MID(Fosfatos!X508,1,1)="&lt;",MID(Fosfatos!X508,2,4)/2,Fosfatos!X508)</f>
        <v>0.1</v>
      </c>
      <c r="Y508" s="154" t="str">
        <f>IF(MID(Fosfatos!Y508,1,1)="&lt;",MID(Fosfatos!Y508,2,4)/2,Fosfatos!Y508)</f>
        <v>-</v>
      </c>
    </row>
    <row r="509" spans="2:25" x14ac:dyDescent="0.25">
      <c r="B509" s="30">
        <v>45720</v>
      </c>
      <c r="C509" s="105"/>
      <c r="D509" s="131">
        <f>IF(MID(Fosfatos!D509,1,1)="&lt;",MID(Fosfatos!D509,2,4)/2,Fosfatos!D509)</f>
        <v>0.71</v>
      </c>
      <c r="E509" s="54"/>
      <c r="F509" s="54"/>
      <c r="G509" s="54"/>
      <c r="H509" s="54"/>
      <c r="I509" s="105"/>
      <c r="J509" s="131" t="str">
        <f>IF(MID(Fosfatos!J509,1,1)="&lt;",MID(Fosfatos!J509,2,4)/2,Fosfatos!J509)</f>
        <v>-</v>
      </c>
      <c r="K509" s="105"/>
      <c r="L509" s="131" t="str">
        <f>IF(MID(Fosfatos!L509,1,1)="&lt;",MID(Fosfatos!L509,2,4)/2,Fosfatos!L509)</f>
        <v>-</v>
      </c>
      <c r="M509" s="105"/>
      <c r="N509" s="131" t="str">
        <f>IF(MID(Fosfatos!N509,1,1)="&lt;",MID(Fosfatos!N509,2,4)/2,Fosfatos!N509)</f>
        <v>-</v>
      </c>
      <c r="O509" s="4" t="str">
        <f>IF(MID(Fosfatos!O509,1,1)="&lt;",MID(Fosfatos!O509,2,4)/2,Fosfatos!O509)</f>
        <v>-</v>
      </c>
      <c r="P509" s="9" t="str">
        <f>IF(MID(Fosfatos!P509,1,1)="&lt;",MID(Fosfatos!P509,2,4)/2,Fosfatos!P509)</f>
        <v>-</v>
      </c>
      <c r="Q509" s="105"/>
      <c r="R509" s="17" t="str">
        <f>IF(MID(Fosfatos!R509,1,1)="&lt;",MID(Fosfatos!R509,2,4)/2,Fosfatos!R509)</f>
        <v>-</v>
      </c>
      <c r="S509" s="21" t="str">
        <f>IF(MID(Fosfatos!S509,1,1)="&lt;",MID(Fosfatos!S509,2,4)/2,Fosfatos!S509)</f>
        <v>-</v>
      </c>
      <c r="T509" s="21" t="str">
        <f>IF(MID(Fosfatos!T509,1,1)="&lt;",MID(Fosfatos!T509,2,4)/2,Fosfatos!T509)</f>
        <v>-</v>
      </c>
      <c r="U509" s="150" t="str">
        <f>IF(MID(Fosfatos!U509,1,1)="&lt;",MID(Fosfatos!U509,2,4)/2,Fosfatos!U509)</f>
        <v>-</v>
      </c>
      <c r="V509" s="151" t="str">
        <f>IF(MID(Fosfatos!V509,1,1)="&lt;",MID(Fosfatos!V509,2,4)/2,Fosfatos!V509)</f>
        <v>-</v>
      </c>
      <c r="W509" s="152" t="str">
        <f>IF(MID(Fosfatos!W509,1,1)="&lt;",MID(Fosfatos!W509,2,4)/2,Fosfatos!W509)</f>
        <v>-</v>
      </c>
      <c r="X509" s="153" t="str">
        <f>IF(MID(Fosfatos!X509,1,1)="&lt;",MID(Fosfatos!X509,2,4)/2,Fosfatos!X509)</f>
        <v>-</v>
      </c>
      <c r="Y509" s="154" t="str">
        <f>IF(MID(Fosfatos!Y509,1,1)="&lt;",MID(Fosfatos!Y509,2,4)/2,Fosfatos!Y509)</f>
        <v>-</v>
      </c>
    </row>
    <row r="510" spans="2:25" x14ac:dyDescent="0.25">
      <c r="B510" s="30">
        <v>45721</v>
      </c>
      <c r="C510" s="105"/>
      <c r="D510" s="131">
        <f>IF(MID(Fosfatos!D510,1,1)="&lt;",MID(Fosfatos!D510,2,4)/2,Fosfatos!D510)</f>
        <v>0.46</v>
      </c>
      <c r="E510" s="54"/>
      <c r="F510" s="54"/>
      <c r="G510" s="54"/>
      <c r="H510" s="54"/>
      <c r="I510" s="105"/>
      <c r="J510" s="131" t="str">
        <f>IF(MID(Fosfatos!J510,1,1)="&lt;",MID(Fosfatos!J510,2,4)/2,Fosfatos!J510)</f>
        <v>-</v>
      </c>
      <c r="K510" s="105"/>
      <c r="L510" s="131" t="str">
        <f>IF(MID(Fosfatos!L510,1,1)="&lt;",MID(Fosfatos!L510,2,4)/2,Fosfatos!L510)</f>
        <v>-</v>
      </c>
      <c r="M510" s="105"/>
      <c r="N510" s="131" t="str">
        <f>IF(MID(Fosfatos!N510,1,1)="&lt;",MID(Fosfatos!N510,2,4)/2,Fosfatos!N510)</f>
        <v>-</v>
      </c>
      <c r="O510" s="4" t="str">
        <f>IF(MID(Fosfatos!O510,1,1)="&lt;",MID(Fosfatos!O510,2,4)/2,Fosfatos!O510)</f>
        <v>-</v>
      </c>
      <c r="P510" s="9" t="str">
        <f>IF(MID(Fosfatos!P510,1,1)="&lt;",MID(Fosfatos!P510,2,4)/2,Fosfatos!P510)</f>
        <v>-</v>
      </c>
      <c r="Q510" s="105"/>
      <c r="R510" s="17" t="str">
        <f>IF(MID(Fosfatos!R510,1,1)="&lt;",MID(Fosfatos!R510,2,4)/2,Fosfatos!R510)</f>
        <v>-</v>
      </c>
      <c r="S510" s="21" t="str">
        <f>IF(MID(Fosfatos!S510,1,1)="&lt;",MID(Fosfatos!S510,2,4)/2,Fosfatos!S510)</f>
        <v>-</v>
      </c>
      <c r="T510" s="21" t="str">
        <f>IF(MID(Fosfatos!T510,1,1)="&lt;",MID(Fosfatos!T510,2,4)/2,Fosfatos!T510)</f>
        <v>-</v>
      </c>
      <c r="U510" s="150" t="str">
        <f>IF(MID(Fosfatos!U510,1,1)="&lt;",MID(Fosfatos!U510,2,4)/2,Fosfatos!U510)</f>
        <v>-</v>
      </c>
      <c r="V510" s="151" t="str">
        <f>IF(MID(Fosfatos!V510,1,1)="&lt;",MID(Fosfatos!V510,2,4)/2,Fosfatos!V510)</f>
        <v>-</v>
      </c>
      <c r="W510" s="152" t="str">
        <f>IF(MID(Fosfatos!W510,1,1)="&lt;",MID(Fosfatos!W510,2,4)/2,Fosfatos!W510)</f>
        <v>-</v>
      </c>
      <c r="X510" s="153" t="str">
        <f>IF(MID(Fosfatos!X510,1,1)="&lt;",MID(Fosfatos!X510,2,4)/2,Fosfatos!X510)</f>
        <v>-</v>
      </c>
      <c r="Y510" s="154" t="str">
        <f>IF(MID(Fosfatos!Y510,1,1)="&lt;",MID(Fosfatos!Y510,2,4)/2,Fosfatos!Y510)</f>
        <v>-</v>
      </c>
    </row>
    <row r="511" spans="2:25" x14ac:dyDescent="0.25">
      <c r="B511" s="30">
        <v>45723</v>
      </c>
      <c r="C511" s="105"/>
      <c r="D511" s="131">
        <f>IF(MID(Fosfatos!D511,1,1)="&lt;",MID(Fosfatos!D511,2,4)/2,Fosfatos!D511)</f>
        <v>1.1000000000000001</v>
      </c>
      <c r="E511" s="54"/>
      <c r="F511" s="54"/>
      <c r="G511" s="54"/>
      <c r="H511" s="54"/>
      <c r="I511" s="105"/>
      <c r="J511" s="131" t="str">
        <f>IF(MID(Fosfatos!J511,1,1)="&lt;",MID(Fosfatos!J511,2,4)/2,Fosfatos!J511)</f>
        <v>-</v>
      </c>
      <c r="K511" s="105"/>
      <c r="L511" s="131" t="str">
        <f>IF(MID(Fosfatos!L511,1,1)="&lt;",MID(Fosfatos!L511,2,4)/2,Fosfatos!L511)</f>
        <v>-</v>
      </c>
      <c r="M511" s="105"/>
      <c r="N511" s="131" t="str">
        <f>IF(MID(Fosfatos!N511,1,1)="&lt;",MID(Fosfatos!N511,2,4)/2,Fosfatos!N511)</f>
        <v>-</v>
      </c>
      <c r="O511" s="4" t="str">
        <f>IF(MID(Fosfatos!O511,1,1)="&lt;",MID(Fosfatos!O511,2,4)/2,Fosfatos!O511)</f>
        <v>-</v>
      </c>
      <c r="P511" s="9" t="str">
        <f>IF(MID(Fosfatos!P511,1,1)="&lt;",MID(Fosfatos!P511,2,4)/2,Fosfatos!P511)</f>
        <v>-</v>
      </c>
      <c r="Q511" s="105"/>
      <c r="R511" s="17" t="str">
        <f>IF(MID(Fosfatos!R511,1,1)="&lt;",MID(Fosfatos!R511,2,4)/2,Fosfatos!R511)</f>
        <v>-</v>
      </c>
      <c r="S511" s="21" t="str">
        <f>IF(MID(Fosfatos!S511,1,1)="&lt;",MID(Fosfatos!S511,2,4)/2,Fosfatos!S511)</f>
        <v>-</v>
      </c>
      <c r="T511" s="21" t="str">
        <f>IF(MID(Fosfatos!T511,1,1)="&lt;",MID(Fosfatos!T511,2,4)/2,Fosfatos!T511)</f>
        <v>-</v>
      </c>
      <c r="U511" s="150" t="str">
        <f>IF(MID(Fosfatos!U511,1,1)="&lt;",MID(Fosfatos!U511,2,4)/2,Fosfatos!U511)</f>
        <v>-</v>
      </c>
      <c r="V511" s="151" t="str">
        <f>IF(MID(Fosfatos!V511,1,1)="&lt;",MID(Fosfatos!V511,2,4)/2,Fosfatos!V511)</f>
        <v>-</v>
      </c>
      <c r="W511" s="152" t="str">
        <f>IF(MID(Fosfatos!W511,1,1)="&lt;",MID(Fosfatos!W511,2,4)/2,Fosfatos!W511)</f>
        <v>-</v>
      </c>
      <c r="X511" s="153">
        <f>IF(MID(Fosfatos!X511,1,1)="&lt;",MID(Fosfatos!X511,2,4)/2,Fosfatos!X511)</f>
        <v>0.1</v>
      </c>
      <c r="Y511" s="154" t="str">
        <f>IF(MID(Fosfatos!Y511,1,1)="&lt;",MID(Fosfatos!Y511,2,4)/2,Fosfatos!Y511)</f>
        <v>-</v>
      </c>
    </row>
    <row r="512" spans="2:25" x14ac:dyDescent="0.25">
      <c r="B512" s="30">
        <v>45726</v>
      </c>
      <c r="C512" s="105"/>
      <c r="D512" s="131">
        <f>IF(MID(Fosfatos!D512,1,1)="&lt;",MID(Fosfatos!D512,2,4)/2,Fosfatos!D512)</f>
        <v>0.47</v>
      </c>
      <c r="E512" s="54"/>
      <c r="F512" s="54"/>
      <c r="G512" s="54"/>
      <c r="H512" s="54"/>
      <c r="I512" s="105"/>
      <c r="J512" s="131" t="str">
        <f>IF(MID(Fosfatos!J512,1,1)="&lt;",MID(Fosfatos!J512,2,4)/2,Fosfatos!J512)</f>
        <v>-</v>
      </c>
      <c r="K512" s="105"/>
      <c r="L512" s="131">
        <f>IF(MID(Fosfatos!L512,1,1)="&lt;",MID(Fosfatos!L512,2,4)/2,Fosfatos!L512)</f>
        <v>0.91</v>
      </c>
      <c r="M512" s="105"/>
      <c r="N512" s="131" t="str">
        <f>IF(MID(Fosfatos!N512,1,1)="&lt;",MID(Fosfatos!N512,2,4)/2,Fosfatos!N512)</f>
        <v>-</v>
      </c>
      <c r="O512" s="4" t="str">
        <f>IF(MID(Fosfatos!O512,1,1)="&lt;",MID(Fosfatos!O512,2,4)/2,Fosfatos!O512)</f>
        <v>-</v>
      </c>
      <c r="P512" s="9" t="str">
        <f>IF(MID(Fosfatos!P512,1,1)="&lt;",MID(Fosfatos!P512,2,4)/2,Fosfatos!P512)</f>
        <v>-</v>
      </c>
      <c r="Q512" s="105"/>
      <c r="R512" s="17" t="str">
        <f>IF(MID(Fosfatos!R512,1,1)="&lt;",MID(Fosfatos!R512,2,4)/2,Fosfatos!R512)</f>
        <v>-</v>
      </c>
      <c r="S512" s="21" t="str">
        <f>IF(MID(Fosfatos!S512,1,1)="&lt;",MID(Fosfatos!S512,2,4)/2,Fosfatos!S512)</f>
        <v>-</v>
      </c>
      <c r="T512" s="21">
        <f>IF(MID(Fosfatos!T512,1,1)="&lt;",MID(Fosfatos!T512,2,4)/2,Fosfatos!T512)</f>
        <v>0.1</v>
      </c>
      <c r="U512" s="150" t="str">
        <f>IF(MID(Fosfatos!U512,1,1)="&lt;",MID(Fosfatos!U512,2,4)/2,Fosfatos!U512)</f>
        <v>-</v>
      </c>
      <c r="V512" s="151" t="str">
        <f>IF(MID(Fosfatos!V512,1,1)="&lt;",MID(Fosfatos!V512,2,4)/2,Fosfatos!V512)</f>
        <v>-</v>
      </c>
      <c r="W512" s="152" t="str">
        <f>IF(MID(Fosfatos!W512,1,1)="&lt;",MID(Fosfatos!W512,2,4)/2,Fosfatos!W512)</f>
        <v>-</v>
      </c>
      <c r="X512" s="153">
        <f>IF(MID(Fosfatos!X512,1,1)="&lt;",MID(Fosfatos!X512,2,4)/2,Fosfatos!X512)</f>
        <v>0.1</v>
      </c>
      <c r="Y512" s="154" t="str">
        <f>IF(MID(Fosfatos!Y512,1,1)="&lt;",MID(Fosfatos!Y512,2,4)/2,Fosfatos!Y512)</f>
        <v>-</v>
      </c>
    </row>
    <row r="513" spans="2:25" x14ac:dyDescent="0.25">
      <c r="B513" s="30">
        <v>45728</v>
      </c>
      <c r="C513" s="105"/>
      <c r="D513" s="131">
        <f>IF(MID(Fosfatos!D513,1,1)="&lt;",MID(Fosfatos!D513,2,4)/2,Fosfatos!D513)</f>
        <v>0.57999999999999996</v>
      </c>
      <c r="E513" s="54"/>
      <c r="F513" s="54"/>
      <c r="G513" s="54"/>
      <c r="H513" s="54"/>
      <c r="I513" s="105"/>
      <c r="J513" s="131" t="str">
        <f>IF(MID(Fosfatos!J513,1,1)="&lt;",MID(Fosfatos!J513,2,4)/2,Fosfatos!J513)</f>
        <v>-</v>
      </c>
      <c r="K513" s="105"/>
      <c r="L513" s="131">
        <f>IF(MID(Fosfatos!L513,1,1)="&lt;",MID(Fosfatos!L513,2,4)/2,Fosfatos!L513)</f>
        <v>1.2</v>
      </c>
      <c r="M513" s="105"/>
      <c r="N513" s="131" t="str">
        <f>IF(MID(Fosfatos!N513,1,1)="&lt;",MID(Fosfatos!N513,2,4)/2,Fosfatos!N513)</f>
        <v>-</v>
      </c>
      <c r="O513" s="4" t="str">
        <f>IF(MID(Fosfatos!O513,1,1)="&lt;",MID(Fosfatos!O513,2,4)/2,Fosfatos!O513)</f>
        <v>-</v>
      </c>
      <c r="P513" s="9" t="str">
        <f>IF(MID(Fosfatos!P513,1,1)="&lt;",MID(Fosfatos!P513,2,4)/2,Fosfatos!P513)</f>
        <v>-</v>
      </c>
      <c r="Q513" s="105"/>
      <c r="R513" s="17" t="str">
        <f>IF(MID(Fosfatos!R513,1,1)="&lt;",MID(Fosfatos!R513,2,4)/2,Fosfatos!R513)</f>
        <v>-</v>
      </c>
      <c r="S513" s="21" t="str">
        <f>IF(MID(Fosfatos!S513,1,1)="&lt;",MID(Fosfatos!S513,2,4)/2,Fosfatos!S513)</f>
        <v>-</v>
      </c>
      <c r="T513" s="21">
        <f>IF(MID(Fosfatos!T513,1,1)="&lt;",MID(Fosfatos!T513,2,4)/2,Fosfatos!T513)</f>
        <v>0.1</v>
      </c>
      <c r="U513" s="150" t="str">
        <f>IF(MID(Fosfatos!U513,1,1)="&lt;",MID(Fosfatos!U513,2,4)/2,Fosfatos!U513)</f>
        <v>-</v>
      </c>
      <c r="V513" s="151" t="str">
        <f>IF(MID(Fosfatos!V513,1,1)="&lt;",MID(Fosfatos!V513,2,4)/2,Fosfatos!V513)</f>
        <v>-</v>
      </c>
      <c r="W513" s="152" t="str">
        <f>IF(MID(Fosfatos!W513,1,1)="&lt;",MID(Fosfatos!W513,2,4)/2,Fosfatos!W513)</f>
        <v>-</v>
      </c>
      <c r="X513" s="153">
        <f>IF(MID(Fosfatos!X513,1,1)="&lt;",MID(Fosfatos!X513,2,4)/2,Fosfatos!X513)</f>
        <v>0.1</v>
      </c>
      <c r="Y513" s="154" t="str">
        <f>IF(MID(Fosfatos!Y513,1,1)="&lt;",MID(Fosfatos!Y513,2,4)/2,Fosfatos!Y513)</f>
        <v>-</v>
      </c>
    </row>
    <row r="514" spans="2:25" x14ac:dyDescent="0.25">
      <c r="B514" s="30">
        <v>45730</v>
      </c>
      <c r="C514" s="105"/>
      <c r="D514" s="131">
        <f>IF(MID(Fosfatos!D514,1,1)="&lt;",MID(Fosfatos!D514,2,4)/2,Fosfatos!D514)</f>
        <v>0.95</v>
      </c>
      <c r="E514" s="54"/>
      <c r="F514" s="54"/>
      <c r="G514" s="54"/>
      <c r="H514" s="54"/>
      <c r="I514" s="105"/>
      <c r="J514" s="131" t="str">
        <f>IF(MID(Fosfatos!J514,1,1)="&lt;",MID(Fosfatos!J514,2,4)/2,Fosfatos!J514)</f>
        <v>-</v>
      </c>
      <c r="K514" s="105"/>
      <c r="L514" s="131">
        <f>IF(MID(Fosfatos!L514,1,1)="&lt;",MID(Fosfatos!L514,2,4)/2,Fosfatos!L514)</f>
        <v>1.7</v>
      </c>
      <c r="M514" s="105"/>
      <c r="N514" s="131" t="str">
        <f>IF(MID(Fosfatos!N514,1,1)="&lt;",MID(Fosfatos!N514,2,4)/2,Fosfatos!N514)</f>
        <v>-</v>
      </c>
      <c r="O514" s="4" t="str">
        <f>IF(MID(Fosfatos!O514,1,1)="&lt;",MID(Fosfatos!O514,2,4)/2,Fosfatos!O514)</f>
        <v>-</v>
      </c>
      <c r="P514" s="9" t="str">
        <f>IF(MID(Fosfatos!P514,1,1)="&lt;",MID(Fosfatos!P514,2,4)/2,Fosfatos!P514)</f>
        <v>-</v>
      </c>
      <c r="Q514" s="105"/>
      <c r="R514" s="17" t="str">
        <f>IF(MID(Fosfatos!R514,1,1)="&lt;",MID(Fosfatos!R514,2,4)/2,Fosfatos!R514)</f>
        <v>-</v>
      </c>
      <c r="S514" s="21" t="str">
        <f>IF(MID(Fosfatos!S514,1,1)="&lt;",MID(Fosfatos!S514,2,4)/2,Fosfatos!S514)</f>
        <v>-</v>
      </c>
      <c r="T514" s="21" t="str">
        <f>IF(MID(Fosfatos!T514,1,1)="&lt;",MID(Fosfatos!T514,2,4)/2,Fosfatos!T514)</f>
        <v>-</v>
      </c>
      <c r="U514" s="150" t="str">
        <f>IF(MID(Fosfatos!U514,1,1)="&lt;",MID(Fosfatos!U514,2,4)/2,Fosfatos!U514)</f>
        <v>-</v>
      </c>
      <c r="V514" s="151" t="str">
        <f>IF(MID(Fosfatos!V514,1,1)="&lt;",MID(Fosfatos!V514,2,4)/2,Fosfatos!V514)</f>
        <v>-</v>
      </c>
      <c r="W514" s="152" t="str">
        <f>IF(MID(Fosfatos!W514,1,1)="&lt;",MID(Fosfatos!W514,2,4)/2,Fosfatos!W514)</f>
        <v>-</v>
      </c>
      <c r="X514" s="153" t="str">
        <f>IF(MID(Fosfatos!X514,1,1)="&lt;",MID(Fosfatos!X514,2,4)/2,Fosfatos!X514)</f>
        <v>-</v>
      </c>
      <c r="Y514" s="154" t="str">
        <f>IF(MID(Fosfatos!Y514,1,1)="&lt;",MID(Fosfatos!Y514,2,4)/2,Fosfatos!Y514)</f>
        <v>-</v>
      </c>
    </row>
    <row r="515" spans="2:25" x14ac:dyDescent="0.25">
      <c r="B515" s="30">
        <v>45733</v>
      </c>
      <c r="C515" s="105"/>
      <c r="D515" s="131">
        <f>IF(MID(Fosfatos!D515,1,1)="&lt;",MID(Fosfatos!D515,2,4)/2,Fosfatos!D515)</f>
        <v>0.61</v>
      </c>
      <c r="E515" s="54"/>
      <c r="F515" s="54"/>
      <c r="G515" s="54"/>
      <c r="H515" s="54"/>
      <c r="I515" s="105"/>
      <c r="J515" s="131" t="str">
        <f>IF(MID(Fosfatos!J515,1,1)="&lt;",MID(Fosfatos!J515,2,4)/2,Fosfatos!J515)</f>
        <v>-</v>
      </c>
      <c r="K515" s="105"/>
      <c r="L515" s="131">
        <f>IF(MID(Fosfatos!L515,1,1)="&lt;",MID(Fosfatos!L515,2,4)/2,Fosfatos!L515)</f>
        <v>1</v>
      </c>
      <c r="M515" s="105"/>
      <c r="N515" s="131" t="str">
        <f>IF(MID(Fosfatos!N515,1,1)="&lt;",MID(Fosfatos!N515,2,4)/2,Fosfatos!N515)</f>
        <v>-</v>
      </c>
      <c r="O515" s="4" t="str">
        <f>IF(MID(Fosfatos!O515,1,1)="&lt;",MID(Fosfatos!O515,2,4)/2,Fosfatos!O515)</f>
        <v>-</v>
      </c>
      <c r="P515" s="9" t="str">
        <f>IF(MID(Fosfatos!P515,1,1)="&lt;",MID(Fosfatos!P515,2,4)/2,Fosfatos!P515)</f>
        <v>-</v>
      </c>
      <c r="Q515" s="105"/>
      <c r="R515" s="17" t="str">
        <f>IF(MID(Fosfatos!R515,1,1)="&lt;",MID(Fosfatos!R515,2,4)/2,Fosfatos!R515)</f>
        <v>-</v>
      </c>
      <c r="S515" s="21" t="str">
        <f>IF(MID(Fosfatos!S515,1,1)="&lt;",MID(Fosfatos!S515,2,4)/2,Fosfatos!S515)</f>
        <v>-</v>
      </c>
      <c r="T515" s="21" t="str">
        <f>IF(MID(Fosfatos!T515,1,1)="&lt;",MID(Fosfatos!T515,2,4)/2,Fosfatos!T515)</f>
        <v>-</v>
      </c>
      <c r="U515" s="150" t="str">
        <f>IF(MID(Fosfatos!U515,1,1)="&lt;",MID(Fosfatos!U515,2,4)/2,Fosfatos!U515)</f>
        <v>-</v>
      </c>
      <c r="V515" s="151" t="str">
        <f>IF(MID(Fosfatos!V515,1,1)="&lt;",MID(Fosfatos!V515,2,4)/2,Fosfatos!V515)</f>
        <v>-</v>
      </c>
      <c r="W515" s="152" t="str">
        <f>IF(MID(Fosfatos!W515,1,1)="&lt;",MID(Fosfatos!W515,2,4)/2,Fosfatos!W515)</f>
        <v>-</v>
      </c>
      <c r="X515" s="153" t="str">
        <f>IF(MID(Fosfatos!X515,1,1)="&lt;",MID(Fosfatos!X515,2,4)/2,Fosfatos!X515)</f>
        <v>-</v>
      </c>
      <c r="Y515" s="154" t="str">
        <f>IF(MID(Fosfatos!Y515,1,1)="&lt;",MID(Fosfatos!Y515,2,4)/2,Fosfatos!Y515)</f>
        <v>-</v>
      </c>
    </row>
    <row r="516" spans="2:25" x14ac:dyDescent="0.25">
      <c r="B516" s="30">
        <v>45737</v>
      </c>
      <c r="C516" s="105"/>
      <c r="D516" s="131">
        <f>IF(MID(Fosfatos!D516,1,1)="&lt;",MID(Fosfatos!D516,2,4)/2,Fosfatos!D516)</f>
        <v>0.8</v>
      </c>
      <c r="E516" s="54"/>
      <c r="F516" s="54"/>
      <c r="G516" s="54"/>
      <c r="H516" s="54"/>
      <c r="I516" s="105"/>
      <c r="J516" s="131" t="str">
        <f>IF(MID(Fosfatos!J516,1,1)="&lt;",MID(Fosfatos!J516,2,4)/2,Fosfatos!J516)</f>
        <v>-</v>
      </c>
      <c r="K516" s="105"/>
      <c r="L516" s="131" t="str">
        <f>IF(MID(Fosfatos!L516,1,1)="&lt;",MID(Fosfatos!L516,2,4)/2,Fosfatos!L516)</f>
        <v>-</v>
      </c>
      <c r="M516" s="105"/>
      <c r="N516" s="131" t="str">
        <f>IF(MID(Fosfatos!N516,1,1)="&lt;",MID(Fosfatos!N516,2,4)/2,Fosfatos!N516)</f>
        <v>-</v>
      </c>
      <c r="O516" s="4" t="str">
        <f>IF(MID(Fosfatos!O516,1,1)="&lt;",MID(Fosfatos!O516,2,4)/2,Fosfatos!O516)</f>
        <v>-</v>
      </c>
      <c r="P516" s="9" t="str">
        <f>IF(MID(Fosfatos!P516,1,1)="&lt;",MID(Fosfatos!P516,2,4)/2,Fosfatos!P516)</f>
        <v>-</v>
      </c>
      <c r="Q516" s="105"/>
      <c r="R516" s="17" t="str">
        <f>IF(MID(Fosfatos!R516,1,1)="&lt;",MID(Fosfatos!R516,2,4)/2,Fosfatos!R516)</f>
        <v>-</v>
      </c>
      <c r="S516" s="21" t="str">
        <f>IF(MID(Fosfatos!S516,1,1)="&lt;",MID(Fosfatos!S516,2,4)/2,Fosfatos!S516)</f>
        <v>-</v>
      </c>
      <c r="T516" s="21" t="str">
        <f>IF(MID(Fosfatos!T516,1,1)="&lt;",MID(Fosfatos!T516,2,4)/2,Fosfatos!T516)</f>
        <v>-</v>
      </c>
      <c r="U516" s="150" t="str">
        <f>IF(MID(Fosfatos!U516,1,1)="&lt;",MID(Fosfatos!U516,2,4)/2,Fosfatos!U516)</f>
        <v>-</v>
      </c>
      <c r="V516" s="151" t="str">
        <f>IF(MID(Fosfatos!V516,1,1)="&lt;",MID(Fosfatos!V516,2,4)/2,Fosfatos!V516)</f>
        <v>-</v>
      </c>
      <c r="W516" s="152" t="str">
        <f>IF(MID(Fosfatos!W516,1,1)="&lt;",MID(Fosfatos!W516,2,4)/2,Fosfatos!W516)</f>
        <v>-</v>
      </c>
      <c r="X516" s="153">
        <f>IF(MID(Fosfatos!X516,1,1)="&lt;",MID(Fosfatos!X516,2,4)/2,Fosfatos!X516)</f>
        <v>0.1</v>
      </c>
      <c r="Y516" s="154" t="str">
        <f>IF(MID(Fosfatos!Y516,1,1)="&lt;",MID(Fosfatos!Y516,2,4)/2,Fosfatos!Y516)</f>
        <v>-</v>
      </c>
    </row>
    <row r="517" spans="2:25" x14ac:dyDescent="0.25">
      <c r="B517" s="30">
        <v>45740</v>
      </c>
      <c r="C517" s="105"/>
      <c r="D517" s="131">
        <f>IF(MID(Fosfatos!D517,1,1)="&lt;",MID(Fosfatos!D517,2,4)/2,Fosfatos!D517)</f>
        <v>0.67</v>
      </c>
      <c r="E517" s="54"/>
      <c r="F517" s="54"/>
      <c r="G517" s="54"/>
      <c r="H517" s="54"/>
      <c r="I517" s="105"/>
      <c r="J517" s="131" t="str">
        <f>IF(MID(Fosfatos!J517,1,1)="&lt;",MID(Fosfatos!J517,2,4)/2,Fosfatos!J517)</f>
        <v>-</v>
      </c>
      <c r="K517" s="105"/>
      <c r="L517" s="131">
        <f>IF(MID(Fosfatos!L517,1,1)="&lt;",MID(Fosfatos!L517,2,4)/2,Fosfatos!L517)</f>
        <v>1.1000000000000001</v>
      </c>
      <c r="M517" s="105"/>
      <c r="N517" s="131" t="str">
        <f>IF(MID(Fosfatos!N517,1,1)="&lt;",MID(Fosfatos!N517,2,4)/2,Fosfatos!N517)</f>
        <v>-</v>
      </c>
      <c r="O517" s="4" t="str">
        <f>IF(MID(Fosfatos!O517,1,1)="&lt;",MID(Fosfatos!O517,2,4)/2,Fosfatos!O517)</f>
        <v>-</v>
      </c>
      <c r="P517" s="9" t="str">
        <f>IF(MID(Fosfatos!P517,1,1)="&lt;",MID(Fosfatos!P517,2,4)/2,Fosfatos!P517)</f>
        <v>-</v>
      </c>
      <c r="Q517" s="105"/>
      <c r="R517" s="17" t="str">
        <f>IF(MID(Fosfatos!R517,1,1)="&lt;",MID(Fosfatos!R517,2,4)/2,Fosfatos!R517)</f>
        <v>-</v>
      </c>
      <c r="S517" s="21" t="str">
        <f>IF(MID(Fosfatos!S517,1,1)="&lt;",MID(Fosfatos!S517,2,4)/2,Fosfatos!S517)</f>
        <v>-</v>
      </c>
      <c r="T517" s="21">
        <f>IF(MID(Fosfatos!T517,1,1)="&lt;",MID(Fosfatos!T517,2,4)/2,Fosfatos!T517)</f>
        <v>0.1</v>
      </c>
      <c r="U517" s="150" t="str">
        <f>IF(MID(Fosfatos!U517,1,1)="&lt;",MID(Fosfatos!U517,2,4)/2,Fosfatos!U517)</f>
        <v>-</v>
      </c>
      <c r="V517" s="151" t="str">
        <f>IF(MID(Fosfatos!V517,1,1)="&lt;",MID(Fosfatos!V517,2,4)/2,Fosfatos!V517)</f>
        <v>-</v>
      </c>
      <c r="W517" s="152" t="str">
        <f>IF(MID(Fosfatos!W517,1,1)="&lt;",MID(Fosfatos!W517,2,4)/2,Fosfatos!W517)</f>
        <v>-</v>
      </c>
      <c r="X517" s="153">
        <f>IF(MID(Fosfatos!X517,1,1)="&lt;",MID(Fosfatos!X517,2,4)/2,Fosfatos!X517)</f>
        <v>0.1</v>
      </c>
      <c r="Y517" s="154" t="str">
        <f>IF(MID(Fosfatos!Y517,1,1)="&lt;",MID(Fosfatos!Y517,2,4)/2,Fosfatos!Y517)</f>
        <v>-</v>
      </c>
    </row>
    <row r="518" spans="2:25" x14ac:dyDescent="0.25">
      <c r="B518" s="30">
        <v>45742</v>
      </c>
      <c r="C518" s="105"/>
      <c r="D518" s="131">
        <f>IF(MID(Fosfatos!D518,1,1)="&lt;",MID(Fosfatos!D518,2,4)/2,Fosfatos!D518)</f>
        <v>0.49</v>
      </c>
      <c r="E518" s="54"/>
      <c r="F518" s="54"/>
      <c r="G518" s="54"/>
      <c r="H518" s="54"/>
      <c r="I518" s="105"/>
      <c r="J518" s="131" t="str">
        <f>IF(MID(Fosfatos!J518,1,1)="&lt;",MID(Fosfatos!J518,2,4)/2,Fosfatos!J518)</f>
        <v>-</v>
      </c>
      <c r="K518" s="105"/>
      <c r="L518" s="131">
        <f>IF(MID(Fosfatos!L518,1,1)="&lt;",MID(Fosfatos!L518,2,4)/2,Fosfatos!L518)</f>
        <v>1.2</v>
      </c>
      <c r="M518" s="105"/>
      <c r="N518" s="131" t="str">
        <f>IF(MID(Fosfatos!N518,1,1)="&lt;",MID(Fosfatos!N518,2,4)/2,Fosfatos!N518)</f>
        <v>-</v>
      </c>
      <c r="O518" s="4" t="str">
        <f>IF(MID(Fosfatos!O518,1,1)="&lt;",MID(Fosfatos!O518,2,4)/2,Fosfatos!O518)</f>
        <v>-</v>
      </c>
      <c r="P518" s="9" t="str">
        <f>IF(MID(Fosfatos!P518,1,1)="&lt;",MID(Fosfatos!P518,2,4)/2,Fosfatos!P518)</f>
        <v>-</v>
      </c>
      <c r="Q518" s="105"/>
      <c r="R518" s="17" t="str">
        <f>IF(MID(Fosfatos!R518,1,1)="&lt;",MID(Fosfatos!R518,2,4)/2,Fosfatos!R518)</f>
        <v>-</v>
      </c>
      <c r="S518" s="21" t="str">
        <f>IF(MID(Fosfatos!S518,1,1)="&lt;",MID(Fosfatos!S518,2,4)/2,Fosfatos!S518)</f>
        <v>-</v>
      </c>
      <c r="T518" s="21">
        <f>IF(MID(Fosfatos!T518,1,1)="&lt;",MID(Fosfatos!T518,2,4)/2,Fosfatos!T518)</f>
        <v>0.1</v>
      </c>
      <c r="U518" s="150" t="str">
        <f>IF(MID(Fosfatos!U518,1,1)="&lt;",MID(Fosfatos!U518,2,4)/2,Fosfatos!U518)</f>
        <v>-</v>
      </c>
      <c r="V518" s="151" t="str">
        <f>IF(MID(Fosfatos!V518,1,1)="&lt;",MID(Fosfatos!V518,2,4)/2,Fosfatos!V518)</f>
        <v>-</v>
      </c>
      <c r="W518" s="152" t="str">
        <f>IF(MID(Fosfatos!W518,1,1)="&lt;",MID(Fosfatos!W518,2,4)/2,Fosfatos!W518)</f>
        <v>-</v>
      </c>
      <c r="X518" s="153">
        <f>IF(MID(Fosfatos!X518,1,1)="&lt;",MID(Fosfatos!X518,2,4)/2,Fosfatos!X518)</f>
        <v>0.1</v>
      </c>
      <c r="Y518" s="154" t="str">
        <f>IF(MID(Fosfatos!Y518,1,1)="&lt;",MID(Fosfatos!Y518,2,4)/2,Fosfatos!Y518)</f>
        <v>-</v>
      </c>
    </row>
    <row r="519" spans="2:25" x14ac:dyDescent="0.25">
      <c r="B519" s="30">
        <v>45744</v>
      </c>
      <c r="C519" s="105"/>
      <c r="D519" s="131">
        <f>IF(MID(Fosfatos!D519,1,1)="&lt;",MID(Fosfatos!D519,2,4)/2,Fosfatos!D519)</f>
        <v>0.64</v>
      </c>
      <c r="E519" s="54"/>
      <c r="F519" s="54"/>
      <c r="G519" s="54"/>
      <c r="H519" s="54"/>
      <c r="I519" s="105"/>
      <c r="J519" s="131" t="str">
        <f>IF(MID(Fosfatos!J519,1,1)="&lt;",MID(Fosfatos!J519,2,4)/2,Fosfatos!J519)</f>
        <v>-</v>
      </c>
      <c r="K519" s="105"/>
      <c r="L519" s="131">
        <f>IF(MID(Fosfatos!L519,1,1)="&lt;",MID(Fosfatos!L519,2,4)/2,Fosfatos!L519)</f>
        <v>1.1000000000000001</v>
      </c>
      <c r="M519" s="105"/>
      <c r="N519" s="131" t="str">
        <f>IF(MID(Fosfatos!N519,1,1)="&lt;",MID(Fosfatos!N519,2,4)/2,Fosfatos!N519)</f>
        <v>-</v>
      </c>
      <c r="O519" s="4" t="str">
        <f>IF(MID(Fosfatos!O519,1,1)="&lt;",MID(Fosfatos!O519,2,4)/2,Fosfatos!O519)</f>
        <v>-</v>
      </c>
      <c r="P519" s="9" t="str">
        <f>IF(MID(Fosfatos!P519,1,1)="&lt;",MID(Fosfatos!P519,2,4)/2,Fosfatos!P519)</f>
        <v>-</v>
      </c>
      <c r="Q519" s="105"/>
      <c r="R519" s="17" t="str">
        <f>IF(MID(Fosfatos!R519,1,1)="&lt;",MID(Fosfatos!R519,2,4)/2,Fosfatos!R519)</f>
        <v>-</v>
      </c>
      <c r="S519" s="21" t="str">
        <f>IF(MID(Fosfatos!S519,1,1)="&lt;",MID(Fosfatos!S519,2,4)/2,Fosfatos!S519)</f>
        <v>-</v>
      </c>
      <c r="T519" s="21">
        <f>IF(MID(Fosfatos!T519,1,1)="&lt;",MID(Fosfatos!T519,2,4)/2,Fosfatos!T519)</f>
        <v>0.1</v>
      </c>
      <c r="U519" s="150" t="str">
        <f>IF(MID(Fosfatos!U519,1,1)="&lt;",MID(Fosfatos!U519,2,4)/2,Fosfatos!U519)</f>
        <v>-</v>
      </c>
      <c r="V519" s="151" t="str">
        <f>IF(MID(Fosfatos!V519,1,1)="&lt;",MID(Fosfatos!V519,2,4)/2,Fosfatos!V519)</f>
        <v>-</v>
      </c>
      <c r="W519" s="152" t="str">
        <f>IF(MID(Fosfatos!W519,1,1)="&lt;",MID(Fosfatos!W519,2,4)/2,Fosfatos!W519)</f>
        <v>-</v>
      </c>
      <c r="X519" s="153">
        <f>IF(MID(Fosfatos!X519,1,1)="&lt;",MID(Fosfatos!X519,2,4)/2,Fosfatos!X519)</f>
        <v>0.1</v>
      </c>
      <c r="Y519" s="154" t="str">
        <f>IF(MID(Fosfatos!Y519,1,1)="&lt;",MID(Fosfatos!Y519,2,4)/2,Fosfatos!Y519)</f>
        <v>-</v>
      </c>
    </row>
    <row r="520" spans="2:25" x14ac:dyDescent="0.25">
      <c r="B520" s="30">
        <v>45747</v>
      </c>
      <c r="C520" s="105"/>
      <c r="D520" s="131">
        <f>IF(MID(Fosfatos!D520,1,1)="&lt;",MID(Fosfatos!D520,2,4)/2,Fosfatos!D520)</f>
        <v>0.34</v>
      </c>
      <c r="E520" s="54"/>
      <c r="F520" s="54"/>
      <c r="G520" s="54"/>
      <c r="H520" s="54"/>
      <c r="I520" s="105"/>
      <c r="J520" s="131" t="str">
        <f>IF(MID(Fosfatos!J520,1,1)="&lt;",MID(Fosfatos!J520,2,4)/2,Fosfatos!J520)</f>
        <v>-</v>
      </c>
      <c r="K520" s="105"/>
      <c r="L520" s="131">
        <f>IF(MID(Fosfatos!L520,1,1)="&lt;",MID(Fosfatos!L520,2,4)/2,Fosfatos!L520)</f>
        <v>0.61</v>
      </c>
      <c r="M520" s="105"/>
      <c r="N520" s="131" t="str">
        <f>IF(MID(Fosfatos!N520,1,1)="&lt;",MID(Fosfatos!N520,2,4)/2,Fosfatos!N520)</f>
        <v>-</v>
      </c>
      <c r="O520" s="4" t="str">
        <f>IF(MID(Fosfatos!O520,1,1)="&lt;",MID(Fosfatos!O520,2,4)/2,Fosfatos!O520)</f>
        <v>-</v>
      </c>
      <c r="P520" s="9" t="str">
        <f>IF(MID(Fosfatos!P520,1,1)="&lt;",MID(Fosfatos!P520,2,4)/2,Fosfatos!P520)</f>
        <v>-</v>
      </c>
      <c r="Q520" s="105"/>
      <c r="R520" s="17" t="str">
        <f>IF(MID(Fosfatos!R520,1,1)="&lt;",MID(Fosfatos!R520,2,4)/2,Fosfatos!R520)</f>
        <v>-</v>
      </c>
      <c r="S520" s="21" t="str">
        <f>IF(MID(Fosfatos!S520,1,1)="&lt;",MID(Fosfatos!S520,2,4)/2,Fosfatos!S520)</f>
        <v>-</v>
      </c>
      <c r="T520" s="21">
        <f>IF(MID(Fosfatos!T520,1,1)="&lt;",MID(Fosfatos!T520,2,4)/2,Fosfatos!T520)</f>
        <v>0.1</v>
      </c>
      <c r="U520" s="150" t="str">
        <f>IF(MID(Fosfatos!U520,1,1)="&lt;",MID(Fosfatos!U520,2,4)/2,Fosfatos!U520)</f>
        <v>-</v>
      </c>
      <c r="V520" s="151" t="str">
        <f>IF(MID(Fosfatos!V520,1,1)="&lt;",MID(Fosfatos!V520,2,4)/2,Fosfatos!V520)</f>
        <v>-</v>
      </c>
      <c r="W520" s="152" t="str">
        <f>IF(MID(Fosfatos!W520,1,1)="&lt;",MID(Fosfatos!W520,2,4)/2,Fosfatos!W520)</f>
        <v>-</v>
      </c>
      <c r="X520" s="153">
        <f>IF(MID(Fosfatos!X520,1,1)="&lt;",MID(Fosfatos!X520,2,4)/2,Fosfatos!X520)</f>
        <v>0.1</v>
      </c>
      <c r="Y520" s="154" t="str">
        <f>IF(MID(Fosfatos!Y520,1,1)="&lt;",MID(Fosfatos!Y520,2,4)/2,Fosfatos!Y520)</f>
        <v>-</v>
      </c>
    </row>
    <row r="521" spans="2:25" x14ac:dyDescent="0.25">
      <c r="B521" s="30">
        <v>45749</v>
      </c>
      <c r="C521" s="105"/>
      <c r="D521" s="131">
        <f>IF(MID(Fosfatos!D521,1,1)="&lt;",MID(Fosfatos!D521,2,4)/2,Fosfatos!D521)</f>
        <v>0.21</v>
      </c>
      <c r="E521" s="54"/>
      <c r="F521" s="54"/>
      <c r="G521" s="54"/>
      <c r="H521" s="54"/>
      <c r="I521" s="105"/>
      <c r="J521" s="131" t="str">
        <f>IF(MID(Fosfatos!J521,1,1)="&lt;",MID(Fosfatos!J521,2,4)/2,Fosfatos!J521)</f>
        <v>-</v>
      </c>
      <c r="K521" s="105"/>
      <c r="L521" s="131">
        <f>IF(MID(Fosfatos!L521,1,1)="&lt;",MID(Fosfatos!L521,2,4)/2,Fosfatos!L521)</f>
        <v>0.57999999999999996</v>
      </c>
      <c r="M521" s="105"/>
      <c r="N521" s="131" t="str">
        <f>IF(MID(Fosfatos!N521,1,1)="&lt;",MID(Fosfatos!N521,2,4)/2,Fosfatos!N521)</f>
        <v>-</v>
      </c>
      <c r="O521" s="4" t="str">
        <f>IF(MID(Fosfatos!O521,1,1)="&lt;",MID(Fosfatos!O521,2,4)/2,Fosfatos!O521)</f>
        <v>-</v>
      </c>
      <c r="P521" s="9" t="str">
        <f>IF(MID(Fosfatos!P521,1,1)="&lt;",MID(Fosfatos!P521,2,4)/2,Fosfatos!P521)</f>
        <v>-</v>
      </c>
      <c r="Q521" s="105"/>
      <c r="R521" s="17" t="str">
        <f>IF(MID(Fosfatos!R521,1,1)="&lt;",MID(Fosfatos!R521,2,4)/2,Fosfatos!R521)</f>
        <v>-</v>
      </c>
      <c r="S521" s="21" t="str">
        <f>IF(MID(Fosfatos!S521,1,1)="&lt;",MID(Fosfatos!S521,2,4)/2,Fosfatos!S521)</f>
        <v>-</v>
      </c>
      <c r="T521" s="21">
        <f>IF(MID(Fosfatos!T521,1,1)="&lt;",MID(Fosfatos!T521,2,4)/2,Fosfatos!T521)</f>
        <v>0.1</v>
      </c>
      <c r="U521" s="150" t="str">
        <f>IF(MID(Fosfatos!U521,1,1)="&lt;",MID(Fosfatos!U521,2,4)/2,Fosfatos!U521)</f>
        <v>-</v>
      </c>
      <c r="V521" s="151" t="str">
        <f>IF(MID(Fosfatos!V521,1,1)="&lt;",MID(Fosfatos!V521,2,4)/2,Fosfatos!V521)</f>
        <v>-</v>
      </c>
      <c r="W521" s="152" t="str">
        <f>IF(MID(Fosfatos!W521,1,1)="&lt;",MID(Fosfatos!W521,2,4)/2,Fosfatos!W521)</f>
        <v>-</v>
      </c>
      <c r="X521" s="153">
        <f>IF(MID(Fosfatos!X521,1,1)="&lt;",MID(Fosfatos!X521,2,4)/2,Fosfatos!X521)</f>
        <v>0.1</v>
      </c>
      <c r="Y521" s="154" t="str">
        <f>IF(MID(Fosfatos!Y521,1,1)="&lt;",MID(Fosfatos!Y521,2,4)/2,Fosfatos!Y521)</f>
        <v>-</v>
      </c>
    </row>
    <row r="522" spans="2:25" x14ac:dyDescent="0.25">
      <c r="B522" s="30">
        <v>45751</v>
      </c>
      <c r="C522" s="105"/>
      <c r="D522" s="131">
        <f>IF(MID(Fosfatos!D522,1,1)="&lt;",MID(Fosfatos!D522,2,4)/2,Fosfatos!D522)</f>
        <v>0.34</v>
      </c>
      <c r="E522" s="54"/>
      <c r="F522" s="54"/>
      <c r="G522" s="54"/>
      <c r="H522" s="54"/>
      <c r="I522" s="105"/>
      <c r="J522" s="131" t="str">
        <f>IF(MID(Fosfatos!J522,1,1)="&lt;",MID(Fosfatos!J522,2,4)/2,Fosfatos!J522)</f>
        <v>-</v>
      </c>
      <c r="K522" s="105"/>
      <c r="L522" s="131">
        <f>IF(MID(Fosfatos!L522,1,1)="&lt;",MID(Fosfatos!L522,2,4)/2,Fosfatos!L522)</f>
        <v>0.71</v>
      </c>
      <c r="M522" s="105"/>
      <c r="N522" s="131" t="str">
        <f>IF(MID(Fosfatos!N522,1,1)="&lt;",MID(Fosfatos!N522,2,4)/2,Fosfatos!N522)</f>
        <v>-</v>
      </c>
      <c r="O522" s="4" t="str">
        <f>IF(MID(Fosfatos!O522,1,1)="&lt;",MID(Fosfatos!O522,2,4)/2,Fosfatos!O522)</f>
        <v>-</v>
      </c>
      <c r="P522" s="9" t="str">
        <f>IF(MID(Fosfatos!P522,1,1)="&lt;",MID(Fosfatos!P522,2,4)/2,Fosfatos!P522)</f>
        <v>-</v>
      </c>
      <c r="Q522" s="105"/>
      <c r="R522" s="17" t="str">
        <f>IF(MID(Fosfatos!R522,1,1)="&lt;",MID(Fosfatos!R522,2,4)/2,Fosfatos!R522)</f>
        <v>-</v>
      </c>
      <c r="S522" s="21" t="str">
        <f>IF(MID(Fosfatos!S522,1,1)="&lt;",MID(Fosfatos!S522,2,4)/2,Fosfatos!S522)</f>
        <v>-</v>
      </c>
      <c r="T522" s="21" t="str">
        <f>IF(MID(Fosfatos!T522,1,1)="&lt;",MID(Fosfatos!T522,2,4)/2,Fosfatos!T522)</f>
        <v>-</v>
      </c>
      <c r="U522" s="150" t="str">
        <f>IF(MID(Fosfatos!U522,1,1)="&lt;",MID(Fosfatos!U522,2,4)/2,Fosfatos!U522)</f>
        <v>-</v>
      </c>
      <c r="V522" s="151" t="str">
        <f>IF(MID(Fosfatos!V522,1,1)="&lt;",MID(Fosfatos!V522,2,4)/2,Fosfatos!V522)</f>
        <v>-</v>
      </c>
      <c r="W522" s="152" t="str">
        <f>IF(MID(Fosfatos!W522,1,1)="&lt;",MID(Fosfatos!W522,2,4)/2,Fosfatos!W522)</f>
        <v>-</v>
      </c>
      <c r="X522" s="153">
        <f>IF(MID(Fosfatos!X522,1,1)="&lt;",MID(Fosfatos!X522,2,4)/2,Fosfatos!X522)</f>
        <v>0.1</v>
      </c>
      <c r="Y522" s="154" t="str">
        <f>IF(MID(Fosfatos!Y522,1,1)="&lt;",MID(Fosfatos!Y522,2,4)/2,Fosfatos!Y522)</f>
        <v>-</v>
      </c>
    </row>
    <row r="523" spans="2:25" x14ac:dyDescent="0.25">
      <c r="B523" s="30">
        <v>45754</v>
      </c>
      <c r="C523" s="105"/>
      <c r="D523" s="131">
        <f>IF(MID(Fosfatos!D523,1,1)="&lt;",MID(Fosfatos!D523,2,4)/2,Fosfatos!D523)</f>
        <v>0.34</v>
      </c>
      <c r="E523" s="54"/>
      <c r="F523" s="54"/>
      <c r="G523" s="54"/>
      <c r="H523" s="54"/>
      <c r="I523" s="105"/>
      <c r="J523" s="131" t="str">
        <f>IF(MID(Fosfatos!J523,1,1)="&lt;",MID(Fosfatos!J523,2,4)/2,Fosfatos!J523)</f>
        <v>-</v>
      </c>
      <c r="K523" s="105"/>
      <c r="L523" s="131">
        <f>IF(MID(Fosfatos!L523,1,1)="&lt;",MID(Fosfatos!L523,2,4)/2,Fosfatos!L523)</f>
        <v>1</v>
      </c>
      <c r="M523" s="105"/>
      <c r="N523" s="131" t="str">
        <f>IF(MID(Fosfatos!N523,1,1)="&lt;",MID(Fosfatos!N523,2,4)/2,Fosfatos!N523)</f>
        <v>-</v>
      </c>
      <c r="O523" s="4" t="str">
        <f>IF(MID(Fosfatos!O523,1,1)="&lt;",MID(Fosfatos!O523,2,4)/2,Fosfatos!O523)</f>
        <v>-</v>
      </c>
      <c r="P523" s="9" t="str">
        <f>IF(MID(Fosfatos!P523,1,1)="&lt;",MID(Fosfatos!P523,2,4)/2,Fosfatos!P523)</f>
        <v>-</v>
      </c>
      <c r="Q523" s="105"/>
      <c r="R523" s="17" t="str">
        <f>IF(MID(Fosfatos!R523,1,1)="&lt;",MID(Fosfatos!R523,2,4)/2,Fosfatos!R523)</f>
        <v>-</v>
      </c>
      <c r="S523" s="21" t="str">
        <f>IF(MID(Fosfatos!S523,1,1)="&lt;",MID(Fosfatos!S523,2,4)/2,Fosfatos!S523)</f>
        <v>-</v>
      </c>
      <c r="T523" s="21">
        <f>IF(MID(Fosfatos!T523,1,1)="&lt;",MID(Fosfatos!T523,2,4)/2,Fosfatos!T523)</f>
        <v>0.1</v>
      </c>
      <c r="U523" s="150" t="str">
        <f>IF(MID(Fosfatos!U523,1,1)="&lt;",MID(Fosfatos!U523,2,4)/2,Fosfatos!U523)</f>
        <v>-</v>
      </c>
      <c r="V523" s="151" t="str">
        <f>IF(MID(Fosfatos!V523,1,1)="&lt;",MID(Fosfatos!V523,2,4)/2,Fosfatos!V523)</f>
        <v>-</v>
      </c>
      <c r="W523" s="152" t="str">
        <f>IF(MID(Fosfatos!W523,1,1)="&lt;",MID(Fosfatos!W523,2,4)/2,Fosfatos!W523)</f>
        <v>-</v>
      </c>
      <c r="X523" s="153">
        <f>IF(MID(Fosfatos!X523,1,1)="&lt;",MID(Fosfatos!X523,2,4)/2,Fosfatos!X523)</f>
        <v>0.1</v>
      </c>
      <c r="Y523" s="154" t="str">
        <f>IF(MID(Fosfatos!Y523,1,1)="&lt;",MID(Fosfatos!Y523,2,4)/2,Fosfatos!Y523)</f>
        <v>-</v>
      </c>
    </row>
    <row r="524" spans="2:25" x14ac:dyDescent="0.25">
      <c r="B524" s="30">
        <v>45756</v>
      </c>
      <c r="C524" s="105"/>
      <c r="D524" s="131">
        <f>IF(MID(Fosfatos!D524,1,1)="&lt;",MID(Fosfatos!D524,2,4)/2,Fosfatos!D524)</f>
        <v>0.31</v>
      </c>
      <c r="E524" s="54"/>
      <c r="F524" s="54"/>
      <c r="G524" s="54"/>
      <c r="H524" s="54"/>
      <c r="I524" s="105"/>
      <c r="J524" s="131" t="str">
        <f>IF(MID(Fosfatos!J524,1,1)="&lt;",MID(Fosfatos!J524,2,4)/2,Fosfatos!J524)</f>
        <v>-</v>
      </c>
      <c r="K524" s="105"/>
      <c r="L524" s="131">
        <f>IF(MID(Fosfatos!L524,1,1)="&lt;",MID(Fosfatos!L524,2,4)/2,Fosfatos!L524)</f>
        <v>0.77</v>
      </c>
      <c r="M524" s="105"/>
      <c r="N524" s="131" t="str">
        <f>IF(MID(Fosfatos!N524,1,1)="&lt;",MID(Fosfatos!N524,2,4)/2,Fosfatos!N524)</f>
        <v>-</v>
      </c>
      <c r="O524" s="4" t="str">
        <f>IF(MID(Fosfatos!O524,1,1)="&lt;",MID(Fosfatos!O524,2,4)/2,Fosfatos!O524)</f>
        <v>-</v>
      </c>
      <c r="P524" s="9" t="str">
        <f>IF(MID(Fosfatos!P524,1,1)="&lt;",MID(Fosfatos!P524,2,4)/2,Fosfatos!P524)</f>
        <v>-</v>
      </c>
      <c r="Q524" s="105"/>
      <c r="R524" s="17" t="str">
        <f>IF(MID(Fosfatos!R524,1,1)="&lt;",MID(Fosfatos!R524,2,4)/2,Fosfatos!R524)</f>
        <v>-</v>
      </c>
      <c r="S524" s="21" t="str">
        <f>IF(MID(Fosfatos!S524,1,1)="&lt;",MID(Fosfatos!S524,2,4)/2,Fosfatos!S524)</f>
        <v>-</v>
      </c>
      <c r="T524" s="21">
        <f>IF(MID(Fosfatos!T524,1,1)="&lt;",MID(Fosfatos!T524,2,4)/2,Fosfatos!T524)</f>
        <v>0.1</v>
      </c>
      <c r="U524" s="150" t="str">
        <f>IF(MID(Fosfatos!U524,1,1)="&lt;",MID(Fosfatos!U524,2,4)/2,Fosfatos!U524)</f>
        <v>-</v>
      </c>
      <c r="V524" s="151" t="str">
        <f>IF(MID(Fosfatos!V524,1,1)="&lt;",MID(Fosfatos!V524,2,4)/2,Fosfatos!V524)</f>
        <v>-</v>
      </c>
      <c r="W524" s="152" t="str">
        <f>IF(MID(Fosfatos!W524,1,1)="&lt;",MID(Fosfatos!W524,2,4)/2,Fosfatos!W524)</f>
        <v>-</v>
      </c>
      <c r="X524" s="153">
        <f>IF(MID(Fosfatos!X524,1,1)="&lt;",MID(Fosfatos!X524,2,4)/2,Fosfatos!X524)</f>
        <v>0.1</v>
      </c>
      <c r="Y524" s="154" t="str">
        <f>IF(MID(Fosfatos!Y524,1,1)="&lt;",MID(Fosfatos!Y524,2,4)/2,Fosfatos!Y524)</f>
        <v>-</v>
      </c>
    </row>
    <row r="525" spans="2:25" x14ac:dyDescent="0.25">
      <c r="B525" s="30">
        <v>45758</v>
      </c>
      <c r="C525" s="105"/>
      <c r="D525" s="131">
        <f>IF(MID(Fosfatos!D525,1,1)="&lt;",MID(Fosfatos!D525,2,4)/2,Fosfatos!D525)</f>
        <v>0.61</v>
      </c>
      <c r="E525" s="54"/>
      <c r="F525" s="54"/>
      <c r="G525" s="54"/>
      <c r="H525" s="54"/>
      <c r="I525" s="105"/>
      <c r="J525" s="131" t="str">
        <f>IF(MID(Fosfatos!J525,1,1)="&lt;",MID(Fosfatos!J525,2,4)/2,Fosfatos!J525)</f>
        <v>-</v>
      </c>
      <c r="K525" s="105"/>
      <c r="L525" s="131">
        <f>IF(MID(Fosfatos!L525,1,1)="&lt;",MID(Fosfatos!L525,2,4)/2,Fosfatos!L525)</f>
        <v>1.2</v>
      </c>
      <c r="M525" s="105"/>
      <c r="N525" s="131" t="str">
        <f>IF(MID(Fosfatos!N525,1,1)="&lt;",MID(Fosfatos!N525,2,4)/2,Fosfatos!N525)</f>
        <v>-</v>
      </c>
      <c r="O525" s="4" t="str">
        <f>IF(MID(Fosfatos!O525,1,1)="&lt;",MID(Fosfatos!O525,2,4)/2,Fosfatos!O525)</f>
        <v>-</v>
      </c>
      <c r="P525" s="9" t="str">
        <f>IF(MID(Fosfatos!P525,1,1)="&lt;",MID(Fosfatos!P525,2,4)/2,Fosfatos!P525)</f>
        <v>-</v>
      </c>
      <c r="Q525" s="105"/>
      <c r="R525" s="17" t="str">
        <f>IF(MID(Fosfatos!R525,1,1)="&lt;",MID(Fosfatos!R525,2,4)/2,Fosfatos!R525)</f>
        <v>-</v>
      </c>
      <c r="S525" s="21" t="str">
        <f>IF(MID(Fosfatos!S525,1,1)="&lt;",MID(Fosfatos!S525,2,4)/2,Fosfatos!S525)</f>
        <v>-</v>
      </c>
      <c r="T525" s="21" t="str">
        <f>IF(MID(Fosfatos!T525,1,1)="&lt;",MID(Fosfatos!T525,2,4)/2,Fosfatos!T525)</f>
        <v>-</v>
      </c>
      <c r="U525" s="150" t="str">
        <f>IF(MID(Fosfatos!U525,1,1)="&lt;",MID(Fosfatos!U525,2,4)/2,Fosfatos!U525)</f>
        <v>-</v>
      </c>
      <c r="V525" s="151" t="str">
        <f>IF(MID(Fosfatos!V525,1,1)="&lt;",MID(Fosfatos!V525,2,4)/2,Fosfatos!V525)</f>
        <v>-</v>
      </c>
      <c r="W525" s="152" t="str">
        <f>IF(MID(Fosfatos!W525,1,1)="&lt;",MID(Fosfatos!W525,2,4)/2,Fosfatos!W525)</f>
        <v>-</v>
      </c>
      <c r="X525" s="153">
        <f>IF(MID(Fosfatos!X525,1,1)="&lt;",MID(Fosfatos!X525,2,4)/2,Fosfatos!X525)</f>
        <v>0.1</v>
      </c>
      <c r="Y525" s="154" t="str">
        <f>IF(MID(Fosfatos!Y525,1,1)="&lt;",MID(Fosfatos!Y525,2,4)/2,Fosfatos!Y525)</f>
        <v>-</v>
      </c>
    </row>
    <row r="526" spans="2:25" x14ac:dyDescent="0.25">
      <c r="B526" s="30">
        <v>45761</v>
      </c>
      <c r="C526" s="105"/>
      <c r="D526" s="131">
        <f>IF(MID(Fosfatos!D526,1,1)="&lt;",MID(Fosfatos!D526,2,4)/2,Fosfatos!D526)</f>
        <v>0.74</v>
      </c>
      <c r="E526" s="54"/>
      <c r="F526" s="54"/>
      <c r="G526" s="54"/>
      <c r="H526" s="54"/>
      <c r="I526" s="105"/>
      <c r="J526" s="131" t="str">
        <f>IF(MID(Fosfatos!J526,1,1)="&lt;",MID(Fosfatos!J526,2,4)/2,Fosfatos!J526)</f>
        <v>-</v>
      </c>
      <c r="K526" s="105"/>
      <c r="L526" s="131">
        <f>IF(MID(Fosfatos!L526,1,1)="&lt;",MID(Fosfatos!L526,2,4)/2,Fosfatos!L526)</f>
        <v>1.1000000000000001</v>
      </c>
      <c r="M526" s="105"/>
      <c r="N526" s="131" t="str">
        <f>IF(MID(Fosfatos!N526,1,1)="&lt;",MID(Fosfatos!N526,2,4)/2,Fosfatos!N526)</f>
        <v>-</v>
      </c>
      <c r="O526" s="4" t="str">
        <f>IF(MID(Fosfatos!O526,1,1)="&lt;",MID(Fosfatos!O526,2,4)/2,Fosfatos!O526)</f>
        <v>-</v>
      </c>
      <c r="P526" s="9" t="str">
        <f>IF(MID(Fosfatos!P526,1,1)="&lt;",MID(Fosfatos!P526,2,4)/2,Fosfatos!P526)</f>
        <v>-</v>
      </c>
      <c r="Q526" s="105"/>
      <c r="R526" s="17" t="str">
        <f>IF(MID(Fosfatos!R526,1,1)="&lt;",MID(Fosfatos!R526,2,4)/2,Fosfatos!R526)</f>
        <v>-</v>
      </c>
      <c r="S526" s="21" t="str">
        <f>IF(MID(Fosfatos!S526,1,1)="&lt;",MID(Fosfatos!S526,2,4)/2,Fosfatos!S526)</f>
        <v>-</v>
      </c>
      <c r="T526" s="21">
        <f>IF(MID(Fosfatos!T526,1,1)="&lt;",MID(Fosfatos!T526,2,4)/2,Fosfatos!T526)</f>
        <v>0.1</v>
      </c>
      <c r="U526" s="150" t="str">
        <f>IF(MID(Fosfatos!U526,1,1)="&lt;",MID(Fosfatos!U526,2,4)/2,Fosfatos!U526)</f>
        <v>-</v>
      </c>
      <c r="V526" s="151" t="str">
        <f>IF(MID(Fosfatos!V526,1,1)="&lt;",MID(Fosfatos!V526,2,4)/2,Fosfatos!V526)</f>
        <v>-</v>
      </c>
      <c r="W526" s="152" t="str">
        <f>IF(MID(Fosfatos!W526,1,1)="&lt;",MID(Fosfatos!W526,2,4)/2,Fosfatos!W526)</f>
        <v>-</v>
      </c>
      <c r="X526" s="153">
        <f>IF(MID(Fosfatos!X526,1,1)="&lt;",MID(Fosfatos!X526,2,4)/2,Fosfatos!X526)</f>
        <v>0.1</v>
      </c>
      <c r="Y526" s="154" t="str">
        <f>IF(MID(Fosfatos!Y526,1,1)="&lt;",MID(Fosfatos!Y526,2,4)/2,Fosfatos!Y526)</f>
        <v>-</v>
      </c>
    </row>
    <row r="527" spans="2:25" x14ac:dyDescent="0.25">
      <c r="B527" s="30">
        <v>45763</v>
      </c>
      <c r="C527" s="105"/>
      <c r="D527" s="131">
        <f>IF(MID(Fosfatos!D527,1,1)="&lt;",MID(Fosfatos!D527,2,4)/2,Fosfatos!D527)</f>
        <v>0.61</v>
      </c>
      <c r="E527" s="54"/>
      <c r="F527" s="54"/>
      <c r="G527" s="54"/>
      <c r="H527" s="54"/>
      <c r="I527" s="105"/>
      <c r="J527" s="131" t="str">
        <f>IF(MID(Fosfatos!J527,1,1)="&lt;",MID(Fosfatos!J527,2,4)/2,Fosfatos!J527)</f>
        <v>-</v>
      </c>
      <c r="K527" s="105"/>
      <c r="L527" s="131">
        <f>IF(MID(Fosfatos!L527,1,1)="&lt;",MID(Fosfatos!L527,2,4)/2,Fosfatos!L527)</f>
        <v>0.98</v>
      </c>
      <c r="M527" s="105"/>
      <c r="N527" s="131" t="str">
        <f>IF(MID(Fosfatos!N527,1,1)="&lt;",MID(Fosfatos!N527,2,4)/2,Fosfatos!N527)</f>
        <v>-</v>
      </c>
      <c r="O527" s="4" t="str">
        <f>IF(MID(Fosfatos!O527,1,1)="&lt;",MID(Fosfatos!O527,2,4)/2,Fosfatos!O527)</f>
        <v>-</v>
      </c>
      <c r="P527" s="9" t="str">
        <f>IF(MID(Fosfatos!P527,1,1)="&lt;",MID(Fosfatos!P527,2,4)/2,Fosfatos!P527)</f>
        <v>-</v>
      </c>
      <c r="Q527" s="105"/>
      <c r="R527" s="17" t="str">
        <f>IF(MID(Fosfatos!R527,1,1)="&lt;",MID(Fosfatos!R527,2,4)/2,Fosfatos!R527)</f>
        <v>-</v>
      </c>
      <c r="S527" s="21" t="str">
        <f>IF(MID(Fosfatos!S527,1,1)="&lt;",MID(Fosfatos!S527,2,4)/2,Fosfatos!S527)</f>
        <v>-</v>
      </c>
      <c r="T527" s="21">
        <f>IF(MID(Fosfatos!T527,1,1)="&lt;",MID(Fosfatos!T527,2,4)/2,Fosfatos!T527)</f>
        <v>0.1</v>
      </c>
      <c r="U527" s="150" t="str">
        <f>IF(MID(Fosfatos!U527,1,1)="&lt;",MID(Fosfatos!U527,2,4)/2,Fosfatos!U527)</f>
        <v>-</v>
      </c>
      <c r="V527" s="151" t="str">
        <f>IF(MID(Fosfatos!V527,1,1)="&lt;",MID(Fosfatos!V527,2,4)/2,Fosfatos!V527)</f>
        <v>-</v>
      </c>
      <c r="W527" s="152" t="str">
        <f>IF(MID(Fosfatos!W527,1,1)="&lt;",MID(Fosfatos!W527,2,4)/2,Fosfatos!W527)</f>
        <v>-</v>
      </c>
      <c r="X527" s="153">
        <f>IF(MID(Fosfatos!X527,1,1)="&lt;",MID(Fosfatos!X527,2,4)/2,Fosfatos!X527)</f>
        <v>0.1</v>
      </c>
      <c r="Y527" s="154" t="str">
        <f>IF(MID(Fosfatos!Y527,1,1)="&lt;",MID(Fosfatos!Y527,2,4)/2,Fosfatos!Y527)</f>
        <v>-</v>
      </c>
    </row>
    <row r="528" spans="2:25" x14ac:dyDescent="0.25">
      <c r="B528" s="30">
        <v>45768</v>
      </c>
      <c r="C528" s="105"/>
      <c r="D528" s="131">
        <f>IF(MID(Fosfatos!D528,1,1)="&lt;",MID(Fosfatos!D528,2,4)/2,Fosfatos!D528)</f>
        <v>0.52</v>
      </c>
      <c r="E528" s="54"/>
      <c r="F528" s="54"/>
      <c r="G528" s="54"/>
      <c r="H528" s="54"/>
      <c r="I528" s="105"/>
      <c r="J528" s="131" t="str">
        <f>IF(MID(Fosfatos!J528,1,1)="&lt;",MID(Fosfatos!J528,2,4)/2,Fosfatos!J528)</f>
        <v>-</v>
      </c>
      <c r="K528" s="105"/>
      <c r="L528" s="131">
        <f>IF(MID(Fosfatos!L528,1,1)="&lt;",MID(Fosfatos!L528,2,4)/2,Fosfatos!L528)</f>
        <v>1.1000000000000001</v>
      </c>
      <c r="M528" s="105"/>
      <c r="N528" s="131" t="str">
        <f>IF(MID(Fosfatos!N528,1,1)="&lt;",MID(Fosfatos!N528,2,4)/2,Fosfatos!N528)</f>
        <v>-</v>
      </c>
      <c r="O528" s="4" t="str">
        <f>IF(MID(Fosfatos!O528,1,1)="&lt;",MID(Fosfatos!O528,2,4)/2,Fosfatos!O528)</f>
        <v>-</v>
      </c>
      <c r="P528" s="9" t="str">
        <f>IF(MID(Fosfatos!P528,1,1)="&lt;",MID(Fosfatos!P528,2,4)/2,Fosfatos!P528)</f>
        <v>-</v>
      </c>
      <c r="Q528" s="105"/>
      <c r="R528" s="17" t="str">
        <f>IF(MID(Fosfatos!R528,1,1)="&lt;",MID(Fosfatos!R528,2,4)/2,Fosfatos!R528)</f>
        <v>-</v>
      </c>
      <c r="S528" s="21" t="str">
        <f>IF(MID(Fosfatos!S528,1,1)="&lt;",MID(Fosfatos!S528,2,4)/2,Fosfatos!S528)</f>
        <v>-</v>
      </c>
      <c r="T528" s="21">
        <f>IF(MID(Fosfatos!T528,1,1)="&lt;",MID(Fosfatos!T528,2,4)/2,Fosfatos!T528)</f>
        <v>0.1</v>
      </c>
      <c r="U528" s="150" t="str">
        <f>IF(MID(Fosfatos!U528,1,1)="&lt;",MID(Fosfatos!U528,2,4)/2,Fosfatos!U528)</f>
        <v>-</v>
      </c>
      <c r="V528" s="151" t="str">
        <f>IF(MID(Fosfatos!V528,1,1)="&lt;",MID(Fosfatos!V528,2,4)/2,Fosfatos!V528)</f>
        <v>-</v>
      </c>
      <c r="W528" s="152" t="str">
        <f>IF(MID(Fosfatos!W528,1,1)="&lt;",MID(Fosfatos!W528,2,4)/2,Fosfatos!W528)</f>
        <v>-</v>
      </c>
      <c r="X528" s="153">
        <f>IF(MID(Fosfatos!X528,1,1)="&lt;",MID(Fosfatos!X528,2,4)/2,Fosfatos!X528)</f>
        <v>0.1</v>
      </c>
      <c r="Y528" s="154" t="str">
        <f>IF(MID(Fosfatos!Y528,1,1)="&lt;",MID(Fosfatos!Y528,2,4)/2,Fosfatos!Y528)</f>
        <v>-</v>
      </c>
    </row>
    <row r="529" spans="2:25" x14ac:dyDescent="0.25">
      <c r="B529" s="30">
        <v>45770</v>
      </c>
      <c r="C529" s="105"/>
      <c r="D529" s="131">
        <f>IF(MID(Fosfatos!D529,1,1)="&lt;",MID(Fosfatos!D529,2,4)/2,Fosfatos!D529)</f>
        <v>0.64</v>
      </c>
      <c r="E529" s="54"/>
      <c r="F529" s="54"/>
      <c r="G529" s="54"/>
      <c r="H529" s="54"/>
      <c r="I529" s="105"/>
      <c r="J529" s="131" t="str">
        <f>IF(MID(Fosfatos!J529,1,1)="&lt;",MID(Fosfatos!J529,2,4)/2,Fosfatos!J529)</f>
        <v>-</v>
      </c>
      <c r="K529" s="105"/>
      <c r="L529" s="131">
        <f>IF(MID(Fosfatos!L529,1,1)="&lt;",MID(Fosfatos!L529,2,4)/2,Fosfatos!L529)</f>
        <v>1.2</v>
      </c>
      <c r="M529" s="105"/>
      <c r="N529" s="131" t="str">
        <f>IF(MID(Fosfatos!N529,1,1)="&lt;",MID(Fosfatos!N529,2,4)/2,Fosfatos!N529)</f>
        <v>-</v>
      </c>
      <c r="O529" s="4" t="str">
        <f>IF(MID(Fosfatos!O529,1,1)="&lt;",MID(Fosfatos!O529,2,4)/2,Fosfatos!O529)</f>
        <v>-</v>
      </c>
      <c r="P529" s="9" t="str">
        <f>IF(MID(Fosfatos!P529,1,1)="&lt;",MID(Fosfatos!P529,2,4)/2,Fosfatos!P529)</f>
        <v>-</v>
      </c>
      <c r="Q529" s="105"/>
      <c r="R529" s="17" t="str">
        <f>IF(MID(Fosfatos!R529,1,1)="&lt;",MID(Fosfatos!R529,2,4)/2,Fosfatos!R529)</f>
        <v>-</v>
      </c>
      <c r="S529" s="21" t="str">
        <f>IF(MID(Fosfatos!S529,1,1)="&lt;",MID(Fosfatos!S529,2,4)/2,Fosfatos!S529)</f>
        <v>-</v>
      </c>
      <c r="T529" s="21">
        <f>IF(MID(Fosfatos!T529,1,1)="&lt;",MID(Fosfatos!T529,2,4)/2,Fosfatos!T529)</f>
        <v>0.1</v>
      </c>
      <c r="U529" s="150" t="str">
        <f>IF(MID(Fosfatos!U529,1,1)="&lt;",MID(Fosfatos!U529,2,4)/2,Fosfatos!U529)</f>
        <v>-</v>
      </c>
      <c r="V529" s="151" t="str">
        <f>IF(MID(Fosfatos!V529,1,1)="&lt;",MID(Fosfatos!V529,2,4)/2,Fosfatos!V529)</f>
        <v>-</v>
      </c>
      <c r="W529" s="152" t="str">
        <f>IF(MID(Fosfatos!W529,1,1)="&lt;",MID(Fosfatos!W529,2,4)/2,Fosfatos!W529)</f>
        <v>-</v>
      </c>
      <c r="X529" s="153">
        <f>IF(MID(Fosfatos!X529,1,1)="&lt;",MID(Fosfatos!X529,2,4)/2,Fosfatos!X529)</f>
        <v>0.1</v>
      </c>
      <c r="Y529" s="154" t="str">
        <f>IF(MID(Fosfatos!Y529,1,1)="&lt;",MID(Fosfatos!Y529,2,4)/2,Fosfatos!Y529)</f>
        <v>-</v>
      </c>
    </row>
    <row r="530" spans="2:25" x14ac:dyDescent="0.25">
      <c r="B530" s="30">
        <v>45772</v>
      </c>
      <c r="C530" s="105"/>
      <c r="D530" s="131">
        <f>IF(MID(Fosfatos!D530,1,1)="&lt;",MID(Fosfatos!D530,2,4)/2,Fosfatos!D530)</f>
        <v>0.43</v>
      </c>
      <c r="E530" s="54"/>
      <c r="F530" s="54"/>
      <c r="G530" s="54"/>
      <c r="H530" s="54"/>
      <c r="I530" s="105"/>
      <c r="J530" s="131" t="str">
        <f>IF(MID(Fosfatos!J530,1,1)="&lt;",MID(Fosfatos!J530,2,4)/2,Fosfatos!J530)</f>
        <v>-</v>
      </c>
      <c r="K530" s="105"/>
      <c r="L530" s="131">
        <f>IF(MID(Fosfatos!L530,1,1)="&lt;",MID(Fosfatos!L530,2,4)/2,Fosfatos!L530)</f>
        <v>0.83</v>
      </c>
      <c r="M530" s="105"/>
      <c r="N530" s="131" t="str">
        <f>IF(MID(Fosfatos!N530,1,1)="&lt;",MID(Fosfatos!N530,2,4)/2,Fosfatos!N530)</f>
        <v>-</v>
      </c>
      <c r="O530" s="4" t="str">
        <f>IF(MID(Fosfatos!O530,1,1)="&lt;",MID(Fosfatos!O530,2,4)/2,Fosfatos!O530)</f>
        <v>-</v>
      </c>
      <c r="P530" s="9" t="str">
        <f>IF(MID(Fosfatos!P530,1,1)="&lt;",MID(Fosfatos!P530,2,4)/2,Fosfatos!P530)</f>
        <v>-</v>
      </c>
      <c r="Q530" s="105"/>
      <c r="R530" s="17" t="str">
        <f>IF(MID(Fosfatos!R530,1,1)="&lt;",MID(Fosfatos!R530,2,4)/2,Fosfatos!R530)</f>
        <v>-</v>
      </c>
      <c r="S530" s="21" t="str">
        <f>IF(MID(Fosfatos!S530,1,1)="&lt;",MID(Fosfatos!S530,2,4)/2,Fosfatos!S530)</f>
        <v>-</v>
      </c>
      <c r="T530" s="21" t="str">
        <f>IF(MID(Fosfatos!T530,1,1)="&lt;",MID(Fosfatos!T530,2,4)/2,Fosfatos!T530)</f>
        <v>-</v>
      </c>
      <c r="U530" s="150" t="str">
        <f>IF(MID(Fosfatos!U530,1,1)="&lt;",MID(Fosfatos!U530,2,4)/2,Fosfatos!U530)</f>
        <v>-</v>
      </c>
      <c r="V530" s="151" t="str">
        <f>IF(MID(Fosfatos!V530,1,1)="&lt;",MID(Fosfatos!V530,2,4)/2,Fosfatos!V530)</f>
        <v>-</v>
      </c>
      <c r="W530" s="152" t="str">
        <f>IF(MID(Fosfatos!W530,1,1)="&lt;",MID(Fosfatos!W530,2,4)/2,Fosfatos!W530)</f>
        <v>-</v>
      </c>
      <c r="X530" s="153">
        <f>IF(MID(Fosfatos!X530,1,1)="&lt;",MID(Fosfatos!X530,2,4)/2,Fosfatos!X530)</f>
        <v>0.1</v>
      </c>
      <c r="Y530" s="154" t="str">
        <f>IF(MID(Fosfatos!Y530,1,1)="&lt;",MID(Fosfatos!Y530,2,4)/2,Fosfatos!Y530)</f>
        <v>-</v>
      </c>
    </row>
    <row r="531" spans="2:25" x14ac:dyDescent="0.25">
      <c r="B531" s="30">
        <v>45775</v>
      </c>
      <c r="C531" s="105"/>
      <c r="D531" s="131">
        <f>IF(MID(Fosfatos!D531,1,1)="&lt;",MID(Fosfatos!D531,2,4)/2,Fosfatos!D531)</f>
        <v>0.67</v>
      </c>
      <c r="E531" s="54"/>
      <c r="F531" s="54"/>
      <c r="G531" s="54"/>
      <c r="H531" s="54"/>
      <c r="I531" s="105"/>
      <c r="J531" s="131" t="str">
        <f>IF(MID(Fosfatos!J531,1,1)="&lt;",MID(Fosfatos!J531,2,4)/2,Fosfatos!J531)</f>
        <v>-</v>
      </c>
      <c r="K531" s="105"/>
      <c r="L531" s="131">
        <f>IF(MID(Fosfatos!L531,1,1)="&lt;",MID(Fosfatos!L531,2,4)/2,Fosfatos!L531)</f>
        <v>0.92</v>
      </c>
      <c r="M531" s="105"/>
      <c r="N531" s="131" t="str">
        <f>IF(MID(Fosfatos!N531,1,1)="&lt;",MID(Fosfatos!N531,2,4)/2,Fosfatos!N531)</f>
        <v>-</v>
      </c>
      <c r="O531" s="4" t="str">
        <f>IF(MID(Fosfatos!O531,1,1)="&lt;",MID(Fosfatos!O531,2,4)/2,Fosfatos!O531)</f>
        <v>-</v>
      </c>
      <c r="P531" s="9" t="str">
        <f>IF(MID(Fosfatos!P531,1,1)="&lt;",MID(Fosfatos!P531,2,4)/2,Fosfatos!P531)</f>
        <v>-</v>
      </c>
      <c r="Q531" s="105"/>
      <c r="R531" s="17" t="str">
        <f>IF(MID(Fosfatos!R531,1,1)="&lt;",MID(Fosfatos!R531,2,4)/2,Fosfatos!R531)</f>
        <v>-</v>
      </c>
      <c r="S531" s="21" t="str">
        <f>IF(MID(Fosfatos!S531,1,1)="&lt;",MID(Fosfatos!S531,2,4)/2,Fosfatos!S531)</f>
        <v>-</v>
      </c>
      <c r="T531" s="21" t="str">
        <f>IF(MID(Fosfatos!T531,1,1)="&lt;",MID(Fosfatos!T531,2,4)/2,Fosfatos!T531)</f>
        <v>-</v>
      </c>
      <c r="U531" s="150" t="str">
        <f>IF(MID(Fosfatos!U531,1,1)="&lt;",MID(Fosfatos!U531,2,4)/2,Fosfatos!U531)</f>
        <v>-</v>
      </c>
      <c r="V531" s="151" t="str">
        <f>IF(MID(Fosfatos!V531,1,1)="&lt;",MID(Fosfatos!V531,2,4)/2,Fosfatos!V531)</f>
        <v>-</v>
      </c>
      <c r="W531" s="152" t="str">
        <f>IF(MID(Fosfatos!W531,1,1)="&lt;",MID(Fosfatos!W531,2,4)/2,Fosfatos!W531)</f>
        <v>-</v>
      </c>
      <c r="X531" s="153">
        <f>IF(MID(Fosfatos!X531,1,1)="&lt;",MID(Fosfatos!X531,2,4)/2,Fosfatos!X531)</f>
        <v>0.1</v>
      </c>
      <c r="Y531" s="154" t="str">
        <f>IF(MID(Fosfatos!Y531,1,1)="&lt;",MID(Fosfatos!Y531,2,4)/2,Fosfatos!Y531)</f>
        <v>-</v>
      </c>
    </row>
    <row r="532" spans="2:25" x14ac:dyDescent="0.25">
      <c r="B532" s="30">
        <v>45777</v>
      </c>
      <c r="C532" s="105"/>
      <c r="D532" s="131">
        <f>IF(MID(Fosfatos!D532,1,1)="&lt;",MID(Fosfatos!D532,2,4)/2,Fosfatos!D532)</f>
        <v>0.67</v>
      </c>
      <c r="E532" s="54"/>
      <c r="F532" s="54"/>
      <c r="G532" s="54"/>
      <c r="H532" s="54"/>
      <c r="I532" s="105"/>
      <c r="J532" s="131" t="str">
        <f>IF(MID(Fosfatos!J532,1,1)="&lt;",MID(Fosfatos!J532,2,4)/2,Fosfatos!J532)</f>
        <v>-</v>
      </c>
      <c r="K532" s="105"/>
      <c r="L532" s="131">
        <f>IF(MID(Fosfatos!L532,1,1)="&lt;",MID(Fosfatos!L532,2,4)/2,Fosfatos!L532)</f>
        <v>0.95</v>
      </c>
      <c r="M532" s="105"/>
      <c r="N532" s="131" t="str">
        <f>IF(MID(Fosfatos!N532,1,1)="&lt;",MID(Fosfatos!N532,2,4)/2,Fosfatos!N532)</f>
        <v>-</v>
      </c>
      <c r="O532" s="4" t="str">
        <f>IF(MID(Fosfatos!O532,1,1)="&lt;",MID(Fosfatos!O532,2,4)/2,Fosfatos!O532)</f>
        <v>-</v>
      </c>
      <c r="P532" s="9" t="str">
        <f>IF(MID(Fosfatos!P532,1,1)="&lt;",MID(Fosfatos!P532,2,4)/2,Fosfatos!P532)</f>
        <v>-</v>
      </c>
      <c r="Q532" s="105"/>
      <c r="R532" s="17" t="str">
        <f>IF(MID(Fosfatos!R532,1,1)="&lt;",MID(Fosfatos!R532,2,4)/2,Fosfatos!R532)</f>
        <v>-</v>
      </c>
      <c r="S532" s="21" t="str">
        <f>IF(MID(Fosfatos!S532,1,1)="&lt;",MID(Fosfatos!S532,2,4)/2,Fosfatos!S532)</f>
        <v>-</v>
      </c>
      <c r="T532" s="21" t="str">
        <f>IF(MID(Fosfatos!T532,1,1)="&lt;",MID(Fosfatos!T532,2,4)/2,Fosfatos!T532)</f>
        <v>-</v>
      </c>
      <c r="U532" s="150" t="str">
        <f>IF(MID(Fosfatos!U532,1,1)="&lt;",MID(Fosfatos!U532,2,4)/2,Fosfatos!U532)</f>
        <v>-</v>
      </c>
      <c r="V532" s="151" t="str">
        <f>IF(MID(Fosfatos!V532,1,1)="&lt;",MID(Fosfatos!V532,2,4)/2,Fosfatos!V532)</f>
        <v>-</v>
      </c>
      <c r="W532" s="152" t="str">
        <f>IF(MID(Fosfatos!W532,1,1)="&lt;",MID(Fosfatos!W532,2,4)/2,Fosfatos!W532)</f>
        <v>-</v>
      </c>
      <c r="X532" s="153">
        <f>IF(MID(Fosfatos!X532,1,1)="&lt;",MID(Fosfatos!X532,2,4)/2,Fosfatos!X532)</f>
        <v>0.1</v>
      </c>
      <c r="Y532" s="154" t="str">
        <f>IF(MID(Fosfatos!Y532,1,1)="&lt;",MID(Fosfatos!Y532,2,4)/2,Fosfatos!Y532)</f>
        <v>-</v>
      </c>
    </row>
    <row r="533" spans="2:25" x14ac:dyDescent="0.25">
      <c r="B533" s="30">
        <v>45779</v>
      </c>
      <c r="C533" s="105"/>
      <c r="D533" s="131">
        <f>IF(MID(Fosfatos!D533,1,1)="&lt;",MID(Fosfatos!D533,2,4)/2,Fosfatos!D533)</f>
        <v>0.77</v>
      </c>
      <c r="E533" s="54"/>
      <c r="F533" s="54"/>
      <c r="G533" s="54"/>
      <c r="H533" s="54"/>
      <c r="I533" s="105"/>
      <c r="J533" s="131" t="str">
        <f>IF(MID(Fosfatos!J533,1,1)="&lt;",MID(Fosfatos!J533,2,4)/2,Fosfatos!J533)</f>
        <v>-</v>
      </c>
      <c r="K533" s="105"/>
      <c r="L533" s="131">
        <f>IF(MID(Fosfatos!L533,1,1)="&lt;",MID(Fosfatos!L533,2,4)/2,Fosfatos!L533)</f>
        <v>1.2</v>
      </c>
      <c r="M533" s="105"/>
      <c r="N533" s="131" t="str">
        <f>IF(MID(Fosfatos!N533,1,1)="&lt;",MID(Fosfatos!N533,2,4)/2,Fosfatos!N533)</f>
        <v>-</v>
      </c>
      <c r="O533" s="4" t="str">
        <f>IF(MID(Fosfatos!O533,1,1)="&lt;",MID(Fosfatos!O533,2,4)/2,Fosfatos!O533)</f>
        <v>-</v>
      </c>
      <c r="P533" s="9" t="str">
        <f>IF(MID(Fosfatos!P533,1,1)="&lt;",MID(Fosfatos!P533,2,4)/2,Fosfatos!P533)</f>
        <v>-</v>
      </c>
      <c r="Q533" s="105"/>
      <c r="R533" s="17" t="str">
        <f>IF(MID(Fosfatos!R533,1,1)="&lt;",MID(Fosfatos!R533,2,4)/2,Fosfatos!R533)</f>
        <v>-</v>
      </c>
      <c r="S533" s="21" t="str">
        <f>IF(MID(Fosfatos!S533,1,1)="&lt;",MID(Fosfatos!S533,2,4)/2,Fosfatos!S533)</f>
        <v>-</v>
      </c>
      <c r="T533" s="21" t="str">
        <f>IF(MID(Fosfatos!T533,1,1)="&lt;",MID(Fosfatos!T533,2,4)/2,Fosfatos!T533)</f>
        <v>-</v>
      </c>
      <c r="U533" s="150" t="str">
        <f>IF(MID(Fosfatos!U533,1,1)="&lt;",MID(Fosfatos!U533,2,4)/2,Fosfatos!U533)</f>
        <v>-</v>
      </c>
      <c r="V533" s="151" t="str">
        <f>IF(MID(Fosfatos!V533,1,1)="&lt;",MID(Fosfatos!V533,2,4)/2,Fosfatos!V533)</f>
        <v>-</v>
      </c>
      <c r="W533" s="152" t="str">
        <f>IF(MID(Fosfatos!W533,1,1)="&lt;",MID(Fosfatos!W533,2,4)/2,Fosfatos!W533)</f>
        <v>-</v>
      </c>
      <c r="X533" s="153">
        <f>IF(MID(Fosfatos!X533,1,1)="&lt;",MID(Fosfatos!X533,2,4)/2,Fosfatos!X533)</f>
        <v>0.1</v>
      </c>
      <c r="Y533" s="154" t="str">
        <f>IF(MID(Fosfatos!Y533,1,1)="&lt;",MID(Fosfatos!Y533,2,4)/2,Fosfatos!Y533)</f>
        <v>-</v>
      </c>
    </row>
    <row r="534" spans="2:25" x14ac:dyDescent="0.25">
      <c r="B534" s="30">
        <v>45782</v>
      </c>
      <c r="C534" s="105"/>
      <c r="D534" s="131">
        <f>IF(MID(Fosfatos!D534,1,1)="&lt;",MID(Fosfatos!D534,2,4)/2,Fosfatos!D534)</f>
        <v>0.95</v>
      </c>
      <c r="E534" s="54"/>
      <c r="F534" s="54"/>
      <c r="G534" s="54"/>
      <c r="H534" s="54"/>
      <c r="I534" s="105"/>
      <c r="J534" s="131" t="str">
        <f>IF(MID(Fosfatos!J534,1,1)="&lt;",MID(Fosfatos!J534,2,4)/2,Fosfatos!J534)</f>
        <v>-</v>
      </c>
      <c r="K534" s="105"/>
      <c r="L534" s="131">
        <f>IF(MID(Fosfatos!L534,1,1)="&lt;",MID(Fosfatos!L534,2,4)/2,Fosfatos!L534)</f>
        <v>1.6</v>
      </c>
      <c r="M534" s="105"/>
      <c r="N534" s="131" t="str">
        <f>IF(MID(Fosfatos!N534,1,1)="&lt;",MID(Fosfatos!N534,2,4)/2,Fosfatos!N534)</f>
        <v>-</v>
      </c>
      <c r="O534" s="4" t="str">
        <f>IF(MID(Fosfatos!O534,1,1)="&lt;",MID(Fosfatos!O534,2,4)/2,Fosfatos!O534)</f>
        <v>-</v>
      </c>
      <c r="P534" s="9" t="str">
        <f>IF(MID(Fosfatos!P534,1,1)="&lt;",MID(Fosfatos!P534,2,4)/2,Fosfatos!P534)</f>
        <v>-</v>
      </c>
      <c r="Q534" s="105"/>
      <c r="R534" s="17" t="str">
        <f>IF(MID(Fosfatos!R534,1,1)="&lt;",MID(Fosfatos!R534,2,4)/2,Fosfatos!R534)</f>
        <v>-</v>
      </c>
      <c r="S534" s="21" t="str">
        <f>IF(MID(Fosfatos!S534,1,1)="&lt;",MID(Fosfatos!S534,2,4)/2,Fosfatos!S534)</f>
        <v>-</v>
      </c>
      <c r="T534" s="21" t="str">
        <f>IF(MID(Fosfatos!T534,1,1)="&lt;",MID(Fosfatos!T534,2,4)/2,Fosfatos!T534)</f>
        <v>-</v>
      </c>
      <c r="U534" s="150" t="str">
        <f>IF(MID(Fosfatos!U534,1,1)="&lt;",MID(Fosfatos!U534,2,4)/2,Fosfatos!U534)</f>
        <v>-</v>
      </c>
      <c r="V534" s="151" t="str">
        <f>IF(MID(Fosfatos!V534,1,1)="&lt;",MID(Fosfatos!V534,2,4)/2,Fosfatos!V534)</f>
        <v>-</v>
      </c>
      <c r="W534" s="152" t="str">
        <f>IF(MID(Fosfatos!W534,1,1)="&lt;",MID(Fosfatos!W534,2,4)/2,Fosfatos!W534)</f>
        <v>-</v>
      </c>
      <c r="X534" s="153">
        <f>IF(MID(Fosfatos!X534,1,1)="&lt;",MID(Fosfatos!X534,2,4)/2,Fosfatos!X534)</f>
        <v>0.1</v>
      </c>
      <c r="Y534" s="154" t="str">
        <f>IF(MID(Fosfatos!Y534,1,1)="&lt;",MID(Fosfatos!Y534,2,4)/2,Fosfatos!Y534)</f>
        <v>-</v>
      </c>
    </row>
    <row r="535" spans="2:25" x14ac:dyDescent="0.25">
      <c r="B535" s="30">
        <v>45784</v>
      </c>
      <c r="C535" s="105"/>
      <c r="D535" s="131">
        <f>IF(MID(Fosfatos!D535,1,1)="&lt;",MID(Fosfatos!D535,2,4)/2,Fosfatos!D535)</f>
        <v>0.67</v>
      </c>
      <c r="E535" s="54"/>
      <c r="F535" s="54"/>
      <c r="G535" s="54"/>
      <c r="H535" s="54"/>
      <c r="I535" s="105"/>
      <c r="J535" s="131" t="str">
        <f>IF(MID(Fosfatos!J535,1,1)="&lt;",MID(Fosfatos!J535,2,4)/2,Fosfatos!J535)</f>
        <v>-</v>
      </c>
      <c r="K535" s="105"/>
      <c r="L535" s="131">
        <f>IF(MID(Fosfatos!L535,1,1)="&lt;",MID(Fosfatos!L535,2,4)/2,Fosfatos!L535)</f>
        <v>1.6</v>
      </c>
      <c r="M535" s="105"/>
      <c r="N535" s="131" t="str">
        <f>IF(MID(Fosfatos!N535,1,1)="&lt;",MID(Fosfatos!N535,2,4)/2,Fosfatos!N535)</f>
        <v>-</v>
      </c>
      <c r="O535" s="4" t="str">
        <f>IF(MID(Fosfatos!O535,1,1)="&lt;",MID(Fosfatos!O535,2,4)/2,Fosfatos!O535)</f>
        <v>-</v>
      </c>
      <c r="P535" s="9" t="str">
        <f>IF(MID(Fosfatos!P535,1,1)="&lt;",MID(Fosfatos!P535,2,4)/2,Fosfatos!P535)</f>
        <v>-</v>
      </c>
      <c r="Q535" s="105"/>
      <c r="R535" s="17" t="str">
        <f>IF(MID(Fosfatos!R535,1,1)="&lt;",MID(Fosfatos!R535,2,4)/2,Fosfatos!R535)</f>
        <v>-</v>
      </c>
      <c r="S535" s="21" t="str">
        <f>IF(MID(Fosfatos!S535,1,1)="&lt;",MID(Fosfatos!S535,2,4)/2,Fosfatos!S535)</f>
        <v>-</v>
      </c>
      <c r="T535" s="21" t="str">
        <f>IF(MID(Fosfatos!T535,1,1)="&lt;",MID(Fosfatos!T535,2,4)/2,Fosfatos!T535)</f>
        <v>-</v>
      </c>
      <c r="U535" s="150" t="str">
        <f>IF(MID(Fosfatos!U535,1,1)="&lt;",MID(Fosfatos!U535,2,4)/2,Fosfatos!U535)</f>
        <v>-</v>
      </c>
      <c r="V535" s="151" t="str">
        <f>IF(MID(Fosfatos!V535,1,1)="&lt;",MID(Fosfatos!V535,2,4)/2,Fosfatos!V535)</f>
        <v>-</v>
      </c>
      <c r="W535" s="152" t="str">
        <f>IF(MID(Fosfatos!W535,1,1)="&lt;",MID(Fosfatos!W535,2,4)/2,Fosfatos!W535)</f>
        <v>-</v>
      </c>
      <c r="X535" s="153">
        <f>IF(MID(Fosfatos!X535,1,1)="&lt;",MID(Fosfatos!X535,2,4)/2,Fosfatos!X535)</f>
        <v>0.1</v>
      </c>
      <c r="Y535" s="154" t="str">
        <f>IF(MID(Fosfatos!Y535,1,1)="&lt;",MID(Fosfatos!Y535,2,4)/2,Fosfatos!Y535)</f>
        <v>-</v>
      </c>
    </row>
    <row r="536" spans="2:25" x14ac:dyDescent="0.25">
      <c r="B536" s="30">
        <v>45786</v>
      </c>
      <c r="C536" s="105"/>
      <c r="D536" s="131">
        <f>IF(MID(Fosfatos!D536,1,1)="&lt;",MID(Fosfatos!D536,2,4)/2,Fosfatos!D536)</f>
        <v>0.55000000000000004</v>
      </c>
      <c r="E536" s="54"/>
      <c r="F536" s="54"/>
      <c r="G536" s="54"/>
      <c r="H536" s="54"/>
      <c r="I536" s="105"/>
      <c r="J536" s="131" t="str">
        <f>IF(MID(Fosfatos!J536,1,1)="&lt;",MID(Fosfatos!J536,2,4)/2,Fosfatos!J536)</f>
        <v>-</v>
      </c>
      <c r="K536" s="105"/>
      <c r="L536" s="131">
        <f>IF(MID(Fosfatos!L536,1,1)="&lt;",MID(Fosfatos!L536,2,4)/2,Fosfatos!L536)</f>
        <v>1</v>
      </c>
      <c r="M536" s="105"/>
      <c r="N536" s="131" t="str">
        <f>IF(MID(Fosfatos!N536,1,1)="&lt;",MID(Fosfatos!N536,2,4)/2,Fosfatos!N536)</f>
        <v>-</v>
      </c>
      <c r="O536" s="4" t="str">
        <f>IF(MID(Fosfatos!O536,1,1)="&lt;",MID(Fosfatos!O536,2,4)/2,Fosfatos!O536)</f>
        <v>-</v>
      </c>
      <c r="P536" s="9" t="str">
        <f>IF(MID(Fosfatos!P536,1,1)="&lt;",MID(Fosfatos!P536,2,4)/2,Fosfatos!P536)</f>
        <v>-</v>
      </c>
      <c r="Q536" s="105"/>
      <c r="R536" s="17" t="str">
        <f>IF(MID(Fosfatos!R536,1,1)="&lt;",MID(Fosfatos!R536,2,4)/2,Fosfatos!R536)</f>
        <v>-</v>
      </c>
      <c r="S536" s="21" t="str">
        <f>IF(MID(Fosfatos!S536,1,1)="&lt;",MID(Fosfatos!S536,2,4)/2,Fosfatos!S536)</f>
        <v>-</v>
      </c>
      <c r="T536" s="21" t="str">
        <f>IF(MID(Fosfatos!T536,1,1)="&lt;",MID(Fosfatos!T536,2,4)/2,Fosfatos!T536)</f>
        <v>-</v>
      </c>
      <c r="U536" s="150" t="str">
        <f>IF(MID(Fosfatos!U536,1,1)="&lt;",MID(Fosfatos!U536,2,4)/2,Fosfatos!U536)</f>
        <v>-</v>
      </c>
      <c r="V536" s="151" t="str">
        <f>IF(MID(Fosfatos!V536,1,1)="&lt;",MID(Fosfatos!V536,2,4)/2,Fosfatos!V536)</f>
        <v>-</v>
      </c>
      <c r="W536" s="152" t="str">
        <f>IF(MID(Fosfatos!W536,1,1)="&lt;",MID(Fosfatos!W536,2,4)/2,Fosfatos!W536)</f>
        <v>-</v>
      </c>
      <c r="X536" s="153">
        <f>IF(MID(Fosfatos!X536,1,1)="&lt;",MID(Fosfatos!X536,2,4)/2,Fosfatos!X536)</f>
        <v>0.1</v>
      </c>
      <c r="Y536" s="154" t="str">
        <f>IF(MID(Fosfatos!Y536,1,1)="&lt;",MID(Fosfatos!Y536,2,4)/2,Fosfatos!Y536)</f>
        <v>-</v>
      </c>
    </row>
    <row r="537" spans="2:25" x14ac:dyDescent="0.25">
      <c r="B537" s="30">
        <v>45789</v>
      </c>
      <c r="C537" s="105"/>
      <c r="D537" s="131">
        <f>IF(MID(Fosfatos!D537,1,1)="&lt;",MID(Fosfatos!D537,2,4)/2,Fosfatos!D537)</f>
        <v>0.77</v>
      </c>
      <c r="E537" s="54"/>
      <c r="F537" s="54"/>
      <c r="G537" s="54"/>
      <c r="H537" s="54"/>
      <c r="I537" s="105"/>
      <c r="J537" s="131" t="str">
        <f>IF(MID(Fosfatos!J537,1,1)="&lt;",MID(Fosfatos!J537,2,4)/2,Fosfatos!J537)</f>
        <v>-</v>
      </c>
      <c r="K537" s="105"/>
      <c r="L537" s="131">
        <f>IF(MID(Fosfatos!L537,1,1)="&lt;",MID(Fosfatos!L537,2,4)/2,Fosfatos!L537)</f>
        <v>1.4</v>
      </c>
      <c r="M537" s="105"/>
      <c r="N537" s="131" t="str">
        <f>IF(MID(Fosfatos!N537,1,1)="&lt;",MID(Fosfatos!N537,2,4)/2,Fosfatos!N537)</f>
        <v>-</v>
      </c>
      <c r="O537" s="4" t="str">
        <f>IF(MID(Fosfatos!O537,1,1)="&lt;",MID(Fosfatos!O537,2,4)/2,Fosfatos!O537)</f>
        <v>-</v>
      </c>
      <c r="P537" s="9" t="str">
        <f>IF(MID(Fosfatos!P537,1,1)="&lt;",MID(Fosfatos!P537,2,4)/2,Fosfatos!P537)</f>
        <v>-</v>
      </c>
      <c r="Q537" s="105"/>
      <c r="R537" s="17" t="str">
        <f>IF(MID(Fosfatos!R537,1,1)="&lt;",MID(Fosfatos!R537,2,4)/2,Fosfatos!R537)</f>
        <v>-</v>
      </c>
      <c r="S537" s="21" t="str">
        <f>IF(MID(Fosfatos!S537,1,1)="&lt;",MID(Fosfatos!S537,2,4)/2,Fosfatos!S537)</f>
        <v>-</v>
      </c>
      <c r="T537" s="21" t="str">
        <f>IF(MID(Fosfatos!T537,1,1)="&lt;",MID(Fosfatos!T537,2,4)/2,Fosfatos!T537)</f>
        <v>-</v>
      </c>
      <c r="U537" s="150" t="str">
        <f>IF(MID(Fosfatos!U537,1,1)="&lt;",MID(Fosfatos!U537,2,4)/2,Fosfatos!U537)</f>
        <v>-</v>
      </c>
      <c r="V537" s="151" t="str">
        <f>IF(MID(Fosfatos!V537,1,1)="&lt;",MID(Fosfatos!V537,2,4)/2,Fosfatos!V537)</f>
        <v>-</v>
      </c>
      <c r="W537" s="152" t="str">
        <f>IF(MID(Fosfatos!W537,1,1)="&lt;",MID(Fosfatos!W537,2,4)/2,Fosfatos!W537)</f>
        <v>-</v>
      </c>
      <c r="X537" s="153">
        <f>IF(MID(Fosfatos!X537,1,1)="&lt;",MID(Fosfatos!X537,2,4)/2,Fosfatos!X537)</f>
        <v>0.1</v>
      </c>
      <c r="Y537" s="154" t="str">
        <f>IF(MID(Fosfatos!Y537,1,1)="&lt;",MID(Fosfatos!Y537,2,4)/2,Fosfatos!Y537)</f>
        <v>-</v>
      </c>
    </row>
    <row r="538" spans="2:25" x14ac:dyDescent="0.25">
      <c r="B538" s="30">
        <v>45791</v>
      </c>
      <c r="C538" s="105"/>
      <c r="D538" s="131">
        <f>IF(MID(Fosfatos!D538,1,1)="&lt;",MID(Fosfatos!D538,2,4)/2,Fosfatos!D538)</f>
        <v>0.86</v>
      </c>
      <c r="E538" s="54"/>
      <c r="F538" s="54"/>
      <c r="G538" s="54"/>
      <c r="H538" s="54"/>
      <c r="I538" s="105"/>
      <c r="J538" s="131" t="str">
        <f>IF(MID(Fosfatos!J538,1,1)="&lt;",MID(Fosfatos!J538,2,4)/2,Fosfatos!J538)</f>
        <v>-</v>
      </c>
      <c r="K538" s="105"/>
      <c r="L538" s="131">
        <f>IF(MID(Fosfatos!L538,1,1)="&lt;",MID(Fosfatos!L538,2,4)/2,Fosfatos!L538)</f>
        <v>1.5</v>
      </c>
      <c r="M538" s="105"/>
      <c r="N538" s="131" t="str">
        <f>IF(MID(Fosfatos!N538,1,1)="&lt;",MID(Fosfatos!N538,2,4)/2,Fosfatos!N538)</f>
        <v>-</v>
      </c>
      <c r="O538" s="4" t="str">
        <f>IF(MID(Fosfatos!O538,1,1)="&lt;",MID(Fosfatos!O538,2,4)/2,Fosfatos!O538)</f>
        <v>-</v>
      </c>
      <c r="P538" s="9" t="str">
        <f>IF(MID(Fosfatos!P538,1,1)="&lt;",MID(Fosfatos!P538,2,4)/2,Fosfatos!P538)</f>
        <v>-</v>
      </c>
      <c r="Q538" s="105"/>
      <c r="R538" s="17" t="str">
        <f>IF(MID(Fosfatos!R538,1,1)="&lt;",MID(Fosfatos!R538,2,4)/2,Fosfatos!R538)</f>
        <v>-</v>
      </c>
      <c r="S538" s="21" t="str">
        <f>IF(MID(Fosfatos!S538,1,1)="&lt;",MID(Fosfatos!S538,2,4)/2,Fosfatos!S538)</f>
        <v>-</v>
      </c>
      <c r="T538" s="21" t="str">
        <f>IF(MID(Fosfatos!T538,1,1)="&lt;",MID(Fosfatos!T538,2,4)/2,Fosfatos!T538)</f>
        <v>-</v>
      </c>
      <c r="U538" s="150" t="str">
        <f>IF(MID(Fosfatos!U538,1,1)="&lt;",MID(Fosfatos!U538,2,4)/2,Fosfatos!U538)</f>
        <v>-</v>
      </c>
      <c r="V538" s="151" t="str">
        <f>IF(MID(Fosfatos!V538,1,1)="&lt;",MID(Fosfatos!V538,2,4)/2,Fosfatos!V538)</f>
        <v>-</v>
      </c>
      <c r="W538" s="152" t="str">
        <f>IF(MID(Fosfatos!W538,1,1)="&lt;",MID(Fosfatos!W538,2,4)/2,Fosfatos!W538)</f>
        <v>-</v>
      </c>
      <c r="X538" s="153">
        <f>IF(MID(Fosfatos!X538,1,1)="&lt;",MID(Fosfatos!X538,2,4)/2,Fosfatos!X538)</f>
        <v>0.1</v>
      </c>
      <c r="Y538" s="154" t="str">
        <f>IF(MID(Fosfatos!Y538,1,1)="&lt;",MID(Fosfatos!Y538,2,4)/2,Fosfatos!Y538)</f>
        <v>-</v>
      </c>
    </row>
    <row r="539" spans="2:25" x14ac:dyDescent="0.25">
      <c r="B539" s="30">
        <v>45793</v>
      </c>
      <c r="C539" s="105"/>
      <c r="D539" s="131">
        <f>IF(MID(Fosfatos!D539,1,1)="&lt;",MID(Fosfatos!D539,2,4)/2,Fosfatos!D539)</f>
        <v>0.89</v>
      </c>
      <c r="E539" s="54"/>
      <c r="F539" s="54"/>
      <c r="G539" s="54"/>
      <c r="H539" s="54"/>
      <c r="I539" s="105"/>
      <c r="J539" s="131" t="str">
        <f>IF(MID(Fosfatos!J539,1,1)="&lt;",MID(Fosfatos!J539,2,4)/2,Fosfatos!J539)</f>
        <v>-</v>
      </c>
      <c r="K539" s="105"/>
      <c r="L539" s="131">
        <f>IF(MID(Fosfatos!L539,1,1)="&lt;",MID(Fosfatos!L539,2,4)/2,Fosfatos!L539)</f>
        <v>2.4</v>
      </c>
      <c r="M539" s="105"/>
      <c r="N539" s="131" t="str">
        <f>IF(MID(Fosfatos!N539,1,1)="&lt;",MID(Fosfatos!N539,2,4)/2,Fosfatos!N539)</f>
        <v>-</v>
      </c>
      <c r="O539" s="4" t="str">
        <f>IF(MID(Fosfatos!O539,1,1)="&lt;",MID(Fosfatos!O539,2,4)/2,Fosfatos!O539)</f>
        <v>-</v>
      </c>
      <c r="P539" s="9" t="str">
        <f>IF(MID(Fosfatos!P539,1,1)="&lt;",MID(Fosfatos!P539,2,4)/2,Fosfatos!P539)</f>
        <v>-</v>
      </c>
      <c r="Q539" s="105"/>
      <c r="R539" s="17" t="str">
        <f>IF(MID(Fosfatos!R539,1,1)="&lt;",MID(Fosfatos!R539,2,4)/2,Fosfatos!R539)</f>
        <v>-</v>
      </c>
      <c r="S539" s="21" t="str">
        <f>IF(MID(Fosfatos!S539,1,1)="&lt;",MID(Fosfatos!S539,2,4)/2,Fosfatos!S539)</f>
        <v>-</v>
      </c>
      <c r="T539" s="21" t="str">
        <f>IF(MID(Fosfatos!T539,1,1)="&lt;",MID(Fosfatos!T539,2,4)/2,Fosfatos!T539)</f>
        <v>-</v>
      </c>
      <c r="U539" s="150" t="str">
        <f>IF(MID(Fosfatos!U539,1,1)="&lt;",MID(Fosfatos!U539,2,4)/2,Fosfatos!U539)</f>
        <v>-</v>
      </c>
      <c r="V539" s="151" t="str">
        <f>IF(MID(Fosfatos!V539,1,1)="&lt;",MID(Fosfatos!V539,2,4)/2,Fosfatos!V539)</f>
        <v>-</v>
      </c>
      <c r="W539" s="152" t="str">
        <f>IF(MID(Fosfatos!W539,1,1)="&lt;",MID(Fosfatos!W539,2,4)/2,Fosfatos!W539)</f>
        <v>-</v>
      </c>
      <c r="X539" s="153">
        <f>IF(MID(Fosfatos!X539,1,1)="&lt;",MID(Fosfatos!X539,2,4)/2,Fosfatos!X539)</f>
        <v>0.1</v>
      </c>
      <c r="Y539" s="154" t="str">
        <f>IF(MID(Fosfatos!Y539,1,1)="&lt;",MID(Fosfatos!Y539,2,4)/2,Fosfatos!Y539)</f>
        <v>-</v>
      </c>
    </row>
    <row r="540" spans="2:25" x14ac:dyDescent="0.25">
      <c r="B540" s="30">
        <v>45796</v>
      </c>
      <c r="C540" s="105"/>
      <c r="D540" s="131">
        <f>IF(MID(Fosfatos!D540,1,1)="&lt;",MID(Fosfatos!D540,2,4)/2,Fosfatos!D540)</f>
        <v>0.8</v>
      </c>
      <c r="E540" s="54"/>
      <c r="F540" s="54"/>
      <c r="G540" s="54"/>
      <c r="H540" s="54"/>
      <c r="I540" s="105"/>
      <c r="J540" s="131" t="str">
        <f>IF(MID(Fosfatos!J540,1,1)="&lt;",MID(Fosfatos!J540,2,4)/2,Fosfatos!J540)</f>
        <v>-</v>
      </c>
      <c r="K540" s="105"/>
      <c r="L540" s="131">
        <f>IF(MID(Fosfatos!L540,1,1)="&lt;",MID(Fosfatos!L540,2,4)/2,Fosfatos!L540)</f>
        <v>1.2</v>
      </c>
      <c r="M540" s="105"/>
      <c r="N540" s="131" t="str">
        <f>IF(MID(Fosfatos!N540,1,1)="&lt;",MID(Fosfatos!N540,2,4)/2,Fosfatos!N540)</f>
        <v>-</v>
      </c>
      <c r="O540" s="4" t="str">
        <f>IF(MID(Fosfatos!O540,1,1)="&lt;",MID(Fosfatos!O540,2,4)/2,Fosfatos!O540)</f>
        <v>-</v>
      </c>
      <c r="P540" s="9" t="str">
        <f>IF(MID(Fosfatos!P540,1,1)="&lt;",MID(Fosfatos!P540,2,4)/2,Fosfatos!P540)</f>
        <v>-</v>
      </c>
      <c r="Q540" s="105"/>
      <c r="R540" s="17" t="str">
        <f>IF(MID(Fosfatos!R540,1,1)="&lt;",MID(Fosfatos!R540,2,4)/2,Fosfatos!R540)</f>
        <v>-</v>
      </c>
      <c r="S540" s="21" t="str">
        <f>IF(MID(Fosfatos!S540,1,1)="&lt;",MID(Fosfatos!S540,2,4)/2,Fosfatos!S540)</f>
        <v>-</v>
      </c>
      <c r="T540" s="21" t="str">
        <f>IF(MID(Fosfatos!T540,1,1)="&lt;",MID(Fosfatos!T540,2,4)/2,Fosfatos!T540)</f>
        <v>-</v>
      </c>
      <c r="U540" s="150" t="str">
        <f>IF(MID(Fosfatos!U540,1,1)="&lt;",MID(Fosfatos!U540,2,4)/2,Fosfatos!U540)</f>
        <v>-</v>
      </c>
      <c r="V540" s="151" t="str">
        <f>IF(MID(Fosfatos!V540,1,1)="&lt;",MID(Fosfatos!V540,2,4)/2,Fosfatos!V540)</f>
        <v>-</v>
      </c>
      <c r="W540" s="152" t="str">
        <f>IF(MID(Fosfatos!W540,1,1)="&lt;",MID(Fosfatos!W540,2,4)/2,Fosfatos!W540)</f>
        <v>-</v>
      </c>
      <c r="X540" s="153">
        <f>IF(MID(Fosfatos!X540,1,1)="&lt;",MID(Fosfatos!X540,2,4)/2,Fosfatos!X540)</f>
        <v>0.1</v>
      </c>
      <c r="Y540" s="154" t="str">
        <f>IF(MID(Fosfatos!Y540,1,1)="&lt;",MID(Fosfatos!Y540,2,4)/2,Fosfatos!Y540)</f>
        <v>-</v>
      </c>
    </row>
    <row r="541" spans="2:25" x14ac:dyDescent="0.25">
      <c r="B541" s="30">
        <v>45798</v>
      </c>
      <c r="C541" s="105"/>
      <c r="D541" s="131">
        <f>IF(MID(Fosfatos!D541,1,1)="&lt;",MID(Fosfatos!D541,2,4)/2,Fosfatos!D541)</f>
        <v>0.61</v>
      </c>
      <c r="E541" s="54"/>
      <c r="F541" s="54"/>
      <c r="G541" s="54"/>
      <c r="H541" s="54"/>
      <c r="I541" s="105"/>
      <c r="J541" s="131" t="str">
        <f>IF(MID(Fosfatos!J541,1,1)="&lt;",MID(Fosfatos!J541,2,4)/2,Fosfatos!J541)</f>
        <v>-</v>
      </c>
      <c r="K541" s="105"/>
      <c r="L541" s="131">
        <f>IF(MID(Fosfatos!L541,1,1)="&lt;",MID(Fosfatos!L541,2,4)/2,Fosfatos!L541)</f>
        <v>0.89</v>
      </c>
      <c r="M541" s="105"/>
      <c r="N541" s="131" t="str">
        <f>IF(MID(Fosfatos!N541,1,1)="&lt;",MID(Fosfatos!N541,2,4)/2,Fosfatos!N541)</f>
        <v>-</v>
      </c>
      <c r="O541" s="4" t="str">
        <f>IF(MID(Fosfatos!O541,1,1)="&lt;",MID(Fosfatos!O541,2,4)/2,Fosfatos!O541)</f>
        <v>-</v>
      </c>
      <c r="P541" s="9" t="str">
        <f>IF(MID(Fosfatos!P541,1,1)="&lt;",MID(Fosfatos!P541,2,4)/2,Fosfatos!P541)</f>
        <v>-</v>
      </c>
      <c r="Q541" s="105"/>
      <c r="R541" s="17" t="str">
        <f>IF(MID(Fosfatos!R541,1,1)="&lt;",MID(Fosfatos!R541,2,4)/2,Fosfatos!R541)</f>
        <v>-</v>
      </c>
      <c r="S541" s="21" t="str">
        <f>IF(MID(Fosfatos!S541,1,1)="&lt;",MID(Fosfatos!S541,2,4)/2,Fosfatos!S541)</f>
        <v>-</v>
      </c>
      <c r="T541" s="21" t="str">
        <f>IF(MID(Fosfatos!T541,1,1)="&lt;",MID(Fosfatos!T541,2,4)/2,Fosfatos!T541)</f>
        <v>-</v>
      </c>
      <c r="U541" s="150" t="str">
        <f>IF(MID(Fosfatos!U541,1,1)="&lt;",MID(Fosfatos!U541,2,4)/2,Fosfatos!U541)</f>
        <v>-</v>
      </c>
      <c r="V541" s="151" t="str">
        <f>IF(MID(Fosfatos!V541,1,1)="&lt;",MID(Fosfatos!V541,2,4)/2,Fosfatos!V541)</f>
        <v>-</v>
      </c>
      <c r="W541" s="152" t="str">
        <f>IF(MID(Fosfatos!W541,1,1)="&lt;",MID(Fosfatos!W541,2,4)/2,Fosfatos!W541)</f>
        <v>-</v>
      </c>
      <c r="X541" s="153">
        <f>IF(MID(Fosfatos!X541,1,1)="&lt;",MID(Fosfatos!X541,2,4)/2,Fosfatos!X541)</f>
        <v>0.1</v>
      </c>
      <c r="Y541" s="154" t="str">
        <f>IF(MID(Fosfatos!Y541,1,1)="&lt;",MID(Fosfatos!Y541,2,4)/2,Fosfatos!Y541)</f>
        <v>-</v>
      </c>
    </row>
    <row r="542" spans="2:25" x14ac:dyDescent="0.25">
      <c r="B542" s="30">
        <v>45800</v>
      </c>
      <c r="C542" s="105"/>
      <c r="D542" s="131">
        <f>IF(MID(Fosfatos!D542,1,1)="&lt;",MID(Fosfatos!D542,2,4)/2,Fosfatos!D542)</f>
        <v>0.77</v>
      </c>
      <c r="E542" s="54"/>
      <c r="F542" s="54"/>
      <c r="G542" s="54"/>
      <c r="H542" s="54"/>
      <c r="I542" s="105"/>
      <c r="J542" s="131" t="str">
        <f>IF(MID(Fosfatos!J542,1,1)="&lt;",MID(Fosfatos!J542,2,4)/2,Fosfatos!J542)</f>
        <v>-</v>
      </c>
      <c r="K542" s="105"/>
      <c r="L542" s="131">
        <f>IF(MID(Fosfatos!L542,1,1)="&lt;",MID(Fosfatos!L542,2,4)/2,Fosfatos!L542)</f>
        <v>1</v>
      </c>
      <c r="M542" s="105"/>
      <c r="N542" s="131" t="str">
        <f>IF(MID(Fosfatos!N542,1,1)="&lt;",MID(Fosfatos!N542,2,4)/2,Fosfatos!N542)</f>
        <v>-</v>
      </c>
      <c r="O542" s="4" t="str">
        <f>IF(MID(Fosfatos!O542,1,1)="&lt;",MID(Fosfatos!O542,2,4)/2,Fosfatos!O542)</f>
        <v>-</v>
      </c>
      <c r="P542" s="9" t="str">
        <f>IF(MID(Fosfatos!P542,1,1)="&lt;",MID(Fosfatos!P542,2,4)/2,Fosfatos!P542)</f>
        <v>-</v>
      </c>
      <c r="Q542" s="105"/>
      <c r="R542" s="17" t="str">
        <f>IF(MID(Fosfatos!R542,1,1)="&lt;",MID(Fosfatos!R542,2,4)/2,Fosfatos!R542)</f>
        <v>-</v>
      </c>
      <c r="S542" s="21" t="str">
        <f>IF(MID(Fosfatos!S542,1,1)="&lt;",MID(Fosfatos!S542,2,4)/2,Fosfatos!S542)</f>
        <v>-</v>
      </c>
      <c r="T542" s="21" t="str">
        <f>IF(MID(Fosfatos!T542,1,1)="&lt;",MID(Fosfatos!T542,2,4)/2,Fosfatos!T542)</f>
        <v>-</v>
      </c>
      <c r="U542" s="150" t="str">
        <f>IF(MID(Fosfatos!U542,1,1)="&lt;",MID(Fosfatos!U542,2,4)/2,Fosfatos!U542)</f>
        <v>-</v>
      </c>
      <c r="V542" s="151" t="str">
        <f>IF(MID(Fosfatos!V542,1,1)="&lt;",MID(Fosfatos!V542,2,4)/2,Fosfatos!V542)</f>
        <v>-</v>
      </c>
      <c r="W542" s="152" t="str">
        <f>IF(MID(Fosfatos!W542,1,1)="&lt;",MID(Fosfatos!W542,2,4)/2,Fosfatos!W542)</f>
        <v>-</v>
      </c>
      <c r="X542" s="153">
        <f>IF(MID(Fosfatos!X542,1,1)="&lt;",MID(Fosfatos!X542,2,4)/2,Fosfatos!X542)</f>
        <v>0.1</v>
      </c>
      <c r="Y542" s="154" t="str">
        <f>IF(MID(Fosfatos!Y542,1,1)="&lt;",MID(Fosfatos!Y542,2,4)/2,Fosfatos!Y542)</f>
        <v>-</v>
      </c>
    </row>
    <row r="543" spans="2:25" x14ac:dyDescent="0.25">
      <c r="B543" s="30">
        <v>45803</v>
      </c>
      <c r="C543" s="105"/>
      <c r="D543" s="131">
        <f>IF(MID(Fosfatos!D543,1,1)="&lt;",MID(Fosfatos!D543,2,4)/2,Fosfatos!D543)</f>
        <v>0.8</v>
      </c>
      <c r="E543" s="54"/>
      <c r="F543" s="54"/>
      <c r="G543" s="54"/>
      <c r="H543" s="54"/>
      <c r="I543" s="105"/>
      <c r="J543" s="131" t="str">
        <f>IF(MID(Fosfatos!J543,1,1)="&lt;",MID(Fosfatos!J543,2,4)/2,Fosfatos!J543)</f>
        <v>-</v>
      </c>
      <c r="K543" s="105"/>
      <c r="L543" s="131">
        <f>IF(MID(Fosfatos!L543,1,1)="&lt;",MID(Fosfatos!L543,2,4)/2,Fosfatos!L543)</f>
        <v>2.6</v>
      </c>
      <c r="M543" s="105"/>
      <c r="N543" s="131" t="str">
        <f>IF(MID(Fosfatos!N543,1,1)="&lt;",MID(Fosfatos!N543,2,4)/2,Fosfatos!N543)</f>
        <v>-</v>
      </c>
      <c r="O543" s="4" t="str">
        <f>IF(MID(Fosfatos!O543,1,1)="&lt;",MID(Fosfatos!O543,2,4)/2,Fosfatos!O543)</f>
        <v>-</v>
      </c>
      <c r="P543" s="9" t="str">
        <f>IF(MID(Fosfatos!P543,1,1)="&lt;",MID(Fosfatos!P543,2,4)/2,Fosfatos!P543)</f>
        <v>-</v>
      </c>
      <c r="Q543" s="105"/>
      <c r="R543" s="17" t="str">
        <f>IF(MID(Fosfatos!R543,1,1)="&lt;",MID(Fosfatos!R543,2,4)/2,Fosfatos!R543)</f>
        <v>-</v>
      </c>
      <c r="S543" s="21" t="str">
        <f>IF(MID(Fosfatos!S543,1,1)="&lt;",MID(Fosfatos!S543,2,4)/2,Fosfatos!S543)</f>
        <v>-</v>
      </c>
      <c r="T543" s="21" t="str">
        <f>IF(MID(Fosfatos!T543,1,1)="&lt;",MID(Fosfatos!T543,2,4)/2,Fosfatos!T543)</f>
        <v>-</v>
      </c>
      <c r="U543" s="150" t="str">
        <f>IF(MID(Fosfatos!U543,1,1)="&lt;",MID(Fosfatos!U543,2,4)/2,Fosfatos!U543)</f>
        <v>-</v>
      </c>
      <c r="V543" s="151" t="str">
        <f>IF(MID(Fosfatos!V543,1,1)="&lt;",MID(Fosfatos!V543,2,4)/2,Fosfatos!V543)</f>
        <v>-</v>
      </c>
      <c r="W543" s="152" t="str">
        <f>IF(MID(Fosfatos!W543,1,1)="&lt;",MID(Fosfatos!W543,2,4)/2,Fosfatos!W543)</f>
        <v>-</v>
      </c>
      <c r="X543" s="153">
        <f>IF(MID(Fosfatos!X543,1,1)="&lt;",MID(Fosfatos!X543,2,4)/2,Fosfatos!X543)</f>
        <v>0.1</v>
      </c>
      <c r="Y543" s="154" t="str">
        <f>IF(MID(Fosfatos!Y543,1,1)="&lt;",MID(Fosfatos!Y543,2,4)/2,Fosfatos!Y543)</f>
        <v>-</v>
      </c>
    </row>
    <row r="544" spans="2:25" x14ac:dyDescent="0.25">
      <c r="B544" s="30">
        <v>45805</v>
      </c>
      <c r="C544" s="105"/>
      <c r="D544" s="131">
        <f>IF(MID(Fosfatos!D544,1,1)="&lt;",MID(Fosfatos!D544,2,4)/2,Fosfatos!D544)</f>
        <v>0.77</v>
      </c>
      <c r="E544" s="54"/>
      <c r="F544" s="54"/>
      <c r="G544" s="54"/>
      <c r="H544" s="54"/>
      <c r="I544" s="105"/>
      <c r="J544" s="131" t="str">
        <f>IF(MID(Fosfatos!J544,1,1)="&lt;",MID(Fosfatos!J544,2,4)/2,Fosfatos!J544)</f>
        <v>-</v>
      </c>
      <c r="K544" s="105"/>
      <c r="L544" s="131">
        <f>IF(MID(Fosfatos!L544,1,1)="&lt;",MID(Fosfatos!L544,2,4)/2,Fosfatos!L544)</f>
        <v>1</v>
      </c>
      <c r="M544" s="105"/>
      <c r="N544" s="131" t="str">
        <f>IF(MID(Fosfatos!N544,1,1)="&lt;",MID(Fosfatos!N544,2,4)/2,Fosfatos!N544)</f>
        <v>-</v>
      </c>
      <c r="O544" s="4" t="str">
        <f>IF(MID(Fosfatos!O544,1,1)="&lt;",MID(Fosfatos!O544,2,4)/2,Fosfatos!O544)</f>
        <v>-</v>
      </c>
      <c r="P544" s="9" t="str">
        <f>IF(MID(Fosfatos!P544,1,1)="&lt;",MID(Fosfatos!P544,2,4)/2,Fosfatos!P544)</f>
        <v>-</v>
      </c>
      <c r="Q544" s="105"/>
      <c r="R544" s="17" t="str">
        <f>IF(MID(Fosfatos!R544,1,1)="&lt;",MID(Fosfatos!R544,2,4)/2,Fosfatos!R544)</f>
        <v>-</v>
      </c>
      <c r="S544" s="21" t="str">
        <f>IF(MID(Fosfatos!S544,1,1)="&lt;",MID(Fosfatos!S544,2,4)/2,Fosfatos!S544)</f>
        <v>-</v>
      </c>
      <c r="T544" s="21" t="str">
        <f>IF(MID(Fosfatos!T544,1,1)="&lt;",MID(Fosfatos!T544,2,4)/2,Fosfatos!T544)</f>
        <v>-</v>
      </c>
      <c r="U544" s="150" t="str">
        <f>IF(MID(Fosfatos!U544,1,1)="&lt;",MID(Fosfatos!U544,2,4)/2,Fosfatos!U544)</f>
        <v>-</v>
      </c>
      <c r="V544" s="151" t="str">
        <f>IF(MID(Fosfatos!V544,1,1)="&lt;",MID(Fosfatos!V544,2,4)/2,Fosfatos!V544)</f>
        <v>-</v>
      </c>
      <c r="W544" s="152" t="str">
        <f>IF(MID(Fosfatos!W544,1,1)="&lt;",MID(Fosfatos!W544,2,4)/2,Fosfatos!W544)</f>
        <v>-</v>
      </c>
      <c r="X544" s="153">
        <f>IF(MID(Fosfatos!X544,1,1)="&lt;",MID(Fosfatos!X544,2,4)/2,Fosfatos!X544)</f>
        <v>0.1</v>
      </c>
      <c r="Y544" s="154" t="str">
        <f>IF(MID(Fosfatos!Y544,1,1)="&lt;",MID(Fosfatos!Y544,2,4)/2,Fosfatos!Y544)</f>
        <v>-</v>
      </c>
    </row>
    <row r="545" spans="2:25" x14ac:dyDescent="0.25">
      <c r="B545" s="30">
        <v>45807</v>
      </c>
      <c r="C545" s="105"/>
      <c r="D545" s="131">
        <f>IF(MID(Fosfatos!D545,1,1)="&lt;",MID(Fosfatos!D545,2,4)/2,Fosfatos!D545)</f>
        <v>0.77</v>
      </c>
      <c r="E545" s="54"/>
      <c r="F545" s="54"/>
      <c r="G545" s="54"/>
      <c r="H545" s="54"/>
      <c r="I545" s="105"/>
      <c r="J545" s="131" t="str">
        <f>IF(MID(Fosfatos!J545,1,1)="&lt;",MID(Fosfatos!J545,2,4)/2,Fosfatos!J545)</f>
        <v>-</v>
      </c>
      <c r="K545" s="105"/>
      <c r="L545" s="131">
        <f>IF(MID(Fosfatos!L545,1,1)="&lt;",MID(Fosfatos!L545,2,4)/2,Fosfatos!L545)</f>
        <v>0.98</v>
      </c>
      <c r="M545" s="105"/>
      <c r="N545" s="131" t="str">
        <f>IF(MID(Fosfatos!N545,1,1)="&lt;",MID(Fosfatos!N545,2,4)/2,Fosfatos!N545)</f>
        <v>-</v>
      </c>
      <c r="O545" s="4" t="str">
        <f>IF(MID(Fosfatos!O545,1,1)="&lt;",MID(Fosfatos!O545,2,4)/2,Fosfatos!O545)</f>
        <v>-</v>
      </c>
      <c r="P545" s="9" t="str">
        <f>IF(MID(Fosfatos!P545,1,1)="&lt;",MID(Fosfatos!P545,2,4)/2,Fosfatos!P545)</f>
        <v>-</v>
      </c>
      <c r="Q545" s="105"/>
      <c r="R545" s="17" t="str">
        <f>IF(MID(Fosfatos!R545,1,1)="&lt;",MID(Fosfatos!R545,2,4)/2,Fosfatos!R545)</f>
        <v>-</v>
      </c>
      <c r="S545" s="21" t="str">
        <f>IF(MID(Fosfatos!S545,1,1)="&lt;",MID(Fosfatos!S545,2,4)/2,Fosfatos!S545)</f>
        <v>-</v>
      </c>
      <c r="T545" s="21" t="str">
        <f>IF(MID(Fosfatos!T545,1,1)="&lt;",MID(Fosfatos!T545,2,4)/2,Fosfatos!T545)</f>
        <v>-</v>
      </c>
      <c r="U545" s="150" t="str">
        <f>IF(MID(Fosfatos!U545,1,1)="&lt;",MID(Fosfatos!U545,2,4)/2,Fosfatos!U545)</f>
        <v>-</v>
      </c>
      <c r="V545" s="151" t="str">
        <f>IF(MID(Fosfatos!V545,1,1)="&lt;",MID(Fosfatos!V545,2,4)/2,Fosfatos!V545)</f>
        <v>-</v>
      </c>
      <c r="W545" s="152" t="str">
        <f>IF(MID(Fosfatos!W545,1,1)="&lt;",MID(Fosfatos!W545,2,4)/2,Fosfatos!W545)</f>
        <v>-</v>
      </c>
      <c r="X545" s="153">
        <f>IF(MID(Fosfatos!X545,1,1)="&lt;",MID(Fosfatos!X545,2,4)/2,Fosfatos!X545)</f>
        <v>0.1</v>
      </c>
      <c r="Y545" s="154" t="str">
        <f>IF(MID(Fosfatos!Y545,1,1)="&lt;",MID(Fosfatos!Y545,2,4)/2,Fosfatos!Y545)</f>
        <v>-</v>
      </c>
    </row>
    <row r="546" spans="2:25" x14ac:dyDescent="0.25">
      <c r="B546" s="30">
        <v>45810</v>
      </c>
      <c r="C546" s="105"/>
      <c r="D546" s="131">
        <f>IF(MID(Fosfatos!D546,1,1)="&lt;",MID(Fosfatos!D546,2,4)/2,Fosfatos!D546)</f>
        <v>0.52</v>
      </c>
      <c r="E546" s="54"/>
      <c r="F546" s="54"/>
      <c r="G546" s="54"/>
      <c r="H546" s="54"/>
      <c r="I546" s="105"/>
      <c r="J546" s="131" t="str">
        <f>IF(MID(Fosfatos!J546,1,1)="&lt;",MID(Fosfatos!J546,2,4)/2,Fosfatos!J546)</f>
        <v>-</v>
      </c>
      <c r="K546" s="105"/>
      <c r="L546" s="131">
        <f>IF(MID(Fosfatos!L546,1,1)="&lt;",MID(Fosfatos!L546,2,4)/2,Fosfatos!L546)</f>
        <v>1.1000000000000001</v>
      </c>
      <c r="M546" s="105"/>
      <c r="N546" s="131" t="str">
        <f>IF(MID(Fosfatos!N546,1,1)="&lt;",MID(Fosfatos!N546,2,4)/2,Fosfatos!N546)</f>
        <v>-</v>
      </c>
      <c r="O546" s="4" t="str">
        <f>IF(MID(Fosfatos!O546,1,1)="&lt;",MID(Fosfatos!O546,2,4)/2,Fosfatos!O546)</f>
        <v>-</v>
      </c>
      <c r="P546" s="9" t="str">
        <f>IF(MID(Fosfatos!P546,1,1)="&lt;",MID(Fosfatos!P546,2,4)/2,Fosfatos!P546)</f>
        <v>-</v>
      </c>
      <c r="Q546" s="105"/>
      <c r="R546" s="17" t="str">
        <f>IF(MID(Fosfatos!R546,1,1)="&lt;",MID(Fosfatos!R546,2,4)/2,Fosfatos!R546)</f>
        <v>-</v>
      </c>
      <c r="S546" s="21" t="str">
        <f>IF(MID(Fosfatos!S546,1,1)="&lt;",MID(Fosfatos!S546,2,4)/2,Fosfatos!S546)</f>
        <v>-</v>
      </c>
      <c r="T546" s="21" t="str">
        <f>IF(MID(Fosfatos!T546,1,1)="&lt;",MID(Fosfatos!T546,2,4)/2,Fosfatos!T546)</f>
        <v>-</v>
      </c>
      <c r="U546" s="150" t="str">
        <f>IF(MID(Fosfatos!U546,1,1)="&lt;",MID(Fosfatos!U546,2,4)/2,Fosfatos!U546)</f>
        <v>-</v>
      </c>
      <c r="V546" s="151" t="str">
        <f>IF(MID(Fosfatos!V546,1,1)="&lt;",MID(Fosfatos!V546,2,4)/2,Fosfatos!V546)</f>
        <v>-</v>
      </c>
      <c r="W546" s="152" t="str">
        <f>IF(MID(Fosfatos!W546,1,1)="&lt;",MID(Fosfatos!W546,2,4)/2,Fosfatos!W546)</f>
        <v>-</v>
      </c>
      <c r="X546" s="153">
        <f>IF(MID(Fosfatos!X546,1,1)="&lt;",MID(Fosfatos!X546,2,4)/2,Fosfatos!X546)</f>
        <v>0.1</v>
      </c>
      <c r="Y546" s="154" t="str">
        <f>IF(MID(Fosfatos!Y546,1,1)="&lt;",MID(Fosfatos!Y546,2,4)/2,Fosfatos!Y546)</f>
        <v>-</v>
      </c>
    </row>
    <row r="547" spans="2:25" x14ac:dyDescent="0.25">
      <c r="B547" s="30">
        <v>45812</v>
      </c>
      <c r="C547" s="105"/>
      <c r="D547" s="131">
        <f>IF(MID(Fosfatos!D547,1,1)="&lt;",MID(Fosfatos!D547,2,4)/2,Fosfatos!D547)</f>
        <v>0.83</v>
      </c>
      <c r="E547" s="54"/>
      <c r="F547" s="54"/>
      <c r="G547" s="54"/>
      <c r="H547" s="54"/>
      <c r="I547" s="105"/>
      <c r="J547" s="131" t="str">
        <f>IF(MID(Fosfatos!J547,1,1)="&lt;",MID(Fosfatos!J547,2,4)/2,Fosfatos!J547)</f>
        <v>-</v>
      </c>
      <c r="K547" s="105"/>
      <c r="L547" s="131">
        <f>IF(MID(Fosfatos!L547,1,1)="&lt;",MID(Fosfatos!L547,2,4)/2,Fosfatos!L547)</f>
        <v>1.2</v>
      </c>
      <c r="M547" s="105"/>
      <c r="N547" s="131" t="str">
        <f>IF(MID(Fosfatos!N547,1,1)="&lt;",MID(Fosfatos!N547,2,4)/2,Fosfatos!N547)</f>
        <v>-</v>
      </c>
      <c r="O547" s="4" t="str">
        <f>IF(MID(Fosfatos!O547,1,1)="&lt;",MID(Fosfatos!O547,2,4)/2,Fosfatos!O547)</f>
        <v>-</v>
      </c>
      <c r="P547" s="9" t="str">
        <f>IF(MID(Fosfatos!P547,1,1)="&lt;",MID(Fosfatos!P547,2,4)/2,Fosfatos!P547)</f>
        <v>-</v>
      </c>
      <c r="Q547" s="105"/>
      <c r="R547" s="17" t="str">
        <f>IF(MID(Fosfatos!R547,1,1)="&lt;",MID(Fosfatos!R547,2,4)/2,Fosfatos!R547)</f>
        <v>-</v>
      </c>
      <c r="S547" s="21" t="str">
        <f>IF(MID(Fosfatos!S547,1,1)="&lt;",MID(Fosfatos!S547,2,4)/2,Fosfatos!S547)</f>
        <v>-</v>
      </c>
      <c r="T547" s="21" t="str">
        <f>IF(MID(Fosfatos!T547,1,1)="&lt;",MID(Fosfatos!T547,2,4)/2,Fosfatos!T547)</f>
        <v>-</v>
      </c>
      <c r="U547" s="150" t="str">
        <f>IF(MID(Fosfatos!U547,1,1)="&lt;",MID(Fosfatos!U547,2,4)/2,Fosfatos!U547)</f>
        <v>-</v>
      </c>
      <c r="V547" s="151" t="str">
        <f>IF(MID(Fosfatos!V547,1,1)="&lt;",MID(Fosfatos!V547,2,4)/2,Fosfatos!V547)</f>
        <v>-</v>
      </c>
      <c r="W547" s="152" t="str">
        <f>IF(MID(Fosfatos!W547,1,1)="&lt;",MID(Fosfatos!W547,2,4)/2,Fosfatos!W547)</f>
        <v>-</v>
      </c>
      <c r="X547" s="153">
        <f>IF(MID(Fosfatos!X547,1,1)="&lt;",MID(Fosfatos!X547,2,4)/2,Fosfatos!X547)</f>
        <v>0.1</v>
      </c>
      <c r="Y547" s="154" t="str">
        <f>IF(MID(Fosfatos!Y547,1,1)="&lt;",MID(Fosfatos!Y547,2,4)/2,Fosfatos!Y547)</f>
        <v>-</v>
      </c>
    </row>
    <row r="548" spans="2:25" x14ac:dyDescent="0.25">
      <c r="B548" s="30">
        <v>45814</v>
      </c>
      <c r="C548" s="105"/>
      <c r="D548" s="131">
        <f>IF(MID(Fosfatos!D548,1,1)="&lt;",MID(Fosfatos!D548,2,4)/2,Fosfatos!D548)</f>
        <v>0.86</v>
      </c>
      <c r="E548" s="54"/>
      <c r="F548" s="54"/>
      <c r="G548" s="54"/>
      <c r="H548" s="54"/>
      <c r="I548" s="105"/>
      <c r="J548" s="131" t="str">
        <f>IF(MID(Fosfatos!J548,1,1)="&lt;",MID(Fosfatos!J548,2,4)/2,Fosfatos!J548)</f>
        <v>-</v>
      </c>
      <c r="K548" s="105"/>
      <c r="L548" s="131">
        <f>IF(MID(Fosfatos!L548,1,1)="&lt;",MID(Fosfatos!L548,2,4)/2,Fosfatos!L548)</f>
        <v>1.1000000000000001</v>
      </c>
      <c r="M548" s="105"/>
      <c r="N548" s="131" t="str">
        <f>IF(MID(Fosfatos!N548,1,1)="&lt;",MID(Fosfatos!N548,2,4)/2,Fosfatos!N548)</f>
        <v>-</v>
      </c>
      <c r="O548" s="4" t="str">
        <f>IF(MID(Fosfatos!O548,1,1)="&lt;",MID(Fosfatos!O548,2,4)/2,Fosfatos!O548)</f>
        <v>-</v>
      </c>
      <c r="P548" s="9" t="str">
        <f>IF(MID(Fosfatos!P548,1,1)="&lt;",MID(Fosfatos!P548,2,4)/2,Fosfatos!P548)</f>
        <v>-</v>
      </c>
      <c r="Q548" s="105"/>
      <c r="R548" s="17" t="str">
        <f>IF(MID(Fosfatos!R548,1,1)="&lt;",MID(Fosfatos!R548,2,4)/2,Fosfatos!R548)</f>
        <v>-</v>
      </c>
      <c r="S548" s="21" t="str">
        <f>IF(MID(Fosfatos!S548,1,1)="&lt;",MID(Fosfatos!S548,2,4)/2,Fosfatos!S548)</f>
        <v>-</v>
      </c>
      <c r="T548" s="21" t="str">
        <f>IF(MID(Fosfatos!T548,1,1)="&lt;",MID(Fosfatos!T548,2,4)/2,Fosfatos!T548)</f>
        <v>-</v>
      </c>
      <c r="U548" s="150" t="str">
        <f>IF(MID(Fosfatos!U548,1,1)="&lt;",MID(Fosfatos!U548,2,4)/2,Fosfatos!U548)</f>
        <v>-</v>
      </c>
      <c r="V548" s="151" t="str">
        <f>IF(MID(Fosfatos!V548,1,1)="&lt;",MID(Fosfatos!V548,2,4)/2,Fosfatos!V548)</f>
        <v>-</v>
      </c>
      <c r="W548" s="152" t="str">
        <f>IF(MID(Fosfatos!W548,1,1)="&lt;",MID(Fosfatos!W548,2,4)/2,Fosfatos!W548)</f>
        <v>-</v>
      </c>
      <c r="X548" s="153">
        <f>IF(MID(Fosfatos!X548,1,1)="&lt;",MID(Fosfatos!X548,2,4)/2,Fosfatos!X548)</f>
        <v>0.1</v>
      </c>
      <c r="Y548" s="154" t="str">
        <f>IF(MID(Fosfatos!Y548,1,1)="&lt;",MID(Fosfatos!Y548,2,4)/2,Fosfatos!Y548)</f>
        <v>-</v>
      </c>
    </row>
    <row r="549" spans="2:25" x14ac:dyDescent="0.25">
      <c r="B549" s="30">
        <v>45819</v>
      </c>
      <c r="C549" s="105"/>
      <c r="D549" s="131">
        <f>IF(MID(Fosfatos!D549,1,1)="&lt;",MID(Fosfatos!D549,2,4)/2,Fosfatos!D549)</f>
        <v>0.61</v>
      </c>
      <c r="E549" s="54"/>
      <c r="F549" s="54"/>
      <c r="G549" s="54"/>
      <c r="H549" s="54"/>
      <c r="I549" s="105"/>
      <c r="J549" s="131" t="str">
        <f>IF(MID(Fosfatos!J549,1,1)="&lt;",MID(Fosfatos!J549,2,4)/2,Fosfatos!J549)</f>
        <v>-</v>
      </c>
      <c r="K549" s="105"/>
      <c r="L549" s="131">
        <f>IF(MID(Fosfatos!L549,1,1)="&lt;",MID(Fosfatos!L549,2,4)/2,Fosfatos!L549)</f>
        <v>1.1000000000000001</v>
      </c>
      <c r="M549" s="105"/>
      <c r="N549" s="131" t="str">
        <f>IF(MID(Fosfatos!N549,1,1)="&lt;",MID(Fosfatos!N549,2,4)/2,Fosfatos!N549)</f>
        <v>-</v>
      </c>
      <c r="O549" s="4" t="str">
        <f>IF(MID(Fosfatos!O549,1,1)="&lt;",MID(Fosfatos!O549,2,4)/2,Fosfatos!O549)</f>
        <v>-</v>
      </c>
      <c r="P549" s="9" t="str">
        <f>IF(MID(Fosfatos!P549,1,1)="&lt;",MID(Fosfatos!P549,2,4)/2,Fosfatos!P549)</f>
        <v>-</v>
      </c>
      <c r="Q549" s="105"/>
      <c r="R549" s="17" t="str">
        <f>IF(MID(Fosfatos!R549,1,1)="&lt;",MID(Fosfatos!R549,2,4)/2,Fosfatos!R549)</f>
        <v>-</v>
      </c>
      <c r="S549" s="21" t="str">
        <f>IF(MID(Fosfatos!S549,1,1)="&lt;",MID(Fosfatos!S549,2,4)/2,Fosfatos!S549)</f>
        <v>-</v>
      </c>
      <c r="T549" s="21" t="str">
        <f>IF(MID(Fosfatos!T549,1,1)="&lt;",MID(Fosfatos!T549,2,4)/2,Fosfatos!T549)</f>
        <v>-</v>
      </c>
      <c r="U549" s="150" t="str">
        <f>IF(MID(Fosfatos!U549,1,1)="&lt;",MID(Fosfatos!U549,2,4)/2,Fosfatos!U549)</f>
        <v>-</v>
      </c>
      <c r="V549" s="151" t="str">
        <f>IF(MID(Fosfatos!V549,1,1)="&lt;",MID(Fosfatos!V549,2,4)/2,Fosfatos!V549)</f>
        <v>-</v>
      </c>
      <c r="W549" s="152" t="str">
        <f>IF(MID(Fosfatos!W549,1,1)="&lt;",MID(Fosfatos!W549,2,4)/2,Fosfatos!W549)</f>
        <v>-</v>
      </c>
      <c r="X549" s="153">
        <f>IF(MID(Fosfatos!X549,1,1)="&lt;",MID(Fosfatos!X549,2,4)/2,Fosfatos!X549)</f>
        <v>0.1</v>
      </c>
      <c r="Y549" s="154" t="str">
        <f>IF(MID(Fosfatos!Y549,1,1)="&lt;",MID(Fosfatos!Y549,2,4)/2,Fosfatos!Y549)</f>
        <v>-</v>
      </c>
    </row>
    <row r="550" spans="2:25" x14ac:dyDescent="0.25">
      <c r="B550" s="30">
        <v>45821</v>
      </c>
      <c r="C550" s="105"/>
      <c r="D550" s="131">
        <f>IF(MID(Fosfatos!D550,1,1)="&lt;",MID(Fosfatos!D550,2,4)/2,Fosfatos!D550)</f>
        <v>0.55000000000000004</v>
      </c>
      <c r="E550" s="54"/>
      <c r="F550" s="54"/>
      <c r="G550" s="54"/>
      <c r="H550" s="54"/>
      <c r="I550" s="105"/>
      <c r="J550" s="131" t="str">
        <f>IF(MID(Fosfatos!J550,1,1)="&lt;",MID(Fosfatos!J550,2,4)/2,Fosfatos!J550)</f>
        <v>-</v>
      </c>
      <c r="K550" s="105"/>
      <c r="L550" s="131">
        <f>IF(MID(Fosfatos!L550,1,1)="&lt;",MID(Fosfatos!L550,2,4)/2,Fosfatos!L550)</f>
        <v>0.83</v>
      </c>
      <c r="M550" s="105"/>
      <c r="N550" s="131" t="str">
        <f>IF(MID(Fosfatos!N550,1,1)="&lt;",MID(Fosfatos!N550,2,4)/2,Fosfatos!N550)</f>
        <v>-</v>
      </c>
      <c r="O550" s="4" t="str">
        <f>IF(MID(Fosfatos!O550,1,1)="&lt;",MID(Fosfatos!O550,2,4)/2,Fosfatos!O550)</f>
        <v>-</v>
      </c>
      <c r="P550" s="9" t="str">
        <f>IF(MID(Fosfatos!P550,1,1)="&lt;",MID(Fosfatos!P550,2,4)/2,Fosfatos!P550)</f>
        <v>-</v>
      </c>
      <c r="Q550" s="105"/>
      <c r="R550" s="17" t="str">
        <f>IF(MID(Fosfatos!R550,1,1)="&lt;",MID(Fosfatos!R550,2,4)/2,Fosfatos!R550)</f>
        <v>-</v>
      </c>
      <c r="S550" s="21" t="str">
        <f>IF(MID(Fosfatos!S550,1,1)="&lt;",MID(Fosfatos!S550,2,4)/2,Fosfatos!S550)</f>
        <v>-</v>
      </c>
      <c r="T550" s="21" t="str">
        <f>IF(MID(Fosfatos!T550,1,1)="&lt;",MID(Fosfatos!T550,2,4)/2,Fosfatos!T550)</f>
        <v>-</v>
      </c>
      <c r="U550" s="150" t="str">
        <f>IF(MID(Fosfatos!U550,1,1)="&lt;",MID(Fosfatos!U550,2,4)/2,Fosfatos!U550)</f>
        <v>-</v>
      </c>
      <c r="V550" s="151" t="str">
        <f>IF(MID(Fosfatos!V550,1,1)="&lt;",MID(Fosfatos!V550,2,4)/2,Fosfatos!V550)</f>
        <v>-</v>
      </c>
      <c r="W550" s="152" t="str">
        <f>IF(MID(Fosfatos!W550,1,1)="&lt;",MID(Fosfatos!W550,2,4)/2,Fosfatos!W550)</f>
        <v>-</v>
      </c>
      <c r="X550" s="153">
        <f>IF(MID(Fosfatos!X550,1,1)="&lt;",MID(Fosfatos!X550,2,4)/2,Fosfatos!X550)</f>
        <v>0.1</v>
      </c>
      <c r="Y550" s="154" t="str">
        <f>IF(MID(Fosfatos!Y550,1,1)="&lt;",MID(Fosfatos!Y550,2,4)/2,Fosfatos!Y550)</f>
        <v>-</v>
      </c>
    </row>
    <row r="551" spans="2:25" x14ac:dyDescent="0.25">
      <c r="B551" s="30">
        <v>45824</v>
      </c>
      <c r="C551" s="105"/>
      <c r="D551" s="131">
        <f>IF(MID(Fosfatos!D551,1,1)="&lt;",MID(Fosfatos!D551,2,4)/2,Fosfatos!D551)</f>
        <v>0.92</v>
      </c>
      <c r="E551" s="54"/>
      <c r="F551" s="54"/>
      <c r="G551" s="54"/>
      <c r="H551" s="54"/>
      <c r="I551" s="105"/>
      <c r="J551" s="131" t="str">
        <f>IF(MID(Fosfatos!J551,1,1)="&lt;",MID(Fosfatos!J551,2,4)/2,Fosfatos!J551)</f>
        <v>-</v>
      </c>
      <c r="K551" s="105"/>
      <c r="L551" s="131">
        <f>IF(MID(Fosfatos!L551,1,1)="&lt;",MID(Fosfatos!L551,2,4)/2,Fosfatos!L551)</f>
        <v>1.3</v>
      </c>
      <c r="M551" s="105"/>
      <c r="N551" s="131" t="str">
        <f>IF(MID(Fosfatos!N551,1,1)="&lt;",MID(Fosfatos!N551,2,4)/2,Fosfatos!N551)</f>
        <v>-</v>
      </c>
      <c r="O551" s="4" t="str">
        <f>IF(MID(Fosfatos!O551,1,1)="&lt;",MID(Fosfatos!O551,2,4)/2,Fosfatos!O551)</f>
        <v>-</v>
      </c>
      <c r="P551" s="9" t="str">
        <f>IF(MID(Fosfatos!P551,1,1)="&lt;",MID(Fosfatos!P551,2,4)/2,Fosfatos!P551)</f>
        <v>-</v>
      </c>
      <c r="Q551" s="105"/>
      <c r="R551" s="17" t="str">
        <f>IF(MID(Fosfatos!R551,1,1)="&lt;",MID(Fosfatos!R551,2,4)/2,Fosfatos!R551)</f>
        <v>-</v>
      </c>
      <c r="S551" s="21" t="str">
        <f>IF(MID(Fosfatos!S551,1,1)="&lt;",MID(Fosfatos!S551,2,4)/2,Fosfatos!S551)</f>
        <v>-</v>
      </c>
      <c r="T551" s="21" t="str">
        <f>IF(MID(Fosfatos!T551,1,1)="&lt;",MID(Fosfatos!T551,2,4)/2,Fosfatos!T551)</f>
        <v>-</v>
      </c>
      <c r="U551" s="150" t="str">
        <f>IF(MID(Fosfatos!U551,1,1)="&lt;",MID(Fosfatos!U551,2,4)/2,Fosfatos!U551)</f>
        <v>-</v>
      </c>
      <c r="V551" s="151" t="str">
        <f>IF(MID(Fosfatos!V551,1,1)="&lt;",MID(Fosfatos!V551,2,4)/2,Fosfatos!V551)</f>
        <v>-</v>
      </c>
      <c r="W551" s="152" t="str">
        <f>IF(MID(Fosfatos!W551,1,1)="&lt;",MID(Fosfatos!W551,2,4)/2,Fosfatos!W551)</f>
        <v>-</v>
      </c>
      <c r="X551" s="153">
        <f>IF(MID(Fosfatos!X551,1,1)="&lt;",MID(Fosfatos!X551,2,4)/2,Fosfatos!X551)</f>
        <v>0.1</v>
      </c>
      <c r="Y551" s="154" t="str">
        <f>IF(MID(Fosfatos!Y551,1,1)="&lt;",MID(Fosfatos!Y551,2,4)/2,Fosfatos!Y551)</f>
        <v>-</v>
      </c>
    </row>
    <row r="552" spans="2:25" x14ac:dyDescent="0.25">
      <c r="B552" s="30">
        <v>45826</v>
      </c>
      <c r="C552" s="105"/>
      <c r="D552" s="131">
        <f>IF(MID(Fosfatos!D552,1,1)="&lt;",MID(Fosfatos!D552,2,4)/2,Fosfatos!D552)</f>
        <v>0.67</v>
      </c>
      <c r="E552" s="54"/>
      <c r="F552" s="54"/>
      <c r="G552" s="54"/>
      <c r="H552" s="54"/>
      <c r="I552" s="105"/>
      <c r="J552" s="131" t="str">
        <f>IF(MID(Fosfatos!J552,1,1)="&lt;",MID(Fosfatos!J552,2,4)/2,Fosfatos!J552)</f>
        <v>-</v>
      </c>
      <c r="K552" s="105"/>
      <c r="L552" s="131">
        <f>IF(MID(Fosfatos!L552,1,1)="&lt;",MID(Fosfatos!L552,2,4)/2,Fosfatos!L552)</f>
        <v>1.2</v>
      </c>
      <c r="M552" s="105"/>
      <c r="N552" s="131" t="str">
        <f>IF(MID(Fosfatos!N552,1,1)="&lt;",MID(Fosfatos!N552,2,4)/2,Fosfatos!N552)</f>
        <v>-</v>
      </c>
      <c r="O552" s="4" t="str">
        <f>IF(MID(Fosfatos!O552,1,1)="&lt;",MID(Fosfatos!O552,2,4)/2,Fosfatos!O552)</f>
        <v>-</v>
      </c>
      <c r="P552" s="9" t="str">
        <f>IF(MID(Fosfatos!P552,1,1)="&lt;",MID(Fosfatos!P552,2,4)/2,Fosfatos!P552)</f>
        <v>-</v>
      </c>
      <c r="Q552" s="105"/>
      <c r="R552" s="17" t="str">
        <f>IF(MID(Fosfatos!R552,1,1)="&lt;",MID(Fosfatos!R552,2,4)/2,Fosfatos!R552)</f>
        <v>-</v>
      </c>
      <c r="S552" s="21" t="str">
        <f>IF(MID(Fosfatos!S552,1,1)="&lt;",MID(Fosfatos!S552,2,4)/2,Fosfatos!S552)</f>
        <v>-</v>
      </c>
      <c r="T552" s="21" t="str">
        <f>IF(MID(Fosfatos!T552,1,1)="&lt;",MID(Fosfatos!T552,2,4)/2,Fosfatos!T552)</f>
        <v>-</v>
      </c>
      <c r="U552" s="150" t="str">
        <f>IF(MID(Fosfatos!U552,1,1)="&lt;",MID(Fosfatos!U552,2,4)/2,Fosfatos!U552)</f>
        <v>-</v>
      </c>
      <c r="V552" s="151" t="str">
        <f>IF(MID(Fosfatos!V552,1,1)="&lt;",MID(Fosfatos!V552,2,4)/2,Fosfatos!V552)</f>
        <v>-</v>
      </c>
      <c r="W552" s="152" t="str">
        <f>IF(MID(Fosfatos!W552,1,1)="&lt;",MID(Fosfatos!W552,2,4)/2,Fosfatos!W552)</f>
        <v>-</v>
      </c>
      <c r="X552" s="153">
        <f>IF(MID(Fosfatos!X552,1,1)="&lt;",MID(Fosfatos!X552,2,4)/2,Fosfatos!X552)</f>
        <v>0.1</v>
      </c>
      <c r="Y552" s="154" t="str">
        <f>IF(MID(Fosfatos!Y552,1,1)="&lt;",MID(Fosfatos!Y552,2,4)/2,Fosfatos!Y552)</f>
        <v>-</v>
      </c>
    </row>
    <row r="553" spans="2:25" x14ac:dyDescent="0.25">
      <c r="B553" s="30">
        <v>45828</v>
      </c>
      <c r="C553" s="105"/>
      <c r="D553" s="131">
        <f>IF(MID(Fosfatos!D553,1,1)="&lt;",MID(Fosfatos!D553,2,4)/2,Fosfatos!D553)</f>
        <v>0.52</v>
      </c>
      <c r="E553" s="54"/>
      <c r="F553" s="54"/>
      <c r="G553" s="54"/>
      <c r="H553" s="54"/>
      <c r="I553" s="105"/>
      <c r="J553" s="131" t="str">
        <f>IF(MID(Fosfatos!J553,1,1)="&lt;",MID(Fosfatos!J553,2,4)/2,Fosfatos!J553)</f>
        <v>-</v>
      </c>
      <c r="K553" s="105"/>
      <c r="L553" s="131">
        <f>IF(MID(Fosfatos!L553,1,1)="&lt;",MID(Fosfatos!L553,2,4)/2,Fosfatos!L553)</f>
        <v>1.2</v>
      </c>
      <c r="M553" s="105"/>
      <c r="N553" s="131" t="str">
        <f>IF(MID(Fosfatos!N553,1,1)="&lt;",MID(Fosfatos!N553,2,4)/2,Fosfatos!N553)</f>
        <v>-</v>
      </c>
      <c r="O553" s="4" t="str">
        <f>IF(MID(Fosfatos!O553,1,1)="&lt;",MID(Fosfatos!O553,2,4)/2,Fosfatos!O553)</f>
        <v>-</v>
      </c>
      <c r="P553" s="9" t="str">
        <f>IF(MID(Fosfatos!P553,1,1)="&lt;",MID(Fosfatos!P553,2,4)/2,Fosfatos!P553)</f>
        <v>-</v>
      </c>
      <c r="Q553" s="105"/>
      <c r="R553" s="17" t="str">
        <f>IF(MID(Fosfatos!R553,1,1)="&lt;",MID(Fosfatos!R553,2,4)/2,Fosfatos!R553)</f>
        <v>-</v>
      </c>
      <c r="S553" s="21" t="str">
        <f>IF(MID(Fosfatos!S553,1,1)="&lt;",MID(Fosfatos!S553,2,4)/2,Fosfatos!S553)</f>
        <v>-</v>
      </c>
      <c r="T553" s="21" t="str">
        <f>IF(MID(Fosfatos!T553,1,1)="&lt;",MID(Fosfatos!T553,2,4)/2,Fosfatos!T553)</f>
        <v>-</v>
      </c>
      <c r="U553" s="150" t="str">
        <f>IF(MID(Fosfatos!U553,1,1)="&lt;",MID(Fosfatos!U553,2,4)/2,Fosfatos!U553)</f>
        <v>-</v>
      </c>
      <c r="V553" s="151" t="str">
        <f>IF(MID(Fosfatos!V553,1,1)="&lt;",MID(Fosfatos!V553,2,4)/2,Fosfatos!V553)</f>
        <v>-</v>
      </c>
      <c r="W553" s="152" t="str">
        <f>IF(MID(Fosfatos!W553,1,1)="&lt;",MID(Fosfatos!W553,2,4)/2,Fosfatos!W553)</f>
        <v>-</v>
      </c>
      <c r="X553" s="153">
        <f>IF(MID(Fosfatos!X553,1,1)="&lt;",MID(Fosfatos!X553,2,4)/2,Fosfatos!X553)</f>
        <v>0.1</v>
      </c>
      <c r="Y553" s="154" t="str">
        <f>IF(MID(Fosfatos!Y553,1,1)="&lt;",MID(Fosfatos!Y553,2,4)/2,Fosfatos!Y553)</f>
        <v>-</v>
      </c>
    </row>
    <row r="554" spans="2:25" x14ac:dyDescent="0.25">
      <c r="B554" s="30">
        <v>45831</v>
      </c>
      <c r="C554" s="105"/>
      <c r="D554" s="131">
        <f>IF(MID(Fosfatos!D554,1,1)="&lt;",MID(Fosfatos!D554,2,4)/2,Fosfatos!D554)</f>
        <v>0.64</v>
      </c>
      <c r="E554" s="54"/>
      <c r="F554" s="54"/>
      <c r="G554" s="54"/>
      <c r="H554" s="54"/>
      <c r="I554" s="105"/>
      <c r="J554" s="131" t="str">
        <f>IF(MID(Fosfatos!J554,1,1)="&lt;",MID(Fosfatos!J554,2,4)/2,Fosfatos!J554)</f>
        <v>-</v>
      </c>
      <c r="K554" s="105"/>
      <c r="L554" s="131">
        <f>IF(MID(Fosfatos!L554,1,1)="&lt;",MID(Fosfatos!L554,2,4)/2,Fosfatos!L554)</f>
        <v>0.92</v>
      </c>
      <c r="M554" s="105"/>
      <c r="N554" s="131" t="str">
        <f>IF(MID(Fosfatos!N554,1,1)="&lt;",MID(Fosfatos!N554,2,4)/2,Fosfatos!N554)</f>
        <v>-</v>
      </c>
      <c r="O554" s="4" t="str">
        <f>IF(MID(Fosfatos!O554,1,1)="&lt;",MID(Fosfatos!O554,2,4)/2,Fosfatos!O554)</f>
        <v>-</v>
      </c>
      <c r="P554" s="9" t="str">
        <f>IF(MID(Fosfatos!P554,1,1)="&lt;",MID(Fosfatos!P554,2,4)/2,Fosfatos!P554)</f>
        <v>-</v>
      </c>
      <c r="Q554" s="105"/>
      <c r="R554" s="17" t="str">
        <f>IF(MID(Fosfatos!R554,1,1)="&lt;",MID(Fosfatos!R554,2,4)/2,Fosfatos!R554)</f>
        <v>-</v>
      </c>
      <c r="S554" s="21" t="str">
        <f>IF(MID(Fosfatos!S554,1,1)="&lt;",MID(Fosfatos!S554,2,4)/2,Fosfatos!S554)</f>
        <v>-</v>
      </c>
      <c r="T554" s="21" t="str">
        <f>IF(MID(Fosfatos!T554,1,1)="&lt;",MID(Fosfatos!T554,2,4)/2,Fosfatos!T554)</f>
        <v>-</v>
      </c>
      <c r="U554" s="150" t="str">
        <f>IF(MID(Fosfatos!U554,1,1)="&lt;",MID(Fosfatos!U554,2,4)/2,Fosfatos!U554)</f>
        <v>-</v>
      </c>
      <c r="V554" s="151" t="str">
        <f>IF(MID(Fosfatos!V554,1,1)="&lt;",MID(Fosfatos!V554,2,4)/2,Fosfatos!V554)</f>
        <v>-</v>
      </c>
      <c r="W554" s="152" t="str">
        <f>IF(MID(Fosfatos!W554,1,1)="&lt;",MID(Fosfatos!W554,2,4)/2,Fosfatos!W554)</f>
        <v>-</v>
      </c>
      <c r="X554" s="153">
        <f>IF(MID(Fosfatos!X554,1,1)="&lt;",MID(Fosfatos!X554,2,4)/2,Fosfatos!X554)</f>
        <v>0.1</v>
      </c>
      <c r="Y554" s="154" t="str">
        <f>IF(MID(Fosfatos!Y554,1,1)="&lt;",MID(Fosfatos!Y554,2,4)/2,Fosfatos!Y554)</f>
        <v>-</v>
      </c>
    </row>
    <row r="555" spans="2:25" x14ac:dyDescent="0.25">
      <c r="B555" s="30">
        <v>45833</v>
      </c>
      <c r="C555" s="105"/>
      <c r="D555" s="131">
        <f>IF(MID(Fosfatos!D555,1,1)="&lt;",MID(Fosfatos!D555,2,4)/2,Fosfatos!D555)</f>
        <v>0.55000000000000004</v>
      </c>
      <c r="E555" s="54"/>
      <c r="F555" s="54"/>
      <c r="G555" s="54"/>
      <c r="H555" s="54"/>
      <c r="I555" s="105"/>
      <c r="J555" s="131" t="str">
        <f>IF(MID(Fosfatos!J555,1,1)="&lt;",MID(Fosfatos!J555,2,4)/2,Fosfatos!J555)</f>
        <v>-</v>
      </c>
      <c r="K555" s="105"/>
      <c r="L555" s="131">
        <f>IF(MID(Fosfatos!L555,1,1)="&lt;",MID(Fosfatos!L555,2,4)/2,Fosfatos!L555)</f>
        <v>1.2</v>
      </c>
      <c r="M555" s="105"/>
      <c r="N555" s="131" t="str">
        <f>IF(MID(Fosfatos!N555,1,1)="&lt;",MID(Fosfatos!N555,2,4)/2,Fosfatos!N555)</f>
        <v>-</v>
      </c>
      <c r="O555" s="4" t="str">
        <f>IF(MID(Fosfatos!O555,1,1)="&lt;",MID(Fosfatos!O555,2,4)/2,Fosfatos!O555)</f>
        <v>-</v>
      </c>
      <c r="P555" s="9" t="str">
        <f>IF(MID(Fosfatos!P555,1,1)="&lt;",MID(Fosfatos!P555,2,4)/2,Fosfatos!P555)</f>
        <v>-</v>
      </c>
      <c r="Q555" s="105"/>
      <c r="R555" s="17" t="str">
        <f>IF(MID(Fosfatos!R555,1,1)="&lt;",MID(Fosfatos!R555,2,4)/2,Fosfatos!R555)</f>
        <v>-</v>
      </c>
      <c r="S555" s="21" t="str">
        <f>IF(MID(Fosfatos!S555,1,1)="&lt;",MID(Fosfatos!S555,2,4)/2,Fosfatos!S555)</f>
        <v>-</v>
      </c>
      <c r="T555" s="21" t="str">
        <f>IF(MID(Fosfatos!T555,1,1)="&lt;",MID(Fosfatos!T555,2,4)/2,Fosfatos!T555)</f>
        <v>-</v>
      </c>
      <c r="U555" s="150" t="str">
        <f>IF(MID(Fosfatos!U555,1,1)="&lt;",MID(Fosfatos!U555,2,4)/2,Fosfatos!U555)</f>
        <v>-</v>
      </c>
      <c r="V555" s="151" t="str">
        <f>IF(MID(Fosfatos!V555,1,1)="&lt;",MID(Fosfatos!V555,2,4)/2,Fosfatos!V555)</f>
        <v>-</v>
      </c>
      <c r="W555" s="152" t="str">
        <f>IF(MID(Fosfatos!W555,1,1)="&lt;",MID(Fosfatos!W555,2,4)/2,Fosfatos!W555)</f>
        <v>-</v>
      </c>
      <c r="X555" s="153">
        <f>IF(MID(Fosfatos!X555,1,1)="&lt;",MID(Fosfatos!X555,2,4)/2,Fosfatos!X555)</f>
        <v>0.1</v>
      </c>
      <c r="Y555" s="154" t="str">
        <f>IF(MID(Fosfatos!Y555,1,1)="&lt;",MID(Fosfatos!Y555,2,4)/2,Fosfatos!Y555)</f>
        <v>-</v>
      </c>
    </row>
    <row r="556" spans="2:25" x14ac:dyDescent="0.25">
      <c r="B556" s="30">
        <v>45835</v>
      </c>
      <c r="C556" s="105"/>
      <c r="D556" s="131">
        <f>IF(MID(Fosfatos!D556,1,1)="&lt;",MID(Fosfatos!D556,2,4)/2,Fosfatos!D556)</f>
        <v>0.61</v>
      </c>
      <c r="E556" s="54"/>
      <c r="F556" s="54"/>
      <c r="G556" s="54"/>
      <c r="H556" s="54"/>
      <c r="I556" s="105"/>
      <c r="J556" s="131" t="str">
        <f>IF(MID(Fosfatos!J556,1,1)="&lt;",MID(Fosfatos!J556,2,4)/2,Fosfatos!J556)</f>
        <v>-</v>
      </c>
      <c r="K556" s="105"/>
      <c r="L556" s="131">
        <f>IF(MID(Fosfatos!L556,1,1)="&lt;",MID(Fosfatos!L556,2,4)/2,Fosfatos!L556)</f>
        <v>0.92</v>
      </c>
      <c r="M556" s="105"/>
      <c r="N556" s="131" t="str">
        <f>IF(MID(Fosfatos!N556,1,1)="&lt;",MID(Fosfatos!N556,2,4)/2,Fosfatos!N556)</f>
        <v>-</v>
      </c>
      <c r="O556" s="4" t="str">
        <f>IF(MID(Fosfatos!O556,1,1)="&lt;",MID(Fosfatos!O556,2,4)/2,Fosfatos!O556)</f>
        <v>-</v>
      </c>
      <c r="P556" s="9" t="str">
        <f>IF(MID(Fosfatos!P556,1,1)="&lt;",MID(Fosfatos!P556,2,4)/2,Fosfatos!P556)</f>
        <v>-</v>
      </c>
      <c r="Q556" s="105"/>
      <c r="R556" s="17" t="str">
        <f>IF(MID(Fosfatos!R556,1,1)="&lt;",MID(Fosfatos!R556,2,4)/2,Fosfatos!R556)</f>
        <v>-</v>
      </c>
      <c r="S556" s="21" t="str">
        <f>IF(MID(Fosfatos!S556,1,1)="&lt;",MID(Fosfatos!S556,2,4)/2,Fosfatos!S556)</f>
        <v>-</v>
      </c>
      <c r="T556" s="21" t="str">
        <f>IF(MID(Fosfatos!T556,1,1)="&lt;",MID(Fosfatos!T556,2,4)/2,Fosfatos!T556)</f>
        <v>-</v>
      </c>
      <c r="U556" s="150" t="str">
        <f>IF(MID(Fosfatos!U556,1,1)="&lt;",MID(Fosfatos!U556,2,4)/2,Fosfatos!U556)</f>
        <v>-</v>
      </c>
      <c r="V556" s="151" t="str">
        <f>IF(MID(Fosfatos!V556,1,1)="&lt;",MID(Fosfatos!V556,2,4)/2,Fosfatos!V556)</f>
        <v>-</v>
      </c>
      <c r="W556" s="152" t="str">
        <f>IF(MID(Fosfatos!W556,1,1)="&lt;",MID(Fosfatos!W556,2,4)/2,Fosfatos!W556)</f>
        <v>-</v>
      </c>
      <c r="X556" s="153">
        <f>IF(MID(Fosfatos!X556,1,1)="&lt;",MID(Fosfatos!X556,2,4)/2,Fosfatos!X556)</f>
        <v>0.1</v>
      </c>
      <c r="Y556" s="154" t="str">
        <f>IF(MID(Fosfatos!Y556,1,1)="&lt;",MID(Fosfatos!Y556,2,4)/2,Fosfatos!Y556)</f>
        <v>-</v>
      </c>
    </row>
    <row r="557" spans="2:25" x14ac:dyDescent="0.25">
      <c r="B557" s="30">
        <v>45838</v>
      </c>
      <c r="C557" s="105"/>
      <c r="D557" s="131">
        <f>IF(MID(Fosfatos!D557,1,1)="&lt;",MID(Fosfatos!D557,2,4)/2,Fosfatos!D557)</f>
        <v>0.55000000000000004</v>
      </c>
      <c r="E557" s="54"/>
      <c r="F557" s="54"/>
      <c r="G557" s="54"/>
      <c r="H557" s="54"/>
      <c r="I557" s="105"/>
      <c r="J557" s="131" t="str">
        <f>IF(MID(Fosfatos!J557,1,1)="&lt;",MID(Fosfatos!J557,2,4)/2,Fosfatos!J557)</f>
        <v>-</v>
      </c>
      <c r="K557" s="105"/>
      <c r="L557" s="131">
        <f>IF(MID(Fosfatos!L557,1,1)="&lt;",MID(Fosfatos!L557,2,4)/2,Fosfatos!L557)</f>
        <v>0.92</v>
      </c>
      <c r="M557" s="105"/>
      <c r="N557" s="131" t="str">
        <f>IF(MID(Fosfatos!N557,1,1)="&lt;",MID(Fosfatos!N557,2,4)/2,Fosfatos!N557)</f>
        <v>-</v>
      </c>
      <c r="O557" s="4" t="str">
        <f>IF(MID(Fosfatos!O557,1,1)="&lt;",MID(Fosfatos!O557,2,4)/2,Fosfatos!O557)</f>
        <v>-</v>
      </c>
      <c r="P557" s="9" t="str">
        <f>IF(MID(Fosfatos!P557,1,1)="&lt;",MID(Fosfatos!P557,2,4)/2,Fosfatos!P557)</f>
        <v>-</v>
      </c>
      <c r="Q557" s="105"/>
      <c r="R557" s="17" t="str">
        <f>IF(MID(Fosfatos!R557,1,1)="&lt;",MID(Fosfatos!R557,2,4)/2,Fosfatos!R557)</f>
        <v>-</v>
      </c>
      <c r="S557" s="21" t="str">
        <f>IF(MID(Fosfatos!S557,1,1)="&lt;",MID(Fosfatos!S557,2,4)/2,Fosfatos!S557)</f>
        <v>-</v>
      </c>
      <c r="T557" s="21" t="str">
        <f>IF(MID(Fosfatos!T557,1,1)="&lt;",MID(Fosfatos!T557,2,4)/2,Fosfatos!T557)</f>
        <v>-</v>
      </c>
      <c r="U557" s="150" t="str">
        <f>IF(MID(Fosfatos!U557,1,1)="&lt;",MID(Fosfatos!U557,2,4)/2,Fosfatos!U557)</f>
        <v>-</v>
      </c>
      <c r="V557" s="151" t="str">
        <f>IF(MID(Fosfatos!V557,1,1)="&lt;",MID(Fosfatos!V557,2,4)/2,Fosfatos!V557)</f>
        <v>-</v>
      </c>
      <c r="W557" s="152" t="str">
        <f>IF(MID(Fosfatos!W557,1,1)="&lt;",MID(Fosfatos!W557,2,4)/2,Fosfatos!W557)</f>
        <v>-</v>
      </c>
      <c r="X557" s="153">
        <f>IF(MID(Fosfatos!X557,1,1)="&lt;",MID(Fosfatos!X557,2,4)/2,Fosfatos!X557)</f>
        <v>0.1</v>
      </c>
      <c r="Y557" s="154" t="str">
        <f>IF(MID(Fosfatos!Y557,1,1)="&lt;",MID(Fosfatos!Y557,2,4)/2,Fosfatos!Y557)</f>
        <v>-</v>
      </c>
    </row>
    <row r="558" spans="2:25" x14ac:dyDescent="0.25">
      <c r="B558" s="30">
        <v>45840</v>
      </c>
      <c r="C558" s="105"/>
      <c r="D558" s="131">
        <f>IF(MID(Fosfatos!D558,1,1)="&lt;",MID(Fosfatos!D558,2,4)/2,Fosfatos!D558)</f>
        <v>0.55000000000000004</v>
      </c>
      <c r="E558" s="54"/>
      <c r="F558" s="54"/>
      <c r="G558" s="54"/>
      <c r="H558" s="54"/>
      <c r="I558" s="105"/>
      <c r="J558" s="131" t="str">
        <f>IF(MID(Fosfatos!J558,1,1)="&lt;",MID(Fosfatos!J558,2,4)/2,Fosfatos!J558)</f>
        <v>-</v>
      </c>
      <c r="K558" s="105"/>
      <c r="L558" s="131">
        <f>IF(MID(Fosfatos!L558,1,1)="&lt;",MID(Fosfatos!L558,2,4)/2,Fosfatos!L558)</f>
        <v>0.86</v>
      </c>
      <c r="M558" s="105"/>
      <c r="N558" s="131" t="str">
        <f>IF(MID(Fosfatos!N558,1,1)="&lt;",MID(Fosfatos!N558,2,4)/2,Fosfatos!N558)</f>
        <v>-</v>
      </c>
      <c r="O558" s="4" t="str">
        <f>IF(MID(Fosfatos!O558,1,1)="&lt;",MID(Fosfatos!O558,2,4)/2,Fosfatos!O558)</f>
        <v>-</v>
      </c>
      <c r="P558" s="9" t="str">
        <f>IF(MID(Fosfatos!P558,1,1)="&lt;",MID(Fosfatos!P558,2,4)/2,Fosfatos!P558)</f>
        <v>-</v>
      </c>
      <c r="Q558" s="105"/>
      <c r="R558" s="17" t="str">
        <f>IF(MID(Fosfatos!R558,1,1)="&lt;",MID(Fosfatos!R558,2,4)/2,Fosfatos!R558)</f>
        <v>-</v>
      </c>
      <c r="S558" s="21" t="str">
        <f>IF(MID(Fosfatos!S558,1,1)="&lt;",MID(Fosfatos!S558,2,4)/2,Fosfatos!S558)</f>
        <v>-</v>
      </c>
      <c r="T558" s="21" t="str">
        <f>IF(MID(Fosfatos!T558,1,1)="&lt;",MID(Fosfatos!T558,2,4)/2,Fosfatos!T558)</f>
        <v>-</v>
      </c>
      <c r="U558" s="150" t="str">
        <f>IF(MID(Fosfatos!U558,1,1)="&lt;",MID(Fosfatos!U558,2,4)/2,Fosfatos!U558)</f>
        <v>-</v>
      </c>
      <c r="V558" s="151" t="str">
        <f>IF(MID(Fosfatos!V558,1,1)="&lt;",MID(Fosfatos!V558,2,4)/2,Fosfatos!V558)</f>
        <v>-</v>
      </c>
      <c r="W558" s="152" t="str">
        <f>IF(MID(Fosfatos!W558,1,1)="&lt;",MID(Fosfatos!W558,2,4)/2,Fosfatos!W558)</f>
        <v>-</v>
      </c>
      <c r="X558" s="153">
        <f>IF(MID(Fosfatos!X558,1,1)="&lt;",MID(Fosfatos!X558,2,4)/2,Fosfatos!X558)</f>
        <v>0.1</v>
      </c>
      <c r="Y558" s="154" t="str">
        <f>IF(MID(Fosfatos!Y558,1,1)="&lt;",MID(Fosfatos!Y558,2,4)/2,Fosfatos!Y558)</f>
        <v>-</v>
      </c>
    </row>
    <row r="559" spans="2:25" x14ac:dyDescent="0.25">
      <c r="B559" s="30">
        <v>45842</v>
      </c>
      <c r="C559" s="105"/>
      <c r="D559" s="131">
        <f>IF(MID(Fosfatos!D559,1,1)="&lt;",MID(Fosfatos!D559,2,4)/2,Fosfatos!D559)</f>
        <v>0.57999999999999996</v>
      </c>
      <c r="E559" s="54"/>
      <c r="F559" s="54"/>
      <c r="G559" s="54"/>
      <c r="H559" s="54"/>
      <c r="I559" s="105"/>
      <c r="J559" s="131" t="str">
        <f>IF(MID(Fosfatos!J559,1,1)="&lt;",MID(Fosfatos!J559,2,4)/2,Fosfatos!J559)</f>
        <v>-</v>
      </c>
      <c r="K559" s="105"/>
      <c r="L559" s="131">
        <f>IF(MID(Fosfatos!L559,1,1)="&lt;",MID(Fosfatos!L559,2,4)/2,Fosfatos!L559)</f>
        <v>1</v>
      </c>
      <c r="M559" s="105"/>
      <c r="N559" s="131" t="str">
        <f>IF(MID(Fosfatos!N559,1,1)="&lt;",MID(Fosfatos!N559,2,4)/2,Fosfatos!N559)</f>
        <v>-</v>
      </c>
      <c r="O559" s="4" t="str">
        <f>IF(MID(Fosfatos!O559,1,1)="&lt;",MID(Fosfatos!O559,2,4)/2,Fosfatos!O559)</f>
        <v>-</v>
      </c>
      <c r="P559" s="9" t="str">
        <f>IF(MID(Fosfatos!P559,1,1)="&lt;",MID(Fosfatos!P559,2,4)/2,Fosfatos!P559)</f>
        <v>-</v>
      </c>
      <c r="Q559" s="105"/>
      <c r="R559" s="17" t="str">
        <f>IF(MID(Fosfatos!R559,1,1)="&lt;",MID(Fosfatos!R559,2,4)/2,Fosfatos!R559)</f>
        <v>-</v>
      </c>
      <c r="S559" s="21" t="str">
        <f>IF(MID(Fosfatos!S559,1,1)="&lt;",MID(Fosfatos!S559,2,4)/2,Fosfatos!S559)</f>
        <v>-</v>
      </c>
      <c r="T559" s="21" t="str">
        <f>IF(MID(Fosfatos!T559,1,1)="&lt;",MID(Fosfatos!T559,2,4)/2,Fosfatos!T559)</f>
        <v>-</v>
      </c>
      <c r="U559" s="150" t="str">
        <f>IF(MID(Fosfatos!U559,1,1)="&lt;",MID(Fosfatos!U559,2,4)/2,Fosfatos!U559)</f>
        <v>-</v>
      </c>
      <c r="V559" s="151" t="str">
        <f>IF(MID(Fosfatos!V559,1,1)="&lt;",MID(Fosfatos!V559,2,4)/2,Fosfatos!V559)</f>
        <v>-</v>
      </c>
      <c r="W559" s="152" t="str">
        <f>IF(MID(Fosfatos!W559,1,1)="&lt;",MID(Fosfatos!W559,2,4)/2,Fosfatos!W559)</f>
        <v>-</v>
      </c>
      <c r="X559" s="153">
        <f>IF(MID(Fosfatos!X559,1,1)="&lt;",MID(Fosfatos!X559,2,4)/2,Fosfatos!X559)</f>
        <v>0.1</v>
      </c>
      <c r="Y559" s="154" t="str">
        <f>IF(MID(Fosfatos!Y559,1,1)="&lt;",MID(Fosfatos!Y559,2,4)/2,Fosfatos!Y559)</f>
        <v>-</v>
      </c>
    </row>
    <row r="560" spans="2:25" x14ac:dyDescent="0.25">
      <c r="B560" s="30">
        <v>45845</v>
      </c>
      <c r="C560" s="105"/>
      <c r="D560" s="131">
        <f>IF(MID(Fosfatos!D560,1,1)="&lt;",MID(Fosfatos!D560,2,4)/2,Fosfatos!D560)</f>
        <v>0.67</v>
      </c>
      <c r="E560" s="54"/>
      <c r="F560" s="54"/>
      <c r="G560" s="54"/>
      <c r="H560" s="54"/>
      <c r="I560" s="105"/>
      <c r="J560" s="131" t="str">
        <f>IF(MID(Fosfatos!J560,1,1)="&lt;",MID(Fosfatos!J560,2,4)/2,Fosfatos!J560)</f>
        <v>-</v>
      </c>
      <c r="K560" s="105"/>
      <c r="L560" s="131">
        <f>IF(MID(Fosfatos!L560,1,1)="&lt;",MID(Fosfatos!L560,2,4)/2,Fosfatos!L560)</f>
        <v>1.3</v>
      </c>
      <c r="M560" s="105"/>
      <c r="N560" s="131" t="str">
        <f>IF(MID(Fosfatos!N560,1,1)="&lt;",MID(Fosfatos!N560,2,4)/2,Fosfatos!N560)</f>
        <v>-</v>
      </c>
      <c r="O560" s="4" t="str">
        <f>IF(MID(Fosfatos!O560,1,1)="&lt;",MID(Fosfatos!O560,2,4)/2,Fosfatos!O560)</f>
        <v>-</v>
      </c>
      <c r="P560" s="9" t="str">
        <f>IF(MID(Fosfatos!P560,1,1)="&lt;",MID(Fosfatos!P560,2,4)/2,Fosfatos!P560)</f>
        <v>-</v>
      </c>
      <c r="Q560" s="105"/>
      <c r="R560" s="17" t="str">
        <f>IF(MID(Fosfatos!R560,1,1)="&lt;",MID(Fosfatos!R560,2,4)/2,Fosfatos!R560)</f>
        <v>-</v>
      </c>
      <c r="S560" s="21" t="str">
        <f>IF(MID(Fosfatos!S560,1,1)="&lt;",MID(Fosfatos!S560,2,4)/2,Fosfatos!S560)</f>
        <v>-</v>
      </c>
      <c r="T560" s="21" t="str">
        <f>IF(MID(Fosfatos!T560,1,1)="&lt;",MID(Fosfatos!T560,2,4)/2,Fosfatos!T560)</f>
        <v>-</v>
      </c>
      <c r="U560" s="150" t="str">
        <f>IF(MID(Fosfatos!U560,1,1)="&lt;",MID(Fosfatos!U560,2,4)/2,Fosfatos!U560)</f>
        <v>-</v>
      </c>
      <c r="V560" s="151" t="str">
        <f>IF(MID(Fosfatos!V560,1,1)="&lt;",MID(Fosfatos!V560,2,4)/2,Fosfatos!V560)</f>
        <v>-</v>
      </c>
      <c r="W560" s="152" t="str">
        <f>IF(MID(Fosfatos!W560,1,1)="&lt;",MID(Fosfatos!W560,2,4)/2,Fosfatos!W560)</f>
        <v>-</v>
      </c>
      <c r="X560" s="153">
        <f>IF(MID(Fosfatos!X560,1,1)="&lt;",MID(Fosfatos!X560,2,4)/2,Fosfatos!X560)</f>
        <v>0.1</v>
      </c>
      <c r="Y560" s="154" t="str">
        <f>IF(MID(Fosfatos!Y560,1,1)="&lt;",MID(Fosfatos!Y560,2,4)/2,Fosfatos!Y560)</f>
        <v>-</v>
      </c>
    </row>
    <row r="561" spans="2:25" x14ac:dyDescent="0.25">
      <c r="B561" s="30">
        <v>45847</v>
      </c>
      <c r="C561" s="105"/>
      <c r="D561" s="131">
        <f>IF(MID(Fosfatos!D561,1,1)="&lt;",MID(Fosfatos!D561,2,4)/2,Fosfatos!D561)</f>
        <v>0.74</v>
      </c>
      <c r="E561" s="54"/>
      <c r="F561" s="54"/>
      <c r="G561" s="54"/>
      <c r="H561" s="54"/>
      <c r="I561" s="105"/>
      <c r="J561" s="131" t="str">
        <f>IF(MID(Fosfatos!J561,1,1)="&lt;",MID(Fosfatos!J561,2,4)/2,Fosfatos!J561)</f>
        <v>-</v>
      </c>
      <c r="K561" s="105"/>
      <c r="L561" s="131">
        <f>IF(MID(Fosfatos!L561,1,1)="&lt;",MID(Fosfatos!L561,2,4)/2,Fosfatos!L561)</f>
        <v>1</v>
      </c>
      <c r="M561" s="105"/>
      <c r="N561" s="131" t="str">
        <f>IF(MID(Fosfatos!N561,1,1)="&lt;",MID(Fosfatos!N561,2,4)/2,Fosfatos!N561)</f>
        <v>-</v>
      </c>
      <c r="O561" s="4" t="str">
        <f>IF(MID(Fosfatos!O561,1,1)="&lt;",MID(Fosfatos!O561,2,4)/2,Fosfatos!O561)</f>
        <v>-</v>
      </c>
      <c r="P561" s="9" t="str">
        <f>IF(MID(Fosfatos!P561,1,1)="&lt;",MID(Fosfatos!P561,2,4)/2,Fosfatos!P561)</f>
        <v>-</v>
      </c>
      <c r="Q561" s="105"/>
      <c r="R561" s="17" t="str">
        <f>IF(MID(Fosfatos!R561,1,1)="&lt;",MID(Fosfatos!R561,2,4)/2,Fosfatos!R561)</f>
        <v>-</v>
      </c>
      <c r="S561" s="21" t="str">
        <f>IF(MID(Fosfatos!S561,1,1)="&lt;",MID(Fosfatos!S561,2,4)/2,Fosfatos!S561)</f>
        <v>-</v>
      </c>
      <c r="T561" s="21" t="str">
        <f>IF(MID(Fosfatos!T561,1,1)="&lt;",MID(Fosfatos!T561,2,4)/2,Fosfatos!T561)</f>
        <v>-</v>
      </c>
      <c r="U561" s="150" t="str">
        <f>IF(MID(Fosfatos!U561,1,1)="&lt;",MID(Fosfatos!U561,2,4)/2,Fosfatos!U561)</f>
        <v>-</v>
      </c>
      <c r="V561" s="151" t="str">
        <f>IF(MID(Fosfatos!V561,1,1)="&lt;",MID(Fosfatos!V561,2,4)/2,Fosfatos!V561)</f>
        <v>-</v>
      </c>
      <c r="W561" s="152" t="str">
        <f>IF(MID(Fosfatos!W561,1,1)="&lt;",MID(Fosfatos!W561,2,4)/2,Fosfatos!W561)</f>
        <v>-</v>
      </c>
      <c r="X561" s="153">
        <f>IF(MID(Fosfatos!X561,1,1)="&lt;",MID(Fosfatos!X561,2,4)/2,Fosfatos!X561)</f>
        <v>0.1</v>
      </c>
      <c r="Y561" s="154" t="str">
        <f>IF(MID(Fosfatos!Y561,1,1)="&lt;",MID(Fosfatos!Y561,2,4)/2,Fosfatos!Y561)</f>
        <v>-</v>
      </c>
    </row>
    <row r="562" spans="2:25" x14ac:dyDescent="0.25">
      <c r="B562" s="30">
        <v>45849</v>
      </c>
      <c r="C562" s="105"/>
      <c r="D562" s="131">
        <f>IF(MID(Fosfatos!D562,1,1)="&lt;",MID(Fosfatos!D562,2,4)/2,Fosfatos!D562)</f>
        <v>0.77</v>
      </c>
      <c r="E562" s="54"/>
      <c r="F562" s="54"/>
      <c r="G562" s="54"/>
      <c r="H562" s="54"/>
      <c r="I562" s="105"/>
      <c r="J562" s="131" t="str">
        <f>IF(MID(Fosfatos!J562,1,1)="&lt;",MID(Fosfatos!J562,2,4)/2,Fosfatos!J562)</f>
        <v>-</v>
      </c>
      <c r="K562" s="105"/>
      <c r="L562" s="131">
        <f>IF(MID(Fosfatos!L562,1,1)="&lt;",MID(Fosfatos!L562,2,4)/2,Fosfatos!L562)</f>
        <v>1.2</v>
      </c>
      <c r="M562" s="105"/>
      <c r="N562" s="131" t="str">
        <f>IF(MID(Fosfatos!N562,1,1)="&lt;",MID(Fosfatos!N562,2,4)/2,Fosfatos!N562)</f>
        <v>-</v>
      </c>
      <c r="O562" s="4" t="str">
        <f>IF(MID(Fosfatos!O562,1,1)="&lt;",MID(Fosfatos!O562,2,4)/2,Fosfatos!O562)</f>
        <v>-</v>
      </c>
      <c r="P562" s="9" t="str">
        <f>IF(MID(Fosfatos!P562,1,1)="&lt;",MID(Fosfatos!P562,2,4)/2,Fosfatos!P562)</f>
        <v>-</v>
      </c>
      <c r="Q562" s="105"/>
      <c r="R562" s="17" t="str">
        <f>IF(MID(Fosfatos!R562,1,1)="&lt;",MID(Fosfatos!R562,2,4)/2,Fosfatos!R562)</f>
        <v>-</v>
      </c>
      <c r="S562" s="21" t="str">
        <f>IF(MID(Fosfatos!S562,1,1)="&lt;",MID(Fosfatos!S562,2,4)/2,Fosfatos!S562)</f>
        <v>-</v>
      </c>
      <c r="T562" s="21" t="str">
        <f>IF(MID(Fosfatos!T562,1,1)="&lt;",MID(Fosfatos!T562,2,4)/2,Fosfatos!T562)</f>
        <v>-</v>
      </c>
      <c r="U562" s="150" t="str">
        <f>IF(MID(Fosfatos!U562,1,1)="&lt;",MID(Fosfatos!U562,2,4)/2,Fosfatos!U562)</f>
        <v>-</v>
      </c>
      <c r="V562" s="151" t="str">
        <f>IF(MID(Fosfatos!V562,1,1)="&lt;",MID(Fosfatos!V562,2,4)/2,Fosfatos!V562)</f>
        <v>-</v>
      </c>
      <c r="W562" s="152" t="str">
        <f>IF(MID(Fosfatos!W562,1,1)="&lt;",MID(Fosfatos!W562,2,4)/2,Fosfatos!W562)</f>
        <v>-</v>
      </c>
      <c r="X562" s="153">
        <f>IF(MID(Fosfatos!X562,1,1)="&lt;",MID(Fosfatos!X562,2,4)/2,Fosfatos!X562)</f>
        <v>0.1</v>
      </c>
      <c r="Y562" s="154" t="str">
        <f>IF(MID(Fosfatos!Y562,1,1)="&lt;",MID(Fosfatos!Y562,2,4)/2,Fosfatos!Y562)</f>
        <v>-</v>
      </c>
    </row>
    <row r="563" spans="2:25" x14ac:dyDescent="0.25">
      <c r="B563" s="30">
        <v>45852</v>
      </c>
      <c r="C563" s="105"/>
      <c r="D563" s="131">
        <f>IF(MID(Fosfatos!D563,1,1)="&lt;",MID(Fosfatos!D563,2,4)/2,Fosfatos!D563)</f>
        <v>0.86</v>
      </c>
      <c r="E563" s="54"/>
      <c r="F563" s="54"/>
      <c r="G563" s="54"/>
      <c r="H563" s="54"/>
      <c r="I563" s="105"/>
      <c r="J563" s="131" t="str">
        <f>IF(MID(Fosfatos!J563,1,1)="&lt;",MID(Fosfatos!J563,2,4)/2,Fosfatos!J563)</f>
        <v>-</v>
      </c>
      <c r="K563" s="105"/>
      <c r="L563" s="131">
        <f>IF(MID(Fosfatos!L563,1,1)="&lt;",MID(Fosfatos!L563,2,4)/2,Fosfatos!L563)</f>
        <v>1.5</v>
      </c>
      <c r="M563" s="105"/>
      <c r="N563" s="131" t="str">
        <f>IF(MID(Fosfatos!N563,1,1)="&lt;",MID(Fosfatos!N563,2,4)/2,Fosfatos!N563)</f>
        <v>-</v>
      </c>
      <c r="O563" s="4" t="str">
        <f>IF(MID(Fosfatos!O563,1,1)="&lt;",MID(Fosfatos!O563,2,4)/2,Fosfatos!O563)</f>
        <v>-</v>
      </c>
      <c r="P563" s="9" t="str">
        <f>IF(MID(Fosfatos!P563,1,1)="&lt;",MID(Fosfatos!P563,2,4)/2,Fosfatos!P563)</f>
        <v>-</v>
      </c>
      <c r="Q563" s="105"/>
      <c r="R563" s="17" t="str">
        <f>IF(MID(Fosfatos!R563,1,1)="&lt;",MID(Fosfatos!R563,2,4)/2,Fosfatos!R563)</f>
        <v>-</v>
      </c>
      <c r="S563" s="21" t="str">
        <f>IF(MID(Fosfatos!S563,1,1)="&lt;",MID(Fosfatos!S563,2,4)/2,Fosfatos!S563)</f>
        <v>-</v>
      </c>
      <c r="T563" s="21" t="str">
        <f>IF(MID(Fosfatos!T563,1,1)="&lt;",MID(Fosfatos!T563,2,4)/2,Fosfatos!T563)</f>
        <v>-</v>
      </c>
      <c r="U563" s="150" t="str">
        <f>IF(MID(Fosfatos!U563,1,1)="&lt;",MID(Fosfatos!U563,2,4)/2,Fosfatos!U563)</f>
        <v>-</v>
      </c>
      <c r="V563" s="151" t="str">
        <f>IF(MID(Fosfatos!V563,1,1)="&lt;",MID(Fosfatos!V563,2,4)/2,Fosfatos!V563)</f>
        <v>-</v>
      </c>
      <c r="W563" s="152" t="str">
        <f>IF(MID(Fosfatos!W563,1,1)="&lt;",MID(Fosfatos!W563,2,4)/2,Fosfatos!W563)</f>
        <v>-</v>
      </c>
      <c r="X563" s="153">
        <f>IF(MID(Fosfatos!X563,1,1)="&lt;",MID(Fosfatos!X563,2,4)/2,Fosfatos!X563)</f>
        <v>0.1</v>
      </c>
      <c r="Y563" s="154" t="str">
        <f>IF(MID(Fosfatos!Y563,1,1)="&lt;",MID(Fosfatos!Y563,2,4)/2,Fosfatos!Y563)</f>
        <v>-</v>
      </c>
    </row>
    <row r="564" spans="2:25" x14ac:dyDescent="0.25">
      <c r="B564" s="30">
        <v>45854</v>
      </c>
      <c r="C564" s="105"/>
      <c r="D564" s="131">
        <f>IF(MID(Fosfatos!D564,1,1)="&lt;",MID(Fosfatos!D564,2,4)/2,Fosfatos!D564)</f>
        <v>0.71</v>
      </c>
      <c r="E564" s="54"/>
      <c r="F564" s="54"/>
      <c r="G564" s="54"/>
      <c r="H564" s="54"/>
      <c r="I564" s="105"/>
      <c r="J564" s="131" t="str">
        <f>IF(MID(Fosfatos!J564,1,1)="&lt;",MID(Fosfatos!J564,2,4)/2,Fosfatos!J564)</f>
        <v>-</v>
      </c>
      <c r="K564" s="105"/>
      <c r="L564" s="131">
        <f>IF(MID(Fosfatos!L564,1,1)="&lt;",MID(Fosfatos!L564,2,4)/2,Fosfatos!L564)</f>
        <v>1.5</v>
      </c>
      <c r="M564" s="105"/>
      <c r="N564" s="131" t="str">
        <f>IF(MID(Fosfatos!N564,1,1)="&lt;",MID(Fosfatos!N564,2,4)/2,Fosfatos!N564)</f>
        <v>-</v>
      </c>
      <c r="O564" s="4" t="str">
        <f>IF(MID(Fosfatos!O564,1,1)="&lt;",MID(Fosfatos!O564,2,4)/2,Fosfatos!O564)</f>
        <v>-</v>
      </c>
      <c r="P564" s="9" t="str">
        <f>IF(MID(Fosfatos!P564,1,1)="&lt;",MID(Fosfatos!P564,2,4)/2,Fosfatos!P564)</f>
        <v>-</v>
      </c>
      <c r="Q564" s="105"/>
      <c r="R564" s="17" t="str">
        <f>IF(MID(Fosfatos!R564,1,1)="&lt;",MID(Fosfatos!R564,2,4)/2,Fosfatos!R564)</f>
        <v>-</v>
      </c>
      <c r="S564" s="21" t="str">
        <f>IF(MID(Fosfatos!S564,1,1)="&lt;",MID(Fosfatos!S564,2,4)/2,Fosfatos!S564)</f>
        <v>-</v>
      </c>
      <c r="T564" s="21" t="str">
        <f>IF(MID(Fosfatos!T564,1,1)="&lt;",MID(Fosfatos!T564,2,4)/2,Fosfatos!T564)</f>
        <v>-</v>
      </c>
      <c r="U564" s="150" t="str">
        <f>IF(MID(Fosfatos!U564,1,1)="&lt;",MID(Fosfatos!U564,2,4)/2,Fosfatos!U564)</f>
        <v>-</v>
      </c>
      <c r="V564" s="151" t="str">
        <f>IF(MID(Fosfatos!V564,1,1)="&lt;",MID(Fosfatos!V564,2,4)/2,Fosfatos!V564)</f>
        <v>-</v>
      </c>
      <c r="W564" s="152" t="str">
        <f>IF(MID(Fosfatos!W564,1,1)="&lt;",MID(Fosfatos!W564,2,4)/2,Fosfatos!W564)</f>
        <v>-</v>
      </c>
      <c r="X564" s="153">
        <f>IF(MID(Fosfatos!X564,1,1)="&lt;",MID(Fosfatos!X564,2,4)/2,Fosfatos!X564)</f>
        <v>0.1</v>
      </c>
      <c r="Y564" s="154" t="str">
        <f>IF(MID(Fosfatos!Y564,1,1)="&lt;",MID(Fosfatos!Y564,2,4)/2,Fosfatos!Y564)</f>
        <v>-</v>
      </c>
    </row>
    <row r="565" spans="2:25" x14ac:dyDescent="0.25">
      <c r="B565" s="30">
        <v>45856</v>
      </c>
      <c r="C565" s="105"/>
      <c r="D565" s="131">
        <f>IF(MID(Fosfatos!D565,1,1)="&lt;",MID(Fosfatos!D565,2,4)/2,Fosfatos!D565)</f>
        <v>0.89</v>
      </c>
      <c r="E565" s="54"/>
      <c r="F565" s="54"/>
      <c r="G565" s="54"/>
      <c r="H565" s="54"/>
      <c r="I565" s="105"/>
      <c r="J565" s="131" t="str">
        <f>IF(MID(Fosfatos!J565,1,1)="&lt;",MID(Fosfatos!J565,2,4)/2,Fosfatos!J565)</f>
        <v>-</v>
      </c>
      <c r="K565" s="105"/>
      <c r="L565" s="131">
        <f>IF(MID(Fosfatos!L565,1,1)="&lt;",MID(Fosfatos!L565,2,4)/2,Fosfatos!L565)</f>
        <v>2</v>
      </c>
      <c r="M565" s="105"/>
      <c r="N565" s="131" t="str">
        <f>IF(MID(Fosfatos!N565,1,1)="&lt;",MID(Fosfatos!N565,2,4)/2,Fosfatos!N565)</f>
        <v>-</v>
      </c>
      <c r="O565" s="4" t="str">
        <f>IF(MID(Fosfatos!O565,1,1)="&lt;",MID(Fosfatos!O565,2,4)/2,Fosfatos!O565)</f>
        <v>-</v>
      </c>
      <c r="P565" s="9" t="str">
        <f>IF(MID(Fosfatos!P565,1,1)="&lt;",MID(Fosfatos!P565,2,4)/2,Fosfatos!P565)</f>
        <v>-</v>
      </c>
      <c r="Q565" s="105"/>
      <c r="R565" s="17" t="str">
        <f>IF(MID(Fosfatos!R565,1,1)="&lt;",MID(Fosfatos!R565,2,4)/2,Fosfatos!R565)</f>
        <v>-</v>
      </c>
      <c r="S565" s="21" t="str">
        <f>IF(MID(Fosfatos!S565,1,1)="&lt;",MID(Fosfatos!S565,2,4)/2,Fosfatos!S565)</f>
        <v>-</v>
      </c>
      <c r="T565" s="21" t="str">
        <f>IF(MID(Fosfatos!T565,1,1)="&lt;",MID(Fosfatos!T565,2,4)/2,Fosfatos!T565)</f>
        <v>-</v>
      </c>
      <c r="U565" s="150" t="str">
        <f>IF(MID(Fosfatos!U565,1,1)="&lt;",MID(Fosfatos!U565,2,4)/2,Fosfatos!U565)</f>
        <v>-</v>
      </c>
      <c r="V565" s="151" t="str">
        <f>IF(MID(Fosfatos!V565,1,1)="&lt;",MID(Fosfatos!V565,2,4)/2,Fosfatos!V565)</f>
        <v>-</v>
      </c>
      <c r="W565" s="152" t="str">
        <f>IF(MID(Fosfatos!W565,1,1)="&lt;",MID(Fosfatos!W565,2,4)/2,Fosfatos!W565)</f>
        <v>-</v>
      </c>
      <c r="X565" s="153">
        <f>IF(MID(Fosfatos!X565,1,1)="&lt;",MID(Fosfatos!X565,2,4)/2,Fosfatos!X565)</f>
        <v>0.1</v>
      </c>
      <c r="Y565" s="154" t="str">
        <f>IF(MID(Fosfatos!Y565,1,1)="&lt;",MID(Fosfatos!Y565,2,4)/2,Fosfatos!Y565)</f>
        <v>-</v>
      </c>
    </row>
    <row r="566" spans="2:25" x14ac:dyDescent="0.25">
      <c r="B566" s="30">
        <v>45859</v>
      </c>
      <c r="C566" s="105"/>
      <c r="D566" s="131">
        <f>IF(MID(Fosfatos!D566,1,1)="&lt;",MID(Fosfatos!D566,2,4)/2,Fosfatos!D566)</f>
        <v>0.71</v>
      </c>
      <c r="E566" s="54"/>
      <c r="F566" s="54"/>
      <c r="G566" s="54"/>
      <c r="H566" s="54"/>
      <c r="I566" s="105"/>
      <c r="J566" s="131" t="str">
        <f>IF(MID(Fosfatos!J566,1,1)="&lt;",MID(Fosfatos!J566,2,4)/2,Fosfatos!J566)</f>
        <v>-</v>
      </c>
      <c r="K566" s="105"/>
      <c r="L566" s="131">
        <f>IF(MID(Fosfatos!L566,1,1)="&lt;",MID(Fosfatos!L566,2,4)/2,Fosfatos!L566)</f>
        <v>0.98</v>
      </c>
      <c r="M566" s="105"/>
      <c r="N566" s="131" t="str">
        <f>IF(MID(Fosfatos!N566,1,1)="&lt;",MID(Fosfatos!N566,2,4)/2,Fosfatos!N566)</f>
        <v>-</v>
      </c>
      <c r="O566" s="4" t="str">
        <f>IF(MID(Fosfatos!O566,1,1)="&lt;",MID(Fosfatos!O566,2,4)/2,Fosfatos!O566)</f>
        <v>-</v>
      </c>
      <c r="P566" s="9" t="str">
        <f>IF(MID(Fosfatos!P566,1,1)="&lt;",MID(Fosfatos!P566,2,4)/2,Fosfatos!P566)</f>
        <v>-</v>
      </c>
      <c r="Q566" s="105"/>
      <c r="R566" s="17" t="str">
        <f>IF(MID(Fosfatos!R566,1,1)="&lt;",MID(Fosfatos!R566,2,4)/2,Fosfatos!R566)</f>
        <v>-</v>
      </c>
      <c r="S566" s="21" t="str">
        <f>IF(MID(Fosfatos!S566,1,1)="&lt;",MID(Fosfatos!S566,2,4)/2,Fosfatos!S566)</f>
        <v>-</v>
      </c>
      <c r="T566" s="21" t="str">
        <f>IF(MID(Fosfatos!T566,1,1)="&lt;",MID(Fosfatos!T566,2,4)/2,Fosfatos!T566)</f>
        <v>-</v>
      </c>
      <c r="U566" s="150" t="str">
        <f>IF(MID(Fosfatos!U566,1,1)="&lt;",MID(Fosfatos!U566,2,4)/2,Fosfatos!U566)</f>
        <v>-</v>
      </c>
      <c r="V566" s="151" t="str">
        <f>IF(MID(Fosfatos!V566,1,1)="&lt;",MID(Fosfatos!V566,2,4)/2,Fosfatos!V566)</f>
        <v>-</v>
      </c>
      <c r="W566" s="152" t="str">
        <f>IF(MID(Fosfatos!W566,1,1)="&lt;",MID(Fosfatos!W566,2,4)/2,Fosfatos!W566)</f>
        <v>-</v>
      </c>
      <c r="X566" s="153">
        <f>IF(MID(Fosfatos!X566,1,1)="&lt;",MID(Fosfatos!X566,2,4)/2,Fosfatos!X566)</f>
        <v>0.1</v>
      </c>
      <c r="Y566" s="154" t="str">
        <f>IF(MID(Fosfatos!Y566,1,1)="&lt;",MID(Fosfatos!Y566,2,4)/2,Fosfatos!Y566)</f>
        <v>-</v>
      </c>
    </row>
    <row r="567" spans="2:25" x14ac:dyDescent="0.25">
      <c r="B567" s="30">
        <v>45861</v>
      </c>
      <c r="C567" s="105"/>
      <c r="D567" s="131">
        <f>IF(MID(Fosfatos!D567,1,1)="&lt;",MID(Fosfatos!D567,2,4)/2,Fosfatos!D567)</f>
        <v>0.43</v>
      </c>
      <c r="E567" s="54"/>
      <c r="F567" s="54"/>
      <c r="G567" s="54"/>
      <c r="H567" s="54"/>
      <c r="I567" s="105"/>
      <c r="J567" s="131" t="str">
        <f>IF(MID(Fosfatos!J567,1,1)="&lt;",MID(Fosfatos!J567,2,4)/2,Fosfatos!J567)</f>
        <v>-</v>
      </c>
      <c r="K567" s="105"/>
      <c r="L567" s="131">
        <f>IF(MID(Fosfatos!L567,1,1)="&lt;",MID(Fosfatos!L567,2,4)/2,Fosfatos!L567)</f>
        <v>1.2</v>
      </c>
      <c r="M567" s="105"/>
      <c r="N567" s="131" t="str">
        <f>IF(MID(Fosfatos!N567,1,1)="&lt;",MID(Fosfatos!N567,2,4)/2,Fosfatos!N567)</f>
        <v>-</v>
      </c>
      <c r="O567" s="4" t="str">
        <f>IF(MID(Fosfatos!O567,1,1)="&lt;",MID(Fosfatos!O567,2,4)/2,Fosfatos!O567)</f>
        <v>-</v>
      </c>
      <c r="P567" s="9" t="str">
        <f>IF(MID(Fosfatos!P567,1,1)="&lt;",MID(Fosfatos!P567,2,4)/2,Fosfatos!P567)</f>
        <v>-</v>
      </c>
      <c r="Q567" s="105"/>
      <c r="R567" s="17" t="str">
        <f>IF(MID(Fosfatos!R567,1,1)="&lt;",MID(Fosfatos!R567,2,4)/2,Fosfatos!R567)</f>
        <v>-</v>
      </c>
      <c r="S567" s="21" t="str">
        <f>IF(MID(Fosfatos!S567,1,1)="&lt;",MID(Fosfatos!S567,2,4)/2,Fosfatos!S567)</f>
        <v>-</v>
      </c>
      <c r="T567" s="21" t="str">
        <f>IF(MID(Fosfatos!T567,1,1)="&lt;",MID(Fosfatos!T567,2,4)/2,Fosfatos!T567)</f>
        <v>-</v>
      </c>
      <c r="U567" s="150" t="str">
        <f>IF(MID(Fosfatos!U567,1,1)="&lt;",MID(Fosfatos!U567,2,4)/2,Fosfatos!U567)</f>
        <v>-</v>
      </c>
      <c r="V567" s="151" t="str">
        <f>IF(MID(Fosfatos!V567,1,1)="&lt;",MID(Fosfatos!V567,2,4)/2,Fosfatos!V567)</f>
        <v>-</v>
      </c>
      <c r="W567" s="152" t="str">
        <f>IF(MID(Fosfatos!W567,1,1)="&lt;",MID(Fosfatos!W567,2,4)/2,Fosfatos!W567)</f>
        <v>-</v>
      </c>
      <c r="X567" s="153">
        <f>IF(MID(Fosfatos!X567,1,1)="&lt;",MID(Fosfatos!X567,2,4)/2,Fosfatos!X567)</f>
        <v>0.1</v>
      </c>
      <c r="Y567" s="154" t="str">
        <f>IF(MID(Fosfatos!Y567,1,1)="&lt;",MID(Fosfatos!Y567,2,4)/2,Fosfatos!Y567)</f>
        <v>-</v>
      </c>
    </row>
    <row r="568" spans="2:25" x14ac:dyDescent="0.25">
      <c r="B568" s="30">
        <v>45863</v>
      </c>
      <c r="C568" s="105"/>
      <c r="D568" s="131">
        <f>IF(MID(Fosfatos!D568,1,1)="&lt;",MID(Fosfatos!D568,2,4)/2,Fosfatos!D568)</f>
        <v>0.8</v>
      </c>
      <c r="E568" s="54"/>
      <c r="F568" s="54"/>
      <c r="G568" s="54"/>
      <c r="H568" s="54"/>
      <c r="I568" s="105"/>
      <c r="J568" s="131" t="str">
        <f>IF(MID(Fosfatos!J568,1,1)="&lt;",MID(Fosfatos!J568,2,4)/2,Fosfatos!J568)</f>
        <v>-</v>
      </c>
      <c r="K568" s="105"/>
      <c r="L568" s="131">
        <f>IF(MID(Fosfatos!L568,1,1)="&lt;",MID(Fosfatos!L568,2,4)/2,Fosfatos!L568)</f>
        <v>1.8</v>
      </c>
      <c r="M568" s="105"/>
      <c r="N568" s="131" t="str">
        <f>IF(MID(Fosfatos!N568,1,1)="&lt;",MID(Fosfatos!N568,2,4)/2,Fosfatos!N568)</f>
        <v>-</v>
      </c>
      <c r="O568" s="4" t="str">
        <f>IF(MID(Fosfatos!O568,1,1)="&lt;",MID(Fosfatos!O568,2,4)/2,Fosfatos!O568)</f>
        <v>-</v>
      </c>
      <c r="P568" s="9" t="str">
        <f>IF(MID(Fosfatos!P568,1,1)="&lt;",MID(Fosfatos!P568,2,4)/2,Fosfatos!P568)</f>
        <v>-</v>
      </c>
      <c r="Q568" s="105"/>
      <c r="R568" s="17" t="str">
        <f>IF(MID(Fosfatos!R568,1,1)="&lt;",MID(Fosfatos!R568,2,4)/2,Fosfatos!R568)</f>
        <v>-</v>
      </c>
      <c r="S568" s="21" t="str">
        <f>IF(MID(Fosfatos!S568,1,1)="&lt;",MID(Fosfatos!S568,2,4)/2,Fosfatos!S568)</f>
        <v>-</v>
      </c>
      <c r="T568" s="21" t="str">
        <f>IF(MID(Fosfatos!T568,1,1)="&lt;",MID(Fosfatos!T568,2,4)/2,Fosfatos!T568)</f>
        <v>-</v>
      </c>
      <c r="U568" s="150" t="str">
        <f>IF(MID(Fosfatos!U568,1,1)="&lt;",MID(Fosfatos!U568,2,4)/2,Fosfatos!U568)</f>
        <v>-</v>
      </c>
      <c r="V568" s="151" t="str">
        <f>IF(MID(Fosfatos!V568,1,1)="&lt;",MID(Fosfatos!V568,2,4)/2,Fosfatos!V568)</f>
        <v>-</v>
      </c>
      <c r="W568" s="152" t="str">
        <f>IF(MID(Fosfatos!W568,1,1)="&lt;",MID(Fosfatos!W568,2,4)/2,Fosfatos!W568)</f>
        <v>-</v>
      </c>
      <c r="X568" s="153">
        <f>IF(MID(Fosfatos!X568,1,1)="&lt;",MID(Fosfatos!X568,2,4)/2,Fosfatos!X568)</f>
        <v>0.28000000000000003</v>
      </c>
      <c r="Y568" s="154" t="str">
        <f>IF(MID(Fosfatos!Y568,1,1)="&lt;",MID(Fosfatos!Y568,2,4)/2,Fosfatos!Y568)</f>
        <v>-</v>
      </c>
    </row>
    <row r="569" spans="2:25" x14ac:dyDescent="0.25">
      <c r="B569" s="30">
        <v>45866</v>
      </c>
      <c r="C569" s="105"/>
      <c r="D569" s="131">
        <f>IF(MID(Fosfatos!D569,1,1)="&lt;",MID(Fosfatos!D569,2,4)/2,Fosfatos!D569)</f>
        <v>0.74</v>
      </c>
      <c r="E569" s="54"/>
      <c r="F569" s="54"/>
      <c r="G569" s="54"/>
      <c r="H569" s="54"/>
      <c r="I569" s="105"/>
      <c r="J569" s="131" t="str">
        <f>IF(MID(Fosfatos!J569,1,1)="&lt;",MID(Fosfatos!J569,2,4)/2,Fosfatos!J569)</f>
        <v>-</v>
      </c>
      <c r="K569" s="105"/>
      <c r="L569" s="131">
        <f>IF(MID(Fosfatos!L569,1,1)="&lt;",MID(Fosfatos!L569,2,4)/2,Fosfatos!L569)</f>
        <v>1.4</v>
      </c>
      <c r="M569" s="105"/>
      <c r="N569" s="131" t="str">
        <f>IF(MID(Fosfatos!N569,1,1)="&lt;",MID(Fosfatos!N569,2,4)/2,Fosfatos!N569)</f>
        <v>-</v>
      </c>
      <c r="O569" s="4" t="str">
        <f>IF(MID(Fosfatos!O569,1,1)="&lt;",MID(Fosfatos!O569,2,4)/2,Fosfatos!O569)</f>
        <v>-</v>
      </c>
      <c r="P569" s="9" t="str">
        <f>IF(MID(Fosfatos!P569,1,1)="&lt;",MID(Fosfatos!P569,2,4)/2,Fosfatos!P569)</f>
        <v>-</v>
      </c>
      <c r="Q569" s="105"/>
      <c r="R569" s="17" t="str">
        <f>IF(MID(Fosfatos!R569,1,1)="&lt;",MID(Fosfatos!R569,2,4)/2,Fosfatos!R569)</f>
        <v>-</v>
      </c>
      <c r="S569" s="21" t="str">
        <f>IF(MID(Fosfatos!S569,1,1)="&lt;",MID(Fosfatos!S569,2,4)/2,Fosfatos!S569)</f>
        <v>-</v>
      </c>
      <c r="T569" s="21" t="str">
        <f>IF(MID(Fosfatos!T569,1,1)="&lt;",MID(Fosfatos!T569,2,4)/2,Fosfatos!T569)</f>
        <v>-</v>
      </c>
      <c r="U569" s="150" t="str">
        <f>IF(MID(Fosfatos!U569,1,1)="&lt;",MID(Fosfatos!U569,2,4)/2,Fosfatos!U569)</f>
        <v>-</v>
      </c>
      <c r="V569" s="151" t="str">
        <f>IF(MID(Fosfatos!V569,1,1)="&lt;",MID(Fosfatos!V569,2,4)/2,Fosfatos!V569)</f>
        <v>-</v>
      </c>
      <c r="W569" s="152" t="str">
        <f>IF(MID(Fosfatos!W569,1,1)="&lt;",MID(Fosfatos!W569,2,4)/2,Fosfatos!W569)</f>
        <v>-</v>
      </c>
      <c r="X569" s="153">
        <f>IF(MID(Fosfatos!X569,1,1)="&lt;",MID(Fosfatos!X569,2,4)/2,Fosfatos!X569)</f>
        <v>0.1</v>
      </c>
      <c r="Y569" s="154" t="str">
        <f>IF(MID(Fosfatos!Y569,1,1)="&lt;",MID(Fosfatos!Y569,2,4)/2,Fosfatos!Y569)</f>
        <v>-</v>
      </c>
    </row>
    <row r="570" spans="2:25" x14ac:dyDescent="0.25">
      <c r="B570" s="30">
        <v>45868</v>
      </c>
      <c r="C570" s="105"/>
      <c r="D570" s="131">
        <f>IF(MID(Fosfatos!D570,1,1)="&lt;",MID(Fosfatos!D570,2,4)/2,Fosfatos!D570)</f>
        <v>0.61</v>
      </c>
      <c r="E570" s="54"/>
      <c r="F570" s="54"/>
      <c r="G570" s="54"/>
      <c r="H570" s="54"/>
      <c r="I570" s="105"/>
      <c r="J570" s="131" t="str">
        <f>IF(MID(Fosfatos!J570,1,1)="&lt;",MID(Fosfatos!J570,2,4)/2,Fosfatos!J570)</f>
        <v>-</v>
      </c>
      <c r="K570" s="105"/>
      <c r="L570" s="131">
        <f>IF(MID(Fosfatos!L570,1,1)="&lt;",MID(Fosfatos!L570,2,4)/2,Fosfatos!L570)</f>
        <v>1.3</v>
      </c>
      <c r="M570" s="105"/>
      <c r="N570" s="131" t="str">
        <f>IF(MID(Fosfatos!N570,1,1)="&lt;",MID(Fosfatos!N570,2,4)/2,Fosfatos!N570)</f>
        <v>-</v>
      </c>
      <c r="O570" s="4" t="str">
        <f>IF(MID(Fosfatos!O570,1,1)="&lt;",MID(Fosfatos!O570,2,4)/2,Fosfatos!O570)</f>
        <v>-</v>
      </c>
      <c r="P570" s="9" t="str">
        <f>IF(MID(Fosfatos!P570,1,1)="&lt;",MID(Fosfatos!P570,2,4)/2,Fosfatos!P570)</f>
        <v>-</v>
      </c>
      <c r="Q570" s="105"/>
      <c r="R570" s="17" t="str">
        <f>IF(MID(Fosfatos!R570,1,1)="&lt;",MID(Fosfatos!R570,2,4)/2,Fosfatos!R570)</f>
        <v>-</v>
      </c>
      <c r="S570" s="21" t="str">
        <f>IF(MID(Fosfatos!S570,1,1)="&lt;",MID(Fosfatos!S570,2,4)/2,Fosfatos!S570)</f>
        <v>-</v>
      </c>
      <c r="T570" s="21" t="str">
        <f>IF(MID(Fosfatos!T570,1,1)="&lt;",MID(Fosfatos!T570,2,4)/2,Fosfatos!T570)</f>
        <v>-</v>
      </c>
      <c r="U570" s="150" t="str">
        <f>IF(MID(Fosfatos!U570,1,1)="&lt;",MID(Fosfatos!U570,2,4)/2,Fosfatos!U570)</f>
        <v>-</v>
      </c>
      <c r="V570" s="151" t="str">
        <f>IF(MID(Fosfatos!V570,1,1)="&lt;",MID(Fosfatos!V570,2,4)/2,Fosfatos!V570)</f>
        <v>-</v>
      </c>
      <c r="W570" s="152" t="str">
        <f>IF(MID(Fosfatos!W570,1,1)="&lt;",MID(Fosfatos!W570,2,4)/2,Fosfatos!W570)</f>
        <v>-</v>
      </c>
      <c r="X570" s="153">
        <f>IF(MID(Fosfatos!X570,1,1)="&lt;",MID(Fosfatos!X570,2,4)/2,Fosfatos!X570)</f>
        <v>0.1</v>
      </c>
      <c r="Y570" s="154" t="str">
        <f>IF(MID(Fosfatos!Y570,1,1)="&lt;",MID(Fosfatos!Y570,2,4)/2,Fosfatos!Y570)</f>
        <v>-</v>
      </c>
    </row>
    <row r="571" spans="2:25" x14ac:dyDescent="0.25">
      <c r="B571" s="30">
        <v>45870</v>
      </c>
      <c r="C571" s="105"/>
      <c r="D571" s="131">
        <f>IF(MID(Fosfatos!D571,1,1)="&lt;",MID(Fosfatos!D571,2,4)/2,Fosfatos!D571)</f>
        <v>0.43</v>
      </c>
      <c r="E571" s="54"/>
      <c r="F571" s="54"/>
      <c r="G571" s="54"/>
      <c r="H571" s="54"/>
      <c r="I571" s="105"/>
      <c r="J571" s="131" t="str">
        <f>IF(MID(Fosfatos!J571,1,1)="&lt;",MID(Fosfatos!J571,2,4)/2,Fosfatos!J571)</f>
        <v>-</v>
      </c>
      <c r="K571" s="105"/>
      <c r="L571" s="131">
        <f>IF(MID(Fosfatos!L571,1,1)="&lt;",MID(Fosfatos!L571,2,4)/2,Fosfatos!L571)</f>
        <v>1.2</v>
      </c>
      <c r="M571" s="105"/>
      <c r="N571" s="131" t="str">
        <f>IF(MID(Fosfatos!N571,1,1)="&lt;",MID(Fosfatos!N571,2,4)/2,Fosfatos!N571)</f>
        <v>-</v>
      </c>
      <c r="O571" s="4" t="str">
        <f>IF(MID(Fosfatos!O571,1,1)="&lt;",MID(Fosfatos!O571,2,4)/2,Fosfatos!O571)</f>
        <v>-</v>
      </c>
      <c r="P571" s="9" t="str">
        <f>IF(MID(Fosfatos!P571,1,1)="&lt;",MID(Fosfatos!P571,2,4)/2,Fosfatos!P571)</f>
        <v>-</v>
      </c>
      <c r="Q571" s="105"/>
      <c r="R571" s="17" t="str">
        <f>IF(MID(Fosfatos!R571,1,1)="&lt;",MID(Fosfatos!R571,2,4)/2,Fosfatos!R571)</f>
        <v>-</v>
      </c>
      <c r="S571" s="21" t="str">
        <f>IF(MID(Fosfatos!S571,1,1)="&lt;",MID(Fosfatos!S571,2,4)/2,Fosfatos!S571)</f>
        <v>-</v>
      </c>
      <c r="T571" s="21" t="str">
        <f>IF(MID(Fosfatos!T571,1,1)="&lt;",MID(Fosfatos!T571,2,4)/2,Fosfatos!T571)</f>
        <v>-</v>
      </c>
      <c r="U571" s="150" t="str">
        <f>IF(MID(Fosfatos!U571,1,1)="&lt;",MID(Fosfatos!U571,2,4)/2,Fosfatos!U571)</f>
        <v>-</v>
      </c>
      <c r="V571" s="151" t="str">
        <f>IF(MID(Fosfatos!V571,1,1)="&lt;",MID(Fosfatos!V571,2,4)/2,Fosfatos!V571)</f>
        <v>-</v>
      </c>
      <c r="W571" s="152" t="str">
        <f>IF(MID(Fosfatos!W571,1,1)="&lt;",MID(Fosfatos!W571,2,4)/2,Fosfatos!W571)</f>
        <v>-</v>
      </c>
      <c r="X571" s="153">
        <f>IF(MID(Fosfatos!X571,1,1)="&lt;",MID(Fosfatos!X571,2,4)/2,Fosfatos!X571)</f>
        <v>0.1</v>
      </c>
      <c r="Y571" s="154" t="str">
        <f>IF(MID(Fosfatos!Y571,1,1)="&lt;",MID(Fosfatos!Y571,2,4)/2,Fosfatos!Y571)</f>
        <v>-</v>
      </c>
    </row>
    <row r="572" spans="2:25" x14ac:dyDescent="0.25">
      <c r="B572" s="30">
        <v>45873</v>
      </c>
      <c r="C572" s="105"/>
      <c r="D572" s="131">
        <f>IF(MID(Fosfatos!D572,1,1)="&lt;",MID(Fosfatos!D572,2,4)/2,Fosfatos!D572)</f>
        <v>0.71</v>
      </c>
      <c r="E572" s="54"/>
      <c r="F572" s="54"/>
      <c r="G572" s="54"/>
      <c r="H572" s="54"/>
      <c r="I572" s="105"/>
      <c r="J572" s="131" t="str">
        <f>IF(MID(Fosfatos!J572,1,1)="&lt;",MID(Fosfatos!J572,2,4)/2,Fosfatos!J572)</f>
        <v>-</v>
      </c>
      <c r="K572" s="105"/>
      <c r="L572" s="131">
        <f>IF(MID(Fosfatos!L572,1,1)="&lt;",MID(Fosfatos!L572,2,4)/2,Fosfatos!L572)</f>
        <v>1.6</v>
      </c>
      <c r="M572" s="105"/>
      <c r="N572" s="131" t="str">
        <f>IF(MID(Fosfatos!N572,1,1)="&lt;",MID(Fosfatos!N572,2,4)/2,Fosfatos!N572)</f>
        <v>-</v>
      </c>
      <c r="O572" s="4" t="str">
        <f>IF(MID(Fosfatos!O572,1,1)="&lt;",MID(Fosfatos!O572,2,4)/2,Fosfatos!O572)</f>
        <v>-</v>
      </c>
      <c r="P572" s="9" t="str">
        <f>IF(MID(Fosfatos!P572,1,1)="&lt;",MID(Fosfatos!P572,2,4)/2,Fosfatos!P572)</f>
        <v>-</v>
      </c>
      <c r="Q572" s="105"/>
      <c r="R572" s="17" t="str">
        <f>IF(MID(Fosfatos!R572,1,1)="&lt;",MID(Fosfatos!R572,2,4)/2,Fosfatos!R572)</f>
        <v>-</v>
      </c>
      <c r="S572" s="21" t="str">
        <f>IF(MID(Fosfatos!S572,1,1)="&lt;",MID(Fosfatos!S572,2,4)/2,Fosfatos!S572)</f>
        <v>-</v>
      </c>
      <c r="T572" s="21" t="str">
        <f>IF(MID(Fosfatos!T572,1,1)="&lt;",MID(Fosfatos!T572,2,4)/2,Fosfatos!T572)</f>
        <v>-</v>
      </c>
      <c r="U572" s="150" t="str">
        <f>IF(MID(Fosfatos!U572,1,1)="&lt;",MID(Fosfatos!U572,2,4)/2,Fosfatos!U572)</f>
        <v>-</v>
      </c>
      <c r="V572" s="151" t="str">
        <f>IF(MID(Fosfatos!V572,1,1)="&lt;",MID(Fosfatos!V572,2,4)/2,Fosfatos!V572)</f>
        <v>-</v>
      </c>
      <c r="W572" s="152" t="str">
        <f>IF(MID(Fosfatos!W572,1,1)="&lt;",MID(Fosfatos!W572,2,4)/2,Fosfatos!W572)</f>
        <v>-</v>
      </c>
      <c r="X572" s="153">
        <f>IF(MID(Fosfatos!X572,1,1)="&lt;",MID(Fosfatos!X572,2,4)/2,Fosfatos!X572)</f>
        <v>0.1</v>
      </c>
      <c r="Y572" s="154" t="str">
        <f>IF(MID(Fosfatos!Y572,1,1)="&lt;",MID(Fosfatos!Y572,2,4)/2,Fosfatos!Y572)</f>
        <v>-</v>
      </c>
    </row>
    <row r="573" spans="2:25" x14ac:dyDescent="0.25">
      <c r="B573" s="30">
        <v>45875</v>
      </c>
      <c r="C573" s="105"/>
      <c r="D573" s="131">
        <f>IF(MID(Fosfatos!D573,1,1)="&lt;",MID(Fosfatos!D573,2,4)/2,Fosfatos!D573)</f>
        <v>0.49</v>
      </c>
      <c r="E573" s="54"/>
      <c r="F573" s="54"/>
      <c r="G573" s="54"/>
      <c r="H573" s="54"/>
      <c r="I573" s="105"/>
      <c r="J573" s="131" t="str">
        <f>IF(MID(Fosfatos!J573,1,1)="&lt;",MID(Fosfatos!J573,2,4)/2,Fosfatos!J573)</f>
        <v>-</v>
      </c>
      <c r="K573" s="105"/>
      <c r="L573" s="131">
        <f>IF(MID(Fosfatos!L573,1,1)="&lt;",MID(Fosfatos!L573,2,4)/2,Fosfatos!L573)</f>
        <v>0.98</v>
      </c>
      <c r="M573" s="105"/>
      <c r="N573" s="131" t="str">
        <f>IF(MID(Fosfatos!N573,1,1)="&lt;",MID(Fosfatos!N573,2,4)/2,Fosfatos!N573)</f>
        <v>-</v>
      </c>
      <c r="O573" s="4" t="str">
        <f>IF(MID(Fosfatos!O573,1,1)="&lt;",MID(Fosfatos!O573,2,4)/2,Fosfatos!O573)</f>
        <v>-</v>
      </c>
      <c r="P573" s="9" t="str">
        <f>IF(MID(Fosfatos!P573,1,1)="&lt;",MID(Fosfatos!P573,2,4)/2,Fosfatos!P573)</f>
        <v>-</v>
      </c>
      <c r="Q573" s="105"/>
      <c r="R573" s="17" t="str">
        <f>IF(MID(Fosfatos!R573,1,1)="&lt;",MID(Fosfatos!R573,2,4)/2,Fosfatos!R573)</f>
        <v>-</v>
      </c>
      <c r="S573" s="21" t="str">
        <f>IF(MID(Fosfatos!S573,1,1)="&lt;",MID(Fosfatos!S573,2,4)/2,Fosfatos!S573)</f>
        <v>-</v>
      </c>
      <c r="T573" s="21" t="str">
        <f>IF(MID(Fosfatos!T573,1,1)="&lt;",MID(Fosfatos!T573,2,4)/2,Fosfatos!T573)</f>
        <v>-</v>
      </c>
      <c r="U573" s="150" t="str">
        <f>IF(MID(Fosfatos!U573,1,1)="&lt;",MID(Fosfatos!U573,2,4)/2,Fosfatos!U573)</f>
        <v>-</v>
      </c>
      <c r="V573" s="151" t="str">
        <f>IF(MID(Fosfatos!V573,1,1)="&lt;",MID(Fosfatos!V573,2,4)/2,Fosfatos!V573)</f>
        <v>-</v>
      </c>
      <c r="W573" s="152" t="str">
        <f>IF(MID(Fosfatos!W573,1,1)="&lt;",MID(Fosfatos!W573,2,4)/2,Fosfatos!W573)</f>
        <v>-</v>
      </c>
      <c r="X573" s="153">
        <f>IF(MID(Fosfatos!X573,1,1)="&lt;",MID(Fosfatos!X573,2,4)/2,Fosfatos!X573)</f>
        <v>0.1</v>
      </c>
      <c r="Y573" s="154" t="str">
        <f>IF(MID(Fosfatos!Y573,1,1)="&lt;",MID(Fosfatos!Y573,2,4)/2,Fosfatos!Y573)</f>
        <v>-</v>
      </c>
    </row>
    <row r="574" spans="2:25" x14ac:dyDescent="0.25">
      <c r="B574" s="30">
        <v>45877</v>
      </c>
      <c r="C574" s="105"/>
      <c r="D574" s="131">
        <f>IF(MID(Fosfatos!D574,1,1)="&lt;",MID(Fosfatos!D574,2,4)/2,Fosfatos!D574)</f>
        <v>0.57999999999999996</v>
      </c>
      <c r="E574" s="54"/>
      <c r="F574" s="54"/>
      <c r="G574" s="54"/>
      <c r="H574" s="54"/>
      <c r="I574" s="105"/>
      <c r="J574" s="131" t="str">
        <f>IF(MID(Fosfatos!J574,1,1)="&lt;",MID(Fosfatos!J574,2,4)/2,Fosfatos!J574)</f>
        <v>-</v>
      </c>
      <c r="K574" s="105"/>
      <c r="L574" s="131">
        <f>IF(MID(Fosfatos!L574,1,1)="&lt;",MID(Fosfatos!L574,2,4)/2,Fosfatos!L574)</f>
        <v>1.5</v>
      </c>
      <c r="M574" s="105"/>
      <c r="N574" s="131" t="str">
        <f>IF(MID(Fosfatos!N574,1,1)="&lt;",MID(Fosfatos!N574,2,4)/2,Fosfatos!N574)</f>
        <v>-</v>
      </c>
      <c r="O574" s="4" t="str">
        <f>IF(MID(Fosfatos!O574,1,1)="&lt;",MID(Fosfatos!O574,2,4)/2,Fosfatos!O574)</f>
        <v>-</v>
      </c>
      <c r="P574" s="9" t="str">
        <f>IF(MID(Fosfatos!P574,1,1)="&lt;",MID(Fosfatos!P574,2,4)/2,Fosfatos!P574)</f>
        <v>-</v>
      </c>
      <c r="Q574" s="105"/>
      <c r="R574" s="17" t="str">
        <f>IF(MID(Fosfatos!R574,1,1)="&lt;",MID(Fosfatos!R574,2,4)/2,Fosfatos!R574)</f>
        <v>-</v>
      </c>
      <c r="S574" s="21" t="str">
        <f>IF(MID(Fosfatos!S574,1,1)="&lt;",MID(Fosfatos!S574,2,4)/2,Fosfatos!S574)</f>
        <v>-</v>
      </c>
      <c r="T574" s="21" t="str">
        <f>IF(MID(Fosfatos!T574,1,1)="&lt;",MID(Fosfatos!T574,2,4)/2,Fosfatos!T574)</f>
        <v>-</v>
      </c>
      <c r="U574" s="150" t="str">
        <f>IF(MID(Fosfatos!U574,1,1)="&lt;",MID(Fosfatos!U574,2,4)/2,Fosfatos!U574)</f>
        <v>-</v>
      </c>
      <c r="V574" s="151" t="str">
        <f>IF(MID(Fosfatos!V574,1,1)="&lt;",MID(Fosfatos!V574,2,4)/2,Fosfatos!V574)</f>
        <v>-</v>
      </c>
      <c r="W574" s="152" t="str">
        <f>IF(MID(Fosfatos!W574,1,1)="&lt;",MID(Fosfatos!W574,2,4)/2,Fosfatos!W574)</f>
        <v>-</v>
      </c>
      <c r="X574" s="153">
        <f>IF(MID(Fosfatos!X574,1,1)="&lt;",MID(Fosfatos!X574,2,4)/2,Fosfatos!X574)</f>
        <v>0.1</v>
      </c>
      <c r="Y574" s="154" t="str">
        <f>IF(MID(Fosfatos!Y574,1,1)="&lt;",MID(Fosfatos!Y574,2,4)/2,Fosfatos!Y574)</f>
        <v>-</v>
      </c>
    </row>
    <row r="575" spans="2:25" x14ac:dyDescent="0.25">
      <c r="B575" s="30">
        <v>45880</v>
      </c>
      <c r="C575" s="105"/>
      <c r="D575" s="131">
        <f>IF(MID(Fosfatos!D575,1,1)="&lt;",MID(Fosfatos!D575,2,4)/2,Fosfatos!D575)</f>
        <v>0.49</v>
      </c>
      <c r="E575" s="54"/>
      <c r="F575" s="54"/>
      <c r="G575" s="54"/>
      <c r="H575" s="54"/>
      <c r="I575" s="105"/>
      <c r="J575" s="131" t="str">
        <f>IF(MID(Fosfatos!J575,1,1)="&lt;",MID(Fosfatos!J575,2,4)/2,Fosfatos!J575)</f>
        <v>-</v>
      </c>
      <c r="K575" s="105"/>
      <c r="L575" s="131">
        <f>IF(MID(Fosfatos!L575,1,1)="&lt;",MID(Fosfatos!L575,2,4)/2,Fosfatos!L575)</f>
        <v>1.1000000000000001</v>
      </c>
      <c r="M575" s="105"/>
      <c r="N575" s="131" t="str">
        <f>IF(MID(Fosfatos!N575,1,1)="&lt;",MID(Fosfatos!N575,2,4)/2,Fosfatos!N575)</f>
        <v>-</v>
      </c>
      <c r="O575" s="4" t="str">
        <f>IF(MID(Fosfatos!O575,1,1)="&lt;",MID(Fosfatos!O575,2,4)/2,Fosfatos!O575)</f>
        <v>-</v>
      </c>
      <c r="P575" s="9" t="str">
        <f>IF(MID(Fosfatos!P575,1,1)="&lt;",MID(Fosfatos!P575,2,4)/2,Fosfatos!P575)</f>
        <v>-</v>
      </c>
      <c r="Q575" s="105"/>
      <c r="R575" s="17" t="str">
        <f>IF(MID(Fosfatos!R575,1,1)="&lt;",MID(Fosfatos!R575,2,4)/2,Fosfatos!R575)</f>
        <v>-</v>
      </c>
      <c r="S575" s="21" t="str">
        <f>IF(MID(Fosfatos!S575,1,1)="&lt;",MID(Fosfatos!S575,2,4)/2,Fosfatos!S575)</f>
        <v>-</v>
      </c>
      <c r="T575" s="21" t="str">
        <f>IF(MID(Fosfatos!T575,1,1)="&lt;",MID(Fosfatos!T575,2,4)/2,Fosfatos!T575)</f>
        <v>-</v>
      </c>
      <c r="U575" s="150" t="str">
        <f>IF(MID(Fosfatos!U575,1,1)="&lt;",MID(Fosfatos!U575,2,4)/2,Fosfatos!U575)</f>
        <v>-</v>
      </c>
      <c r="V575" s="151" t="str">
        <f>IF(MID(Fosfatos!V575,1,1)="&lt;",MID(Fosfatos!V575,2,4)/2,Fosfatos!V575)</f>
        <v>-</v>
      </c>
      <c r="W575" s="152" t="str">
        <f>IF(MID(Fosfatos!W575,1,1)="&lt;",MID(Fosfatos!W575,2,4)/2,Fosfatos!W575)</f>
        <v>-</v>
      </c>
      <c r="X575" s="153">
        <f>IF(MID(Fosfatos!X575,1,1)="&lt;",MID(Fosfatos!X575,2,4)/2,Fosfatos!X575)</f>
        <v>0.1</v>
      </c>
      <c r="Y575" s="154" t="str">
        <f>IF(MID(Fosfatos!Y575,1,1)="&lt;",MID(Fosfatos!Y575,2,4)/2,Fosfatos!Y575)</f>
        <v>-</v>
      </c>
    </row>
    <row r="576" spans="2:25" x14ac:dyDescent="0.25">
      <c r="B576" s="30">
        <v>45882</v>
      </c>
      <c r="C576" s="105"/>
      <c r="D576" s="131">
        <f>IF(MID(Fosfatos!D576,1,1)="&lt;",MID(Fosfatos!D576,2,4)/2,Fosfatos!D576)</f>
        <v>0.43</v>
      </c>
      <c r="E576" s="54"/>
      <c r="F576" s="54"/>
      <c r="G576" s="54"/>
      <c r="H576" s="54"/>
      <c r="I576" s="105"/>
      <c r="J576" s="131" t="str">
        <f>IF(MID(Fosfatos!J576,1,1)="&lt;",MID(Fosfatos!J576,2,4)/2,Fosfatos!J576)</f>
        <v>-</v>
      </c>
      <c r="K576" s="105"/>
      <c r="L576" s="131">
        <f>IF(MID(Fosfatos!L576,1,1)="&lt;",MID(Fosfatos!L576,2,4)/2,Fosfatos!L576)</f>
        <v>0.74</v>
      </c>
      <c r="M576" s="105"/>
      <c r="N576" s="131" t="str">
        <f>IF(MID(Fosfatos!N576,1,1)="&lt;",MID(Fosfatos!N576,2,4)/2,Fosfatos!N576)</f>
        <v>-</v>
      </c>
      <c r="O576" s="4" t="str">
        <f>IF(MID(Fosfatos!O576,1,1)="&lt;",MID(Fosfatos!O576,2,4)/2,Fosfatos!O576)</f>
        <v>-</v>
      </c>
      <c r="P576" s="9" t="str">
        <f>IF(MID(Fosfatos!P576,1,1)="&lt;",MID(Fosfatos!P576,2,4)/2,Fosfatos!P576)</f>
        <v>-</v>
      </c>
      <c r="Q576" s="105"/>
      <c r="R576" s="17" t="str">
        <f>IF(MID(Fosfatos!R576,1,1)="&lt;",MID(Fosfatos!R576,2,4)/2,Fosfatos!R576)</f>
        <v>-</v>
      </c>
      <c r="S576" s="21" t="str">
        <f>IF(MID(Fosfatos!S576,1,1)="&lt;",MID(Fosfatos!S576,2,4)/2,Fosfatos!S576)</f>
        <v>-</v>
      </c>
      <c r="T576" s="21" t="str">
        <f>IF(MID(Fosfatos!T576,1,1)="&lt;",MID(Fosfatos!T576,2,4)/2,Fosfatos!T576)</f>
        <v>-</v>
      </c>
      <c r="U576" s="150" t="str">
        <f>IF(MID(Fosfatos!U576,1,1)="&lt;",MID(Fosfatos!U576,2,4)/2,Fosfatos!U576)</f>
        <v>-</v>
      </c>
      <c r="V576" s="151" t="str">
        <f>IF(MID(Fosfatos!V576,1,1)="&lt;",MID(Fosfatos!V576,2,4)/2,Fosfatos!V576)</f>
        <v>-</v>
      </c>
      <c r="W576" s="152" t="str">
        <f>IF(MID(Fosfatos!W576,1,1)="&lt;",MID(Fosfatos!W576,2,4)/2,Fosfatos!W576)</f>
        <v>-</v>
      </c>
      <c r="X576" s="153">
        <f>IF(MID(Fosfatos!X576,1,1)="&lt;",MID(Fosfatos!X576,2,4)/2,Fosfatos!X576)</f>
        <v>0.1</v>
      </c>
      <c r="Y576" s="154" t="str">
        <f>IF(MID(Fosfatos!Y576,1,1)="&lt;",MID(Fosfatos!Y576,2,4)/2,Fosfatos!Y576)</f>
        <v>-</v>
      </c>
    </row>
    <row r="577" spans="2:25" x14ac:dyDescent="0.25">
      <c r="B577" s="30">
        <v>45887</v>
      </c>
      <c r="C577" s="105"/>
      <c r="D577" s="131">
        <f>IF(MID(Fosfatos!D577,1,1)="&lt;",MID(Fosfatos!D577,2,4)/2,Fosfatos!D577)</f>
        <v>0.37</v>
      </c>
      <c r="E577" s="54"/>
      <c r="F577" s="54"/>
      <c r="G577" s="54"/>
      <c r="H577" s="54"/>
      <c r="I577" s="105"/>
      <c r="J577" s="131" t="str">
        <f>IF(MID(Fosfatos!J577,1,1)="&lt;",MID(Fosfatos!J577,2,4)/2,Fosfatos!J577)</f>
        <v>-</v>
      </c>
      <c r="K577" s="105"/>
      <c r="L577" s="131">
        <f>IF(MID(Fosfatos!L577,1,1)="&lt;",MID(Fosfatos!L577,2,4)/2,Fosfatos!L577)</f>
        <v>1.1000000000000001</v>
      </c>
      <c r="M577" s="105"/>
      <c r="N577" s="131" t="str">
        <f>IF(MID(Fosfatos!N577,1,1)="&lt;",MID(Fosfatos!N577,2,4)/2,Fosfatos!N577)</f>
        <v>-</v>
      </c>
      <c r="O577" s="4" t="str">
        <f>IF(MID(Fosfatos!O577,1,1)="&lt;",MID(Fosfatos!O577,2,4)/2,Fosfatos!O577)</f>
        <v>-</v>
      </c>
      <c r="P577" s="9" t="str">
        <f>IF(MID(Fosfatos!P577,1,1)="&lt;",MID(Fosfatos!P577,2,4)/2,Fosfatos!P577)</f>
        <v>-</v>
      </c>
      <c r="Q577" s="105"/>
      <c r="R577" s="17" t="str">
        <f>IF(MID(Fosfatos!R577,1,1)="&lt;",MID(Fosfatos!R577,2,4)/2,Fosfatos!R577)</f>
        <v>-</v>
      </c>
      <c r="S577" s="21" t="str">
        <f>IF(MID(Fosfatos!S577,1,1)="&lt;",MID(Fosfatos!S577,2,4)/2,Fosfatos!S577)</f>
        <v>-</v>
      </c>
      <c r="T577" s="21" t="str">
        <f>IF(MID(Fosfatos!T577,1,1)="&lt;",MID(Fosfatos!T577,2,4)/2,Fosfatos!T577)</f>
        <v>-</v>
      </c>
      <c r="U577" s="150" t="str">
        <f>IF(MID(Fosfatos!U577,1,1)="&lt;",MID(Fosfatos!U577,2,4)/2,Fosfatos!U577)</f>
        <v>-</v>
      </c>
      <c r="V577" s="151" t="str">
        <f>IF(MID(Fosfatos!V577,1,1)="&lt;",MID(Fosfatos!V577,2,4)/2,Fosfatos!V577)</f>
        <v>-</v>
      </c>
      <c r="W577" s="152" t="str">
        <f>IF(MID(Fosfatos!W577,1,1)="&lt;",MID(Fosfatos!W577,2,4)/2,Fosfatos!W577)</f>
        <v>-</v>
      </c>
      <c r="X577" s="153">
        <f>IF(MID(Fosfatos!X577,1,1)="&lt;",MID(Fosfatos!X577,2,4)/2,Fosfatos!X577)</f>
        <v>0.1</v>
      </c>
      <c r="Y577" s="154" t="str">
        <f>IF(MID(Fosfatos!Y577,1,1)="&lt;",MID(Fosfatos!Y577,2,4)/2,Fosfatos!Y577)</f>
        <v>-</v>
      </c>
    </row>
    <row r="578" spans="2:25" x14ac:dyDescent="0.25">
      <c r="B578" s="30">
        <v>45889</v>
      </c>
      <c r="C578" s="105"/>
      <c r="D578" s="131">
        <f>IF(MID(Fosfatos!D578,1,1)="&lt;",MID(Fosfatos!D578,2,4)/2,Fosfatos!D578)</f>
        <v>0.71</v>
      </c>
      <c r="E578" s="54"/>
      <c r="F578" s="54"/>
      <c r="G578" s="54"/>
      <c r="H578" s="54"/>
      <c r="I578" s="105"/>
      <c r="J578" s="131" t="str">
        <f>IF(MID(Fosfatos!J578,1,1)="&lt;",MID(Fosfatos!J578,2,4)/2,Fosfatos!J578)</f>
        <v>-</v>
      </c>
      <c r="K578" s="105"/>
      <c r="L578" s="131">
        <f>IF(MID(Fosfatos!L578,1,1)="&lt;",MID(Fosfatos!L578,2,4)/2,Fosfatos!L578)</f>
        <v>1</v>
      </c>
      <c r="M578" s="105"/>
      <c r="N578" s="131" t="str">
        <f>IF(MID(Fosfatos!N578,1,1)="&lt;",MID(Fosfatos!N578,2,4)/2,Fosfatos!N578)</f>
        <v>-</v>
      </c>
      <c r="O578" s="4" t="str">
        <f>IF(MID(Fosfatos!O578,1,1)="&lt;",MID(Fosfatos!O578,2,4)/2,Fosfatos!O578)</f>
        <v>-</v>
      </c>
      <c r="P578" s="9" t="str">
        <f>IF(MID(Fosfatos!P578,1,1)="&lt;",MID(Fosfatos!P578,2,4)/2,Fosfatos!P578)</f>
        <v>-</v>
      </c>
      <c r="Q578" s="105"/>
      <c r="R578" s="17" t="str">
        <f>IF(MID(Fosfatos!R578,1,1)="&lt;",MID(Fosfatos!R578,2,4)/2,Fosfatos!R578)</f>
        <v>-</v>
      </c>
      <c r="S578" s="21" t="str">
        <f>IF(MID(Fosfatos!S578,1,1)="&lt;",MID(Fosfatos!S578,2,4)/2,Fosfatos!S578)</f>
        <v>-</v>
      </c>
      <c r="T578" s="21" t="str">
        <f>IF(MID(Fosfatos!T578,1,1)="&lt;",MID(Fosfatos!T578,2,4)/2,Fosfatos!T578)</f>
        <v>-</v>
      </c>
      <c r="U578" s="150" t="str">
        <f>IF(MID(Fosfatos!U578,1,1)="&lt;",MID(Fosfatos!U578,2,4)/2,Fosfatos!U578)</f>
        <v>-</v>
      </c>
      <c r="V578" s="151" t="str">
        <f>IF(MID(Fosfatos!V578,1,1)="&lt;",MID(Fosfatos!V578,2,4)/2,Fosfatos!V578)</f>
        <v>-</v>
      </c>
      <c r="W578" s="152" t="str">
        <f>IF(MID(Fosfatos!W578,1,1)="&lt;",MID(Fosfatos!W578,2,4)/2,Fosfatos!W578)</f>
        <v>-</v>
      </c>
      <c r="X578" s="153">
        <f>IF(MID(Fosfatos!X578,1,1)="&lt;",MID(Fosfatos!X578,2,4)/2,Fosfatos!X578)</f>
        <v>0.1</v>
      </c>
      <c r="Y578" s="154" t="str">
        <f>IF(MID(Fosfatos!Y578,1,1)="&lt;",MID(Fosfatos!Y578,2,4)/2,Fosfatos!Y578)</f>
        <v>-</v>
      </c>
    </row>
    <row r="579" spans="2:25" x14ac:dyDescent="0.25">
      <c r="B579" s="30">
        <v>45891</v>
      </c>
      <c r="C579" s="105"/>
      <c r="D579" s="131">
        <f>IF(MID(Fosfatos!D579,1,1)="&lt;",MID(Fosfatos!D579,2,4)/2,Fosfatos!D579)</f>
        <v>0.74</v>
      </c>
      <c r="E579" s="54"/>
      <c r="F579" s="54"/>
      <c r="G579" s="54"/>
      <c r="H579" s="54"/>
      <c r="I579" s="105"/>
      <c r="J579" s="131" t="str">
        <f>IF(MID(Fosfatos!J579,1,1)="&lt;",MID(Fosfatos!J579,2,4)/2,Fosfatos!J579)</f>
        <v>-</v>
      </c>
      <c r="K579" s="105"/>
      <c r="L579" s="131">
        <f>IF(MID(Fosfatos!L579,1,1)="&lt;",MID(Fosfatos!L579,2,4)/2,Fosfatos!L579)</f>
        <v>1.7</v>
      </c>
      <c r="M579" s="105"/>
      <c r="N579" s="131" t="str">
        <f>IF(MID(Fosfatos!N579,1,1)="&lt;",MID(Fosfatos!N579,2,4)/2,Fosfatos!N579)</f>
        <v>-</v>
      </c>
      <c r="O579" s="4" t="str">
        <f>IF(MID(Fosfatos!O579,1,1)="&lt;",MID(Fosfatos!O579,2,4)/2,Fosfatos!O579)</f>
        <v>-</v>
      </c>
      <c r="P579" s="9" t="str">
        <f>IF(MID(Fosfatos!P579,1,1)="&lt;",MID(Fosfatos!P579,2,4)/2,Fosfatos!P579)</f>
        <v>-</v>
      </c>
      <c r="Q579" s="105"/>
      <c r="R579" s="17" t="str">
        <f>IF(MID(Fosfatos!R579,1,1)="&lt;",MID(Fosfatos!R579,2,4)/2,Fosfatos!R579)</f>
        <v>-</v>
      </c>
      <c r="S579" s="21" t="str">
        <f>IF(MID(Fosfatos!S579,1,1)="&lt;",MID(Fosfatos!S579,2,4)/2,Fosfatos!S579)</f>
        <v>-</v>
      </c>
      <c r="T579" s="21" t="str">
        <f>IF(MID(Fosfatos!T579,1,1)="&lt;",MID(Fosfatos!T579,2,4)/2,Fosfatos!T579)</f>
        <v>-</v>
      </c>
      <c r="U579" s="150" t="str">
        <f>IF(MID(Fosfatos!U579,1,1)="&lt;",MID(Fosfatos!U579,2,4)/2,Fosfatos!U579)</f>
        <v>-</v>
      </c>
      <c r="V579" s="151" t="str">
        <f>IF(MID(Fosfatos!V579,1,1)="&lt;",MID(Fosfatos!V579,2,4)/2,Fosfatos!V579)</f>
        <v>-</v>
      </c>
      <c r="W579" s="152" t="str">
        <f>IF(MID(Fosfatos!W579,1,1)="&lt;",MID(Fosfatos!W579,2,4)/2,Fosfatos!W579)</f>
        <v>-</v>
      </c>
      <c r="X579" s="153">
        <f>IF(MID(Fosfatos!X579,1,1)="&lt;",MID(Fosfatos!X579,2,4)/2,Fosfatos!X579)</f>
        <v>0.1</v>
      </c>
      <c r="Y579" s="154" t="str">
        <f>IF(MID(Fosfatos!Y579,1,1)="&lt;",MID(Fosfatos!Y579,2,4)/2,Fosfatos!Y579)</f>
        <v>-</v>
      </c>
    </row>
    <row r="580" spans="2:25" x14ac:dyDescent="0.25">
      <c r="B580" s="30">
        <v>45894</v>
      </c>
      <c r="C580" s="105"/>
      <c r="D580" s="131">
        <f>IF(MID(Fosfatos!D580,1,1)="&lt;",MID(Fosfatos!D580,2,4)/2,Fosfatos!D580)</f>
        <v>0.77</v>
      </c>
      <c r="E580" s="54"/>
      <c r="F580" s="54"/>
      <c r="G580" s="54"/>
      <c r="H580" s="54"/>
      <c r="I580" s="105"/>
      <c r="J580" s="131" t="str">
        <f>IF(MID(Fosfatos!J580,1,1)="&lt;",MID(Fosfatos!J580,2,4)/2,Fosfatos!J580)</f>
        <v>-</v>
      </c>
      <c r="K580" s="105"/>
      <c r="L580" s="131">
        <f>IF(MID(Fosfatos!L580,1,1)="&lt;",MID(Fosfatos!L580,2,4)/2,Fosfatos!L580)</f>
        <v>1.7</v>
      </c>
      <c r="M580" s="105"/>
      <c r="N580" s="131" t="str">
        <f>IF(MID(Fosfatos!N580,1,1)="&lt;",MID(Fosfatos!N580,2,4)/2,Fosfatos!N580)</f>
        <v>-</v>
      </c>
      <c r="O580" s="4" t="str">
        <f>IF(MID(Fosfatos!O580,1,1)="&lt;",MID(Fosfatos!O580,2,4)/2,Fosfatos!O580)</f>
        <v>-</v>
      </c>
      <c r="P580" s="9" t="str">
        <f>IF(MID(Fosfatos!P580,1,1)="&lt;",MID(Fosfatos!P580,2,4)/2,Fosfatos!P580)</f>
        <v>-</v>
      </c>
      <c r="Q580" s="105"/>
      <c r="R580" s="17" t="str">
        <f>IF(MID(Fosfatos!R580,1,1)="&lt;",MID(Fosfatos!R580,2,4)/2,Fosfatos!R580)</f>
        <v>-</v>
      </c>
      <c r="S580" s="21" t="str">
        <f>IF(MID(Fosfatos!S580,1,1)="&lt;",MID(Fosfatos!S580,2,4)/2,Fosfatos!S580)</f>
        <v>-</v>
      </c>
      <c r="T580" s="21" t="str">
        <f>IF(MID(Fosfatos!T580,1,1)="&lt;",MID(Fosfatos!T580,2,4)/2,Fosfatos!T580)</f>
        <v>-</v>
      </c>
      <c r="U580" s="150" t="str">
        <f>IF(MID(Fosfatos!U580,1,1)="&lt;",MID(Fosfatos!U580,2,4)/2,Fosfatos!U580)</f>
        <v>-</v>
      </c>
      <c r="V580" s="151" t="str">
        <f>IF(MID(Fosfatos!V580,1,1)="&lt;",MID(Fosfatos!V580,2,4)/2,Fosfatos!V580)</f>
        <v>-</v>
      </c>
      <c r="W580" s="152" t="str">
        <f>IF(MID(Fosfatos!W580,1,1)="&lt;",MID(Fosfatos!W580,2,4)/2,Fosfatos!W580)</f>
        <v>-</v>
      </c>
      <c r="X580" s="153">
        <f>IF(MID(Fosfatos!X580,1,1)="&lt;",MID(Fosfatos!X580,2,4)/2,Fosfatos!X580)</f>
        <v>0.1</v>
      </c>
      <c r="Y580" s="154" t="str">
        <f>IF(MID(Fosfatos!Y580,1,1)="&lt;",MID(Fosfatos!Y580,2,4)/2,Fosfatos!Y580)</f>
        <v>-</v>
      </c>
    </row>
    <row r="581" spans="2:25" x14ac:dyDescent="0.25">
      <c r="B581" s="30">
        <v>45896</v>
      </c>
      <c r="C581" s="105"/>
      <c r="D581" s="131">
        <f>IF(MID(Fosfatos!D581,1,1)="&lt;",MID(Fosfatos!D581,2,4)/2,Fosfatos!D581)</f>
        <v>0.8</v>
      </c>
      <c r="E581" s="54"/>
      <c r="F581" s="54"/>
      <c r="G581" s="54"/>
      <c r="H581" s="54"/>
      <c r="I581" s="105"/>
      <c r="J581" s="131" t="str">
        <f>IF(MID(Fosfatos!J581,1,1)="&lt;",MID(Fosfatos!J581,2,4)/2,Fosfatos!J581)</f>
        <v>-</v>
      </c>
      <c r="K581" s="105"/>
      <c r="L581" s="131">
        <f>IF(MID(Fosfatos!L581,1,1)="&lt;",MID(Fosfatos!L581,2,4)/2,Fosfatos!L581)</f>
        <v>1.2</v>
      </c>
      <c r="M581" s="105"/>
      <c r="N581" s="131" t="str">
        <f>IF(MID(Fosfatos!N581,1,1)="&lt;",MID(Fosfatos!N581,2,4)/2,Fosfatos!N581)</f>
        <v>-</v>
      </c>
      <c r="O581" s="4" t="str">
        <f>IF(MID(Fosfatos!O581,1,1)="&lt;",MID(Fosfatos!O581,2,4)/2,Fosfatos!O581)</f>
        <v>-</v>
      </c>
      <c r="P581" s="9" t="str">
        <f>IF(MID(Fosfatos!P581,1,1)="&lt;",MID(Fosfatos!P581,2,4)/2,Fosfatos!P581)</f>
        <v>-</v>
      </c>
      <c r="Q581" s="105"/>
      <c r="R581" s="17" t="str">
        <f>IF(MID(Fosfatos!R581,1,1)="&lt;",MID(Fosfatos!R581,2,4)/2,Fosfatos!R581)</f>
        <v>-</v>
      </c>
      <c r="S581" s="21" t="str">
        <f>IF(MID(Fosfatos!S581,1,1)="&lt;",MID(Fosfatos!S581,2,4)/2,Fosfatos!S581)</f>
        <v>-</v>
      </c>
      <c r="T581" s="21" t="str">
        <f>IF(MID(Fosfatos!T581,1,1)="&lt;",MID(Fosfatos!T581,2,4)/2,Fosfatos!T581)</f>
        <v>-</v>
      </c>
      <c r="U581" s="150" t="str">
        <f>IF(MID(Fosfatos!U581,1,1)="&lt;",MID(Fosfatos!U581,2,4)/2,Fosfatos!U581)</f>
        <v>-</v>
      </c>
      <c r="V581" s="151" t="str">
        <f>IF(MID(Fosfatos!V581,1,1)="&lt;",MID(Fosfatos!V581,2,4)/2,Fosfatos!V581)</f>
        <v>-</v>
      </c>
      <c r="W581" s="152" t="str">
        <f>IF(MID(Fosfatos!W581,1,1)="&lt;",MID(Fosfatos!W581,2,4)/2,Fosfatos!W581)</f>
        <v>-</v>
      </c>
      <c r="X581" s="153">
        <f>IF(MID(Fosfatos!X581,1,1)="&lt;",MID(Fosfatos!X581,2,4)/2,Fosfatos!X581)</f>
        <v>0.1</v>
      </c>
      <c r="Y581" s="154" t="str">
        <f>IF(MID(Fosfatos!Y581,1,1)="&lt;",MID(Fosfatos!Y581,2,4)/2,Fosfatos!Y581)</f>
        <v>-</v>
      </c>
    </row>
    <row r="582" spans="2:25" x14ac:dyDescent="0.25">
      <c r="B582" s="30">
        <v>45898</v>
      </c>
      <c r="C582" s="105"/>
      <c r="D582" s="131">
        <f>IF(MID(Fosfatos!D582,1,1)="&lt;",MID(Fosfatos!D582,2,4)/2,Fosfatos!D582)</f>
        <v>0.43</v>
      </c>
      <c r="E582" s="54"/>
      <c r="F582" s="54"/>
      <c r="G582" s="54"/>
      <c r="H582" s="54"/>
      <c r="I582" s="105"/>
      <c r="J582" s="131" t="str">
        <f>IF(MID(Fosfatos!J582,1,1)="&lt;",MID(Fosfatos!J582,2,4)/2,Fosfatos!J582)</f>
        <v>-</v>
      </c>
      <c r="K582" s="105"/>
      <c r="L582" s="131">
        <f>IF(MID(Fosfatos!L582,1,1)="&lt;",MID(Fosfatos!L582,2,4)/2,Fosfatos!L582)</f>
        <v>2.2000000000000002</v>
      </c>
      <c r="M582" s="105"/>
      <c r="N582" s="131" t="str">
        <f>IF(MID(Fosfatos!N582,1,1)="&lt;",MID(Fosfatos!N582,2,4)/2,Fosfatos!N582)</f>
        <v>-</v>
      </c>
      <c r="O582" s="4" t="str">
        <f>IF(MID(Fosfatos!O582,1,1)="&lt;",MID(Fosfatos!O582,2,4)/2,Fosfatos!O582)</f>
        <v>-</v>
      </c>
      <c r="P582" s="9" t="str">
        <f>IF(MID(Fosfatos!P582,1,1)="&lt;",MID(Fosfatos!P582,2,4)/2,Fosfatos!P582)</f>
        <v>-</v>
      </c>
      <c r="Q582" s="105"/>
      <c r="R582" s="17" t="str">
        <f>IF(MID(Fosfatos!R582,1,1)="&lt;",MID(Fosfatos!R582,2,4)/2,Fosfatos!R582)</f>
        <v>-</v>
      </c>
      <c r="S582" s="21" t="str">
        <f>IF(MID(Fosfatos!S582,1,1)="&lt;",MID(Fosfatos!S582,2,4)/2,Fosfatos!S582)</f>
        <v>-</v>
      </c>
      <c r="T582" s="21" t="str">
        <f>IF(MID(Fosfatos!T582,1,1)="&lt;",MID(Fosfatos!T582,2,4)/2,Fosfatos!T582)</f>
        <v>-</v>
      </c>
      <c r="U582" s="150" t="str">
        <f>IF(MID(Fosfatos!U582,1,1)="&lt;",MID(Fosfatos!U582,2,4)/2,Fosfatos!U582)</f>
        <v>-</v>
      </c>
      <c r="V582" s="151" t="str">
        <f>IF(MID(Fosfatos!V582,1,1)="&lt;",MID(Fosfatos!V582,2,4)/2,Fosfatos!V582)</f>
        <v>-</v>
      </c>
      <c r="W582" s="152" t="str">
        <f>IF(MID(Fosfatos!W582,1,1)="&lt;",MID(Fosfatos!W582,2,4)/2,Fosfatos!W582)</f>
        <v>-</v>
      </c>
      <c r="X582" s="153">
        <f>IF(MID(Fosfatos!X582,1,1)="&lt;",MID(Fosfatos!X582,2,4)/2,Fosfatos!X582)</f>
        <v>0.1</v>
      </c>
      <c r="Y582" s="154" t="str">
        <f>IF(MID(Fosfatos!Y582,1,1)="&lt;",MID(Fosfatos!Y582,2,4)/2,Fosfatos!Y582)</f>
        <v>-</v>
      </c>
    </row>
    <row r="583" spans="2:25" x14ac:dyDescent="0.25">
      <c r="B583" s="30">
        <v>45901</v>
      </c>
      <c r="C583" s="105"/>
      <c r="D583" s="131">
        <f>IF(MID(Fosfatos!D583,1,1)="&lt;",MID(Fosfatos!D583,2,4)/2,Fosfatos!D583)</f>
        <v>0.25</v>
      </c>
      <c r="E583" s="54"/>
      <c r="F583" s="54"/>
      <c r="G583" s="54"/>
      <c r="H583" s="54"/>
      <c r="I583" s="105"/>
      <c r="J583" s="131" t="str">
        <f>IF(MID(Fosfatos!J583,1,1)="&lt;",MID(Fosfatos!J583,2,4)/2,Fosfatos!J583)</f>
        <v>-</v>
      </c>
      <c r="K583" s="105"/>
      <c r="L583" s="131">
        <f>IF(MID(Fosfatos!L583,1,1)="&lt;",MID(Fosfatos!L583,2,4)/2,Fosfatos!L583)</f>
        <v>1.4</v>
      </c>
      <c r="M583" s="105"/>
      <c r="N583" s="131" t="str">
        <f>IF(MID(Fosfatos!N583,1,1)="&lt;",MID(Fosfatos!N583,2,4)/2,Fosfatos!N583)</f>
        <v>-</v>
      </c>
      <c r="O583" s="4" t="str">
        <f>IF(MID(Fosfatos!O583,1,1)="&lt;",MID(Fosfatos!O583,2,4)/2,Fosfatos!O583)</f>
        <v>-</v>
      </c>
      <c r="P583" s="9" t="str">
        <f>IF(MID(Fosfatos!P583,1,1)="&lt;",MID(Fosfatos!P583,2,4)/2,Fosfatos!P583)</f>
        <v>-</v>
      </c>
      <c r="Q583" s="105"/>
      <c r="R583" s="17" t="str">
        <f>IF(MID(Fosfatos!R583,1,1)="&lt;",MID(Fosfatos!R583,2,4)/2,Fosfatos!R583)</f>
        <v>-</v>
      </c>
      <c r="S583" s="21" t="str">
        <f>IF(MID(Fosfatos!S583,1,1)="&lt;",MID(Fosfatos!S583,2,4)/2,Fosfatos!S583)</f>
        <v>-</v>
      </c>
      <c r="T583" s="21" t="str">
        <f>IF(MID(Fosfatos!T583,1,1)="&lt;",MID(Fosfatos!T583,2,4)/2,Fosfatos!T583)</f>
        <v>-</v>
      </c>
      <c r="U583" s="150" t="str">
        <f>IF(MID(Fosfatos!U583,1,1)="&lt;",MID(Fosfatos!U583,2,4)/2,Fosfatos!U583)</f>
        <v>-</v>
      </c>
      <c r="V583" s="151" t="str">
        <f>IF(MID(Fosfatos!V583,1,1)="&lt;",MID(Fosfatos!V583,2,4)/2,Fosfatos!V583)</f>
        <v>-</v>
      </c>
      <c r="W583" s="152" t="str">
        <f>IF(MID(Fosfatos!W583,1,1)="&lt;",MID(Fosfatos!W583,2,4)/2,Fosfatos!W583)</f>
        <v>-</v>
      </c>
      <c r="X583" s="153">
        <f>IF(MID(Fosfatos!X583,1,1)="&lt;",MID(Fosfatos!X583,2,4)/2,Fosfatos!X583)</f>
        <v>0.1</v>
      </c>
      <c r="Y583" s="154" t="str">
        <f>IF(MID(Fosfatos!Y583,1,1)="&lt;",MID(Fosfatos!Y583,2,4)/2,Fosfatos!Y583)</f>
        <v>-</v>
      </c>
    </row>
    <row r="584" spans="2:25" x14ac:dyDescent="0.25">
      <c r="B584" s="30">
        <v>45903</v>
      </c>
      <c r="C584" s="105"/>
      <c r="D584" s="131">
        <f>IF(MID(Fosfatos!D584,1,1)="&lt;",MID(Fosfatos!D584,2,4)/2,Fosfatos!D584)</f>
        <v>0.71</v>
      </c>
      <c r="E584" s="54"/>
      <c r="F584" s="54"/>
      <c r="G584" s="54"/>
      <c r="H584" s="54"/>
      <c r="I584" s="105"/>
      <c r="J584" s="131" t="str">
        <f>IF(MID(Fosfatos!J584,1,1)="&lt;",MID(Fosfatos!J584,2,4)/2,Fosfatos!J584)</f>
        <v>-</v>
      </c>
      <c r="K584" s="105"/>
      <c r="L584" s="131">
        <f>IF(MID(Fosfatos!L584,1,1)="&lt;",MID(Fosfatos!L584,2,4)/2,Fosfatos!L584)</f>
        <v>1.3</v>
      </c>
      <c r="M584" s="105"/>
      <c r="N584" s="131" t="str">
        <f>IF(MID(Fosfatos!N584,1,1)="&lt;",MID(Fosfatos!N584,2,4)/2,Fosfatos!N584)</f>
        <v>-</v>
      </c>
      <c r="O584" s="4" t="str">
        <f>IF(MID(Fosfatos!O584,1,1)="&lt;",MID(Fosfatos!O584,2,4)/2,Fosfatos!O584)</f>
        <v>-</v>
      </c>
      <c r="P584" s="9" t="str">
        <f>IF(MID(Fosfatos!P584,1,1)="&lt;",MID(Fosfatos!P584,2,4)/2,Fosfatos!P584)</f>
        <v>-</v>
      </c>
      <c r="Q584" s="105"/>
      <c r="R584" s="17" t="str">
        <f>IF(MID(Fosfatos!R584,1,1)="&lt;",MID(Fosfatos!R584,2,4)/2,Fosfatos!R584)</f>
        <v>-</v>
      </c>
      <c r="S584" s="21" t="str">
        <f>IF(MID(Fosfatos!S584,1,1)="&lt;",MID(Fosfatos!S584,2,4)/2,Fosfatos!S584)</f>
        <v>-</v>
      </c>
      <c r="T584" s="21" t="str">
        <f>IF(MID(Fosfatos!T584,1,1)="&lt;",MID(Fosfatos!T584,2,4)/2,Fosfatos!T584)</f>
        <v>-</v>
      </c>
      <c r="U584" s="150" t="str">
        <f>IF(MID(Fosfatos!U584,1,1)="&lt;",MID(Fosfatos!U584,2,4)/2,Fosfatos!U584)</f>
        <v>-</v>
      </c>
      <c r="V584" s="151" t="str">
        <f>IF(MID(Fosfatos!V584,1,1)="&lt;",MID(Fosfatos!V584,2,4)/2,Fosfatos!V584)</f>
        <v>-</v>
      </c>
      <c r="W584" s="152" t="str">
        <f>IF(MID(Fosfatos!W584,1,1)="&lt;",MID(Fosfatos!W584,2,4)/2,Fosfatos!W584)</f>
        <v>-</v>
      </c>
      <c r="X584" s="153">
        <f>IF(MID(Fosfatos!X584,1,1)="&lt;",MID(Fosfatos!X584,2,4)/2,Fosfatos!X584)</f>
        <v>0.1</v>
      </c>
      <c r="Y584" s="154" t="str">
        <f>IF(MID(Fosfatos!Y584,1,1)="&lt;",MID(Fosfatos!Y584,2,4)/2,Fosfatos!Y584)</f>
        <v>-</v>
      </c>
    </row>
    <row r="585" spans="2:25" x14ac:dyDescent="0.25">
      <c r="B585" s="30">
        <v>45905</v>
      </c>
      <c r="C585" s="105"/>
      <c r="D585" s="131">
        <f>IF(MID(Fosfatos!D585,1,1)="&lt;",MID(Fosfatos!D585,2,4)/2,Fosfatos!D585)</f>
        <v>0.55000000000000004</v>
      </c>
      <c r="E585" s="54"/>
      <c r="F585" s="54"/>
      <c r="G585" s="54"/>
      <c r="H585" s="54"/>
      <c r="I585" s="105"/>
      <c r="J585" s="131" t="str">
        <f>IF(MID(Fosfatos!J585,1,1)="&lt;",MID(Fosfatos!J585,2,4)/2,Fosfatos!J585)</f>
        <v>-</v>
      </c>
      <c r="K585" s="105"/>
      <c r="L585" s="131">
        <f>IF(MID(Fosfatos!L585,1,1)="&lt;",MID(Fosfatos!L585,2,4)/2,Fosfatos!L585)</f>
        <v>1.4</v>
      </c>
      <c r="M585" s="105"/>
      <c r="N585" s="131" t="str">
        <f>IF(MID(Fosfatos!N585,1,1)="&lt;",MID(Fosfatos!N585,2,4)/2,Fosfatos!N585)</f>
        <v>-</v>
      </c>
      <c r="O585" s="4" t="str">
        <f>IF(MID(Fosfatos!O585,1,1)="&lt;",MID(Fosfatos!O585,2,4)/2,Fosfatos!O585)</f>
        <v>-</v>
      </c>
      <c r="P585" s="9" t="str">
        <f>IF(MID(Fosfatos!P585,1,1)="&lt;",MID(Fosfatos!P585,2,4)/2,Fosfatos!P585)</f>
        <v>-</v>
      </c>
      <c r="Q585" s="105"/>
      <c r="R585" s="17" t="str">
        <f>IF(MID(Fosfatos!R585,1,1)="&lt;",MID(Fosfatos!R585,2,4)/2,Fosfatos!R585)</f>
        <v>-</v>
      </c>
      <c r="S585" s="21" t="str">
        <f>IF(MID(Fosfatos!S585,1,1)="&lt;",MID(Fosfatos!S585,2,4)/2,Fosfatos!S585)</f>
        <v>-</v>
      </c>
      <c r="T585" s="21" t="str">
        <f>IF(MID(Fosfatos!T585,1,1)="&lt;",MID(Fosfatos!T585,2,4)/2,Fosfatos!T585)</f>
        <v>-</v>
      </c>
      <c r="U585" s="150" t="str">
        <f>IF(MID(Fosfatos!U585,1,1)="&lt;",MID(Fosfatos!U585,2,4)/2,Fosfatos!U585)</f>
        <v>-</v>
      </c>
      <c r="V585" s="151" t="str">
        <f>IF(MID(Fosfatos!V585,1,1)="&lt;",MID(Fosfatos!V585,2,4)/2,Fosfatos!V585)</f>
        <v>-</v>
      </c>
      <c r="W585" s="152" t="str">
        <f>IF(MID(Fosfatos!W585,1,1)="&lt;",MID(Fosfatos!W585,2,4)/2,Fosfatos!W585)</f>
        <v>-</v>
      </c>
      <c r="X585" s="153">
        <f>IF(MID(Fosfatos!X585,1,1)="&lt;",MID(Fosfatos!X585,2,4)/2,Fosfatos!X585)</f>
        <v>0.1</v>
      </c>
      <c r="Y585" s="154" t="str">
        <f>IF(MID(Fosfatos!Y585,1,1)="&lt;",MID(Fosfatos!Y585,2,4)/2,Fosfatos!Y585)</f>
        <v>-</v>
      </c>
    </row>
    <row r="586" spans="2:25" x14ac:dyDescent="0.25">
      <c r="B586" s="30">
        <v>45910</v>
      </c>
      <c r="C586" s="105"/>
      <c r="D586" s="131">
        <f>IF(MID(Fosfatos!D586,1,1)="&lt;",MID(Fosfatos!D586,2,4)/2,Fosfatos!D586)</f>
        <v>0.61</v>
      </c>
      <c r="E586" s="54"/>
      <c r="F586" s="54"/>
      <c r="G586" s="54"/>
      <c r="H586" s="54"/>
      <c r="I586" s="105"/>
      <c r="J586" s="131" t="str">
        <f>IF(MID(Fosfatos!J586,1,1)="&lt;",MID(Fosfatos!J586,2,4)/2,Fosfatos!J586)</f>
        <v>-</v>
      </c>
      <c r="K586" s="105"/>
      <c r="L586" s="131">
        <f>IF(MID(Fosfatos!L586,1,1)="&lt;",MID(Fosfatos!L586,2,4)/2,Fosfatos!L586)</f>
        <v>1.5</v>
      </c>
      <c r="M586" s="105"/>
      <c r="N586" s="131" t="str">
        <f>IF(MID(Fosfatos!N586,1,1)="&lt;",MID(Fosfatos!N586,2,4)/2,Fosfatos!N586)</f>
        <v>-</v>
      </c>
      <c r="O586" s="4" t="str">
        <f>IF(MID(Fosfatos!O586,1,1)="&lt;",MID(Fosfatos!O586,2,4)/2,Fosfatos!O586)</f>
        <v>-</v>
      </c>
      <c r="P586" s="9" t="str">
        <f>IF(MID(Fosfatos!P586,1,1)="&lt;",MID(Fosfatos!P586,2,4)/2,Fosfatos!P586)</f>
        <v>-</v>
      </c>
      <c r="Q586" s="105"/>
      <c r="R586" s="17" t="str">
        <f>IF(MID(Fosfatos!R586,1,1)="&lt;",MID(Fosfatos!R586,2,4)/2,Fosfatos!R586)</f>
        <v>-</v>
      </c>
      <c r="S586" s="21" t="str">
        <f>IF(MID(Fosfatos!S586,1,1)="&lt;",MID(Fosfatos!S586,2,4)/2,Fosfatos!S586)</f>
        <v>-</v>
      </c>
      <c r="T586" s="21" t="str">
        <f>IF(MID(Fosfatos!T586,1,1)="&lt;",MID(Fosfatos!T586,2,4)/2,Fosfatos!T586)</f>
        <v>-</v>
      </c>
      <c r="U586" s="150" t="str">
        <f>IF(MID(Fosfatos!U586,1,1)="&lt;",MID(Fosfatos!U586,2,4)/2,Fosfatos!U586)</f>
        <v>-</v>
      </c>
      <c r="V586" s="151" t="str">
        <f>IF(MID(Fosfatos!V586,1,1)="&lt;",MID(Fosfatos!V586,2,4)/2,Fosfatos!V586)</f>
        <v>-</v>
      </c>
      <c r="W586" s="152" t="str">
        <f>IF(MID(Fosfatos!W586,1,1)="&lt;",MID(Fosfatos!W586,2,4)/2,Fosfatos!W586)</f>
        <v>-</v>
      </c>
      <c r="X586" s="153">
        <f>IF(MID(Fosfatos!X586,1,1)="&lt;",MID(Fosfatos!X586,2,4)/2,Fosfatos!X586)</f>
        <v>0.1</v>
      </c>
      <c r="Y586" s="154" t="str">
        <f>IF(MID(Fosfatos!Y586,1,1)="&lt;",MID(Fosfatos!Y586,2,4)/2,Fosfatos!Y586)</f>
        <v>-</v>
      </c>
    </row>
    <row r="587" spans="2:25" x14ac:dyDescent="0.25">
      <c r="B587" s="30">
        <v>45912</v>
      </c>
      <c r="C587" s="105"/>
      <c r="D587" s="131">
        <f>IF(MID(Fosfatos!D587,1,1)="&lt;",MID(Fosfatos!D587,2,4)/2,Fosfatos!D587)</f>
        <v>0.71</v>
      </c>
      <c r="E587" s="54"/>
      <c r="F587" s="54"/>
      <c r="G587" s="54"/>
      <c r="H587" s="54"/>
      <c r="I587" s="105"/>
      <c r="J587" s="131" t="str">
        <f>IF(MID(Fosfatos!J587,1,1)="&lt;",MID(Fosfatos!J587,2,4)/2,Fosfatos!J587)</f>
        <v>-</v>
      </c>
      <c r="K587" s="105"/>
      <c r="L587" s="131">
        <f>IF(MID(Fosfatos!L587,1,1)="&lt;",MID(Fosfatos!L587,2,4)/2,Fosfatos!L587)</f>
        <v>1.5</v>
      </c>
      <c r="M587" s="105"/>
      <c r="N587" s="131" t="str">
        <f>IF(MID(Fosfatos!N587,1,1)="&lt;",MID(Fosfatos!N587,2,4)/2,Fosfatos!N587)</f>
        <v>-</v>
      </c>
      <c r="O587" s="4" t="str">
        <f>IF(MID(Fosfatos!O587,1,1)="&lt;",MID(Fosfatos!O587,2,4)/2,Fosfatos!O587)</f>
        <v>-</v>
      </c>
      <c r="P587" s="9" t="str">
        <f>IF(MID(Fosfatos!P587,1,1)="&lt;",MID(Fosfatos!P587,2,4)/2,Fosfatos!P587)</f>
        <v>-</v>
      </c>
      <c r="Q587" s="105"/>
      <c r="R587" s="17" t="str">
        <f>IF(MID(Fosfatos!R587,1,1)="&lt;",MID(Fosfatos!R587,2,4)/2,Fosfatos!R587)</f>
        <v>-</v>
      </c>
      <c r="S587" s="21" t="str">
        <f>IF(MID(Fosfatos!S587,1,1)="&lt;",MID(Fosfatos!S587,2,4)/2,Fosfatos!S587)</f>
        <v>-</v>
      </c>
      <c r="T587" s="21" t="str">
        <f>IF(MID(Fosfatos!T587,1,1)="&lt;",MID(Fosfatos!T587,2,4)/2,Fosfatos!T587)</f>
        <v>-</v>
      </c>
      <c r="U587" s="150" t="str">
        <f>IF(MID(Fosfatos!U587,1,1)="&lt;",MID(Fosfatos!U587,2,4)/2,Fosfatos!U587)</f>
        <v>-</v>
      </c>
      <c r="V587" s="151" t="str">
        <f>IF(MID(Fosfatos!V587,1,1)="&lt;",MID(Fosfatos!V587,2,4)/2,Fosfatos!V587)</f>
        <v>-</v>
      </c>
      <c r="W587" s="152" t="str">
        <f>IF(MID(Fosfatos!W587,1,1)="&lt;",MID(Fosfatos!W587,2,4)/2,Fosfatos!W587)</f>
        <v>-</v>
      </c>
      <c r="X587" s="153">
        <f>IF(MID(Fosfatos!X587,1,1)="&lt;",MID(Fosfatos!X587,2,4)/2,Fosfatos!X587)</f>
        <v>0.1</v>
      </c>
      <c r="Y587" s="154" t="str">
        <f>IF(MID(Fosfatos!Y587,1,1)="&lt;",MID(Fosfatos!Y587,2,4)/2,Fosfatos!Y587)</f>
        <v>-</v>
      </c>
    </row>
    <row r="588" spans="2:25" x14ac:dyDescent="0.25">
      <c r="B588" s="30">
        <v>45917</v>
      </c>
      <c r="C588" s="105"/>
      <c r="D588" s="131">
        <f>IF(MID(Fosfatos!D588,1,1)="&lt;",MID(Fosfatos!D588,2,4)/2,Fosfatos!D588)</f>
        <v>0.46</v>
      </c>
      <c r="E588" s="54"/>
      <c r="F588" s="54"/>
      <c r="G588" s="54"/>
      <c r="H588" s="54"/>
      <c r="I588" s="105"/>
      <c r="J588" s="131" t="str">
        <f>IF(MID(Fosfatos!J588,1,1)="&lt;",MID(Fosfatos!J588,2,4)/2,Fosfatos!J588)</f>
        <v>-</v>
      </c>
      <c r="K588" s="105"/>
      <c r="L588" s="131">
        <f>IF(MID(Fosfatos!L588,1,1)="&lt;",MID(Fosfatos!L588,2,4)/2,Fosfatos!L588)</f>
        <v>0.77</v>
      </c>
      <c r="M588" s="105"/>
      <c r="N588" s="131" t="str">
        <f>IF(MID(Fosfatos!N588,1,1)="&lt;",MID(Fosfatos!N588,2,4)/2,Fosfatos!N588)</f>
        <v>-</v>
      </c>
      <c r="O588" s="4" t="str">
        <f>IF(MID(Fosfatos!O588,1,1)="&lt;",MID(Fosfatos!O588,2,4)/2,Fosfatos!O588)</f>
        <v>-</v>
      </c>
      <c r="P588" s="9" t="str">
        <f>IF(MID(Fosfatos!P588,1,1)="&lt;",MID(Fosfatos!P588,2,4)/2,Fosfatos!P588)</f>
        <v>-</v>
      </c>
      <c r="Q588" s="105"/>
      <c r="R588" s="17" t="str">
        <f>IF(MID(Fosfatos!R588,1,1)="&lt;",MID(Fosfatos!R588,2,4)/2,Fosfatos!R588)</f>
        <v>-</v>
      </c>
      <c r="S588" s="21" t="str">
        <f>IF(MID(Fosfatos!S588,1,1)="&lt;",MID(Fosfatos!S588,2,4)/2,Fosfatos!S588)</f>
        <v>-</v>
      </c>
      <c r="T588" s="21" t="str">
        <f>IF(MID(Fosfatos!T588,1,1)="&lt;",MID(Fosfatos!T588,2,4)/2,Fosfatos!T588)</f>
        <v>-</v>
      </c>
      <c r="U588" s="150" t="str">
        <f>IF(MID(Fosfatos!U588,1,1)="&lt;",MID(Fosfatos!U588,2,4)/2,Fosfatos!U588)</f>
        <v>-</v>
      </c>
      <c r="V588" s="151" t="str">
        <f>IF(MID(Fosfatos!V588,1,1)="&lt;",MID(Fosfatos!V588,2,4)/2,Fosfatos!V588)</f>
        <v>-</v>
      </c>
      <c r="W588" s="152" t="str">
        <f>IF(MID(Fosfatos!W588,1,1)="&lt;",MID(Fosfatos!W588,2,4)/2,Fosfatos!W588)</f>
        <v>-</v>
      </c>
      <c r="X588" s="153">
        <f>IF(MID(Fosfatos!X588,1,1)="&lt;",MID(Fosfatos!X588,2,4)/2,Fosfatos!X588)</f>
        <v>0.1</v>
      </c>
      <c r="Y588" s="154" t="str">
        <f>IF(MID(Fosfatos!Y588,1,1)="&lt;",MID(Fosfatos!Y588,2,4)/2,Fosfatos!Y588)</f>
        <v>-</v>
      </c>
    </row>
    <row r="589" spans="2:25" x14ac:dyDescent="0.25">
      <c r="B589" s="30">
        <v>45919</v>
      </c>
      <c r="C589" s="105"/>
      <c r="D589" s="131">
        <f>IF(MID(Fosfatos!D589,1,1)="&lt;",MID(Fosfatos!D589,2,4)/2,Fosfatos!D589)</f>
        <v>0.57999999999999996</v>
      </c>
      <c r="E589" s="54"/>
      <c r="F589" s="54"/>
      <c r="G589" s="54"/>
      <c r="H589" s="54"/>
      <c r="I589" s="105"/>
      <c r="J589" s="131" t="str">
        <f>IF(MID(Fosfatos!J589,1,1)="&lt;",MID(Fosfatos!J589,2,4)/2,Fosfatos!J589)</f>
        <v>-</v>
      </c>
      <c r="K589" s="105"/>
      <c r="L589" s="131">
        <f>IF(MID(Fosfatos!L589,1,1)="&lt;",MID(Fosfatos!L589,2,4)/2,Fosfatos!L589)</f>
        <v>1</v>
      </c>
      <c r="M589" s="105"/>
      <c r="N589" s="131" t="str">
        <f>IF(MID(Fosfatos!N589,1,1)="&lt;",MID(Fosfatos!N589,2,4)/2,Fosfatos!N589)</f>
        <v>-</v>
      </c>
      <c r="O589" s="4" t="str">
        <f>IF(MID(Fosfatos!O589,1,1)="&lt;",MID(Fosfatos!O589,2,4)/2,Fosfatos!O589)</f>
        <v>-</v>
      </c>
      <c r="P589" s="9" t="str">
        <f>IF(MID(Fosfatos!P589,1,1)="&lt;",MID(Fosfatos!P589,2,4)/2,Fosfatos!P589)</f>
        <v>-</v>
      </c>
      <c r="Q589" s="105"/>
      <c r="R589" s="17" t="str">
        <f>IF(MID(Fosfatos!R589,1,1)="&lt;",MID(Fosfatos!R589,2,4)/2,Fosfatos!R589)</f>
        <v>-</v>
      </c>
      <c r="S589" s="21" t="str">
        <f>IF(MID(Fosfatos!S589,1,1)="&lt;",MID(Fosfatos!S589,2,4)/2,Fosfatos!S589)</f>
        <v>-</v>
      </c>
      <c r="T589" s="21" t="str">
        <f>IF(MID(Fosfatos!T589,1,1)="&lt;",MID(Fosfatos!T589,2,4)/2,Fosfatos!T589)</f>
        <v>-</v>
      </c>
      <c r="U589" s="150" t="str">
        <f>IF(MID(Fosfatos!U589,1,1)="&lt;",MID(Fosfatos!U589,2,4)/2,Fosfatos!U589)</f>
        <v>-</v>
      </c>
      <c r="V589" s="151" t="str">
        <f>IF(MID(Fosfatos!V589,1,1)="&lt;",MID(Fosfatos!V589,2,4)/2,Fosfatos!V589)</f>
        <v>-</v>
      </c>
      <c r="W589" s="152" t="str">
        <f>IF(MID(Fosfatos!W589,1,1)="&lt;",MID(Fosfatos!W589,2,4)/2,Fosfatos!W589)</f>
        <v>-</v>
      </c>
      <c r="X589" s="153">
        <f>IF(MID(Fosfatos!X589,1,1)="&lt;",MID(Fosfatos!X589,2,4)/2,Fosfatos!X589)</f>
        <v>0.1</v>
      </c>
      <c r="Y589" s="154" t="str">
        <f>IF(MID(Fosfatos!Y589,1,1)="&lt;",MID(Fosfatos!Y589,2,4)/2,Fosfatos!Y589)</f>
        <v>-</v>
      </c>
    </row>
    <row r="590" spans="2:25" x14ac:dyDescent="0.25">
      <c r="B590" s="30">
        <v>45922</v>
      </c>
      <c r="C590" s="105"/>
      <c r="D590" s="131">
        <f>IF(MID(Fosfatos!D590,1,1)="&lt;",MID(Fosfatos!D590,2,4)/2,Fosfatos!D590)</f>
        <v>0.74</v>
      </c>
      <c r="E590" s="54"/>
      <c r="F590" s="54"/>
      <c r="G590" s="54"/>
      <c r="H590" s="54"/>
      <c r="I590" s="105"/>
      <c r="J590" s="131" t="str">
        <f>IF(MID(Fosfatos!J590,1,1)="&lt;",MID(Fosfatos!J590,2,4)/2,Fosfatos!J590)</f>
        <v>-</v>
      </c>
      <c r="K590" s="105"/>
      <c r="L590" s="131">
        <f>IF(MID(Fosfatos!L590,1,1)="&lt;",MID(Fosfatos!L590,2,4)/2,Fosfatos!L590)</f>
        <v>1.2</v>
      </c>
      <c r="M590" s="105"/>
      <c r="N590" s="131" t="str">
        <f>IF(MID(Fosfatos!N590,1,1)="&lt;",MID(Fosfatos!N590,2,4)/2,Fosfatos!N590)</f>
        <v>-</v>
      </c>
      <c r="O590" s="4" t="str">
        <f>IF(MID(Fosfatos!O590,1,1)="&lt;",MID(Fosfatos!O590,2,4)/2,Fosfatos!O590)</f>
        <v>-</v>
      </c>
      <c r="P590" s="9" t="str">
        <f>IF(MID(Fosfatos!P590,1,1)="&lt;",MID(Fosfatos!P590,2,4)/2,Fosfatos!P590)</f>
        <v>-</v>
      </c>
      <c r="Q590" s="105"/>
      <c r="R590" s="17" t="str">
        <f>IF(MID(Fosfatos!R590,1,1)="&lt;",MID(Fosfatos!R590,2,4)/2,Fosfatos!R590)</f>
        <v>-</v>
      </c>
      <c r="S590" s="21" t="str">
        <f>IF(MID(Fosfatos!S590,1,1)="&lt;",MID(Fosfatos!S590,2,4)/2,Fosfatos!S590)</f>
        <v>-</v>
      </c>
      <c r="T590" s="21" t="str">
        <f>IF(MID(Fosfatos!T590,1,1)="&lt;",MID(Fosfatos!T590,2,4)/2,Fosfatos!T590)</f>
        <v>-</v>
      </c>
      <c r="U590" s="150" t="str">
        <f>IF(MID(Fosfatos!U590,1,1)="&lt;",MID(Fosfatos!U590,2,4)/2,Fosfatos!U590)</f>
        <v>-</v>
      </c>
      <c r="V590" s="151" t="str">
        <f>IF(MID(Fosfatos!V590,1,1)="&lt;",MID(Fosfatos!V590,2,4)/2,Fosfatos!V590)</f>
        <v>-</v>
      </c>
      <c r="W590" s="152" t="str">
        <f>IF(MID(Fosfatos!W590,1,1)="&lt;",MID(Fosfatos!W590,2,4)/2,Fosfatos!W590)</f>
        <v>-</v>
      </c>
      <c r="X590" s="153">
        <f>IF(MID(Fosfatos!X590,1,1)="&lt;",MID(Fosfatos!X590,2,4)/2,Fosfatos!X590)</f>
        <v>0.1</v>
      </c>
      <c r="Y590" s="154" t="str">
        <f>IF(MID(Fosfatos!Y590,1,1)="&lt;",MID(Fosfatos!Y590,2,4)/2,Fosfatos!Y590)</f>
        <v>-</v>
      </c>
    </row>
    <row r="591" spans="2:25" x14ac:dyDescent="0.25">
      <c r="B591" s="30">
        <v>45924</v>
      </c>
      <c r="C591" s="105"/>
      <c r="D591" s="131">
        <f>IF(MID(Fosfatos!D591,1,1)="&lt;",MID(Fosfatos!D591,2,4)/2,Fosfatos!D591)</f>
        <v>0.1</v>
      </c>
      <c r="E591" s="54"/>
      <c r="F591" s="54"/>
      <c r="G591" s="54"/>
      <c r="H591" s="54"/>
      <c r="I591" s="105"/>
      <c r="J591" s="131" t="str">
        <f>IF(MID(Fosfatos!J591,1,1)="&lt;",MID(Fosfatos!J591,2,4)/2,Fosfatos!J591)</f>
        <v>-</v>
      </c>
      <c r="K591" s="105"/>
      <c r="L591" s="131">
        <f>IF(MID(Fosfatos!L591,1,1)="&lt;",MID(Fosfatos!L591,2,4)/2,Fosfatos!L591)</f>
        <v>1.8</v>
      </c>
      <c r="M591" s="105"/>
      <c r="N591" s="131" t="str">
        <f>IF(MID(Fosfatos!N591,1,1)="&lt;",MID(Fosfatos!N591,2,4)/2,Fosfatos!N591)</f>
        <v>-</v>
      </c>
      <c r="O591" s="4" t="str">
        <f>IF(MID(Fosfatos!O591,1,1)="&lt;",MID(Fosfatos!O591,2,4)/2,Fosfatos!O591)</f>
        <v>-</v>
      </c>
      <c r="P591" s="9" t="str">
        <f>IF(MID(Fosfatos!P591,1,1)="&lt;",MID(Fosfatos!P591,2,4)/2,Fosfatos!P591)</f>
        <v>-</v>
      </c>
      <c r="Q591" s="105"/>
      <c r="R591" s="17" t="str">
        <f>IF(MID(Fosfatos!R591,1,1)="&lt;",MID(Fosfatos!R591,2,4)/2,Fosfatos!R591)</f>
        <v>-</v>
      </c>
      <c r="S591" s="21" t="str">
        <f>IF(MID(Fosfatos!S591,1,1)="&lt;",MID(Fosfatos!S591,2,4)/2,Fosfatos!S591)</f>
        <v>-</v>
      </c>
      <c r="T591" s="21" t="str">
        <f>IF(MID(Fosfatos!T591,1,1)="&lt;",MID(Fosfatos!T591,2,4)/2,Fosfatos!T591)</f>
        <v>-</v>
      </c>
      <c r="U591" s="150" t="str">
        <f>IF(MID(Fosfatos!U591,1,1)="&lt;",MID(Fosfatos!U591,2,4)/2,Fosfatos!U591)</f>
        <v>-</v>
      </c>
      <c r="V591" s="151" t="str">
        <f>IF(MID(Fosfatos!V591,1,1)="&lt;",MID(Fosfatos!V591,2,4)/2,Fosfatos!V591)</f>
        <v>-</v>
      </c>
      <c r="W591" s="152" t="str">
        <f>IF(MID(Fosfatos!W591,1,1)="&lt;",MID(Fosfatos!W591,2,4)/2,Fosfatos!W591)</f>
        <v>-</v>
      </c>
      <c r="X591" s="153">
        <f>IF(MID(Fosfatos!X591,1,1)="&lt;",MID(Fosfatos!X591,2,4)/2,Fosfatos!X591)</f>
        <v>0.1</v>
      </c>
      <c r="Y591" s="154" t="str">
        <f>IF(MID(Fosfatos!Y591,1,1)="&lt;",MID(Fosfatos!Y591,2,4)/2,Fosfatos!Y591)</f>
        <v>-</v>
      </c>
    </row>
    <row r="592" spans="2:25" x14ac:dyDescent="0.25">
      <c r="B592" s="30">
        <v>45926</v>
      </c>
      <c r="C592" s="105"/>
      <c r="D592" s="131">
        <f>IF(MID(Fosfatos!D592,1,1)="&lt;",MID(Fosfatos!D592,2,4)/2,Fosfatos!D592)</f>
        <v>0.37</v>
      </c>
      <c r="E592" s="54"/>
      <c r="F592" s="54"/>
      <c r="G592" s="54"/>
      <c r="H592" s="54"/>
      <c r="I592" s="105"/>
      <c r="J592" s="131" t="str">
        <f>IF(MID(Fosfatos!J592,1,1)="&lt;",MID(Fosfatos!J592,2,4)/2,Fosfatos!J592)</f>
        <v>-</v>
      </c>
      <c r="K592" s="105"/>
      <c r="L592" s="131">
        <f>IF(MID(Fosfatos!L592,1,1)="&lt;",MID(Fosfatos!L592,2,4)/2,Fosfatos!L592)</f>
        <v>1.1000000000000001</v>
      </c>
      <c r="M592" s="105"/>
      <c r="N592" s="131" t="str">
        <f>IF(MID(Fosfatos!N592,1,1)="&lt;",MID(Fosfatos!N592,2,4)/2,Fosfatos!N592)</f>
        <v>-</v>
      </c>
      <c r="O592" s="4" t="str">
        <f>IF(MID(Fosfatos!O592,1,1)="&lt;",MID(Fosfatos!O592,2,4)/2,Fosfatos!O592)</f>
        <v>-</v>
      </c>
      <c r="P592" s="9" t="str">
        <f>IF(MID(Fosfatos!P592,1,1)="&lt;",MID(Fosfatos!P592,2,4)/2,Fosfatos!P592)</f>
        <v>-</v>
      </c>
      <c r="Q592" s="105"/>
      <c r="R592" s="17" t="str">
        <f>IF(MID(Fosfatos!R592,1,1)="&lt;",MID(Fosfatos!R592,2,4)/2,Fosfatos!R592)</f>
        <v>-</v>
      </c>
      <c r="S592" s="21" t="str">
        <f>IF(MID(Fosfatos!S592,1,1)="&lt;",MID(Fosfatos!S592,2,4)/2,Fosfatos!S592)</f>
        <v>-</v>
      </c>
      <c r="T592" s="21" t="str">
        <f>IF(MID(Fosfatos!T592,1,1)="&lt;",MID(Fosfatos!T592,2,4)/2,Fosfatos!T592)</f>
        <v>-</v>
      </c>
      <c r="U592" s="150" t="str">
        <f>IF(MID(Fosfatos!U592,1,1)="&lt;",MID(Fosfatos!U592,2,4)/2,Fosfatos!U592)</f>
        <v>-</v>
      </c>
      <c r="V592" s="151" t="str">
        <f>IF(MID(Fosfatos!V592,1,1)="&lt;",MID(Fosfatos!V592,2,4)/2,Fosfatos!V592)</f>
        <v>-</v>
      </c>
      <c r="W592" s="152" t="str">
        <f>IF(MID(Fosfatos!W592,1,1)="&lt;",MID(Fosfatos!W592,2,4)/2,Fosfatos!W592)</f>
        <v>-</v>
      </c>
      <c r="X592" s="153">
        <f>IF(MID(Fosfatos!X592,1,1)="&lt;",MID(Fosfatos!X592,2,4)/2,Fosfatos!X592)</f>
        <v>0.1</v>
      </c>
      <c r="Y592" s="154" t="str">
        <f>IF(MID(Fosfatos!Y592,1,1)="&lt;",MID(Fosfatos!Y592,2,4)/2,Fosfatos!Y592)</f>
        <v>-</v>
      </c>
    </row>
    <row r="593" spans="2:25" x14ac:dyDescent="0.25">
      <c r="B593" s="30">
        <v>45929</v>
      </c>
      <c r="C593" s="105"/>
      <c r="D593" s="131">
        <f>IF(MID(Fosfatos!D593,1,1)="&lt;",MID(Fosfatos!D593,2,4)/2,Fosfatos!D593)</f>
        <v>1.2</v>
      </c>
      <c r="E593" s="54"/>
      <c r="F593" s="54"/>
      <c r="G593" s="54"/>
      <c r="H593" s="54"/>
      <c r="I593" s="105"/>
      <c r="J593" s="131" t="str">
        <f>IF(MID(Fosfatos!J593,1,1)="&lt;",MID(Fosfatos!J593,2,4)/2,Fosfatos!J593)</f>
        <v>-</v>
      </c>
      <c r="K593" s="105"/>
      <c r="L593" s="131">
        <f>IF(MID(Fosfatos!L593,1,1)="&lt;",MID(Fosfatos!L593,2,4)/2,Fosfatos!L593)</f>
        <v>1.4</v>
      </c>
      <c r="M593" s="105"/>
      <c r="N593" s="131" t="str">
        <f>IF(MID(Fosfatos!N593,1,1)="&lt;",MID(Fosfatos!N593,2,4)/2,Fosfatos!N593)</f>
        <v>-</v>
      </c>
      <c r="O593" s="4" t="str">
        <f>IF(MID(Fosfatos!O593,1,1)="&lt;",MID(Fosfatos!O593,2,4)/2,Fosfatos!O593)</f>
        <v>-</v>
      </c>
      <c r="P593" s="9" t="str">
        <f>IF(MID(Fosfatos!P593,1,1)="&lt;",MID(Fosfatos!P593,2,4)/2,Fosfatos!P593)</f>
        <v>-</v>
      </c>
      <c r="Q593" s="105"/>
      <c r="R593" s="17" t="str">
        <f>IF(MID(Fosfatos!R593,1,1)="&lt;",MID(Fosfatos!R593,2,4)/2,Fosfatos!R593)</f>
        <v>-</v>
      </c>
      <c r="S593" s="21" t="str">
        <f>IF(MID(Fosfatos!S593,1,1)="&lt;",MID(Fosfatos!S593,2,4)/2,Fosfatos!S593)</f>
        <v>-</v>
      </c>
      <c r="T593" s="21" t="str">
        <f>IF(MID(Fosfatos!T593,1,1)="&lt;",MID(Fosfatos!T593,2,4)/2,Fosfatos!T593)</f>
        <v>-</v>
      </c>
      <c r="U593" s="150" t="str">
        <f>IF(MID(Fosfatos!U593,1,1)="&lt;",MID(Fosfatos!U593,2,4)/2,Fosfatos!U593)</f>
        <v>-</v>
      </c>
      <c r="V593" s="151" t="str">
        <f>IF(MID(Fosfatos!V593,1,1)="&lt;",MID(Fosfatos!V593,2,4)/2,Fosfatos!V593)</f>
        <v>-</v>
      </c>
      <c r="W593" s="152" t="str">
        <f>IF(MID(Fosfatos!W593,1,1)="&lt;",MID(Fosfatos!W593,2,4)/2,Fosfatos!W593)</f>
        <v>-</v>
      </c>
      <c r="X593" s="153">
        <f>IF(MID(Fosfatos!X593,1,1)="&lt;",MID(Fosfatos!X593,2,4)/2,Fosfatos!X593)</f>
        <v>0.98</v>
      </c>
      <c r="Y593" s="154" t="str">
        <f>IF(MID(Fosfatos!Y593,1,1)="&lt;",MID(Fosfatos!Y593,2,4)/2,Fosfatos!Y593)</f>
        <v>-</v>
      </c>
    </row>
    <row r="594" spans="2:25" x14ac:dyDescent="0.25">
      <c r="B594" s="30">
        <v>45931</v>
      </c>
      <c r="C594" s="105"/>
      <c r="D594" s="131">
        <f>IF(MID(Fosfatos!D594,1,1)="&lt;",MID(Fosfatos!D594,2,4)/2,Fosfatos!D594)</f>
        <v>0.92</v>
      </c>
      <c r="E594" s="54"/>
      <c r="F594" s="54"/>
      <c r="G594" s="54"/>
      <c r="H594" s="54"/>
      <c r="I594" s="105"/>
      <c r="J594" s="131" t="str">
        <f>IF(MID(Fosfatos!J594,1,1)="&lt;",MID(Fosfatos!J594,2,4)/2,Fosfatos!J594)</f>
        <v>-</v>
      </c>
      <c r="K594" s="105"/>
      <c r="L594" s="131" t="str">
        <f>IF(MID(Fosfatos!L594,1,1)="&lt;",MID(Fosfatos!L594,2,4)/2,Fosfatos!L594)</f>
        <v>-</v>
      </c>
      <c r="M594" s="105"/>
      <c r="N594" s="131" t="str">
        <f>IF(MID(Fosfatos!N594,1,1)="&lt;",MID(Fosfatos!N594,2,4)/2,Fosfatos!N594)</f>
        <v>-</v>
      </c>
      <c r="O594" s="4" t="str">
        <f>IF(MID(Fosfatos!O594,1,1)="&lt;",MID(Fosfatos!O594,2,4)/2,Fosfatos!O594)</f>
        <v>-</v>
      </c>
      <c r="P594" s="9" t="str">
        <f>IF(MID(Fosfatos!P594,1,1)="&lt;",MID(Fosfatos!P594,2,4)/2,Fosfatos!P594)</f>
        <v>-</v>
      </c>
      <c r="Q594" s="105"/>
      <c r="R594" s="17" t="str">
        <f>IF(MID(Fosfatos!R594,1,1)="&lt;",MID(Fosfatos!R594,2,4)/2,Fosfatos!R594)</f>
        <v>-</v>
      </c>
      <c r="S594" s="21" t="str">
        <f>IF(MID(Fosfatos!S594,1,1)="&lt;",MID(Fosfatos!S594,2,4)/2,Fosfatos!S594)</f>
        <v>-</v>
      </c>
      <c r="T594" s="21" t="str">
        <f>IF(MID(Fosfatos!T594,1,1)="&lt;",MID(Fosfatos!T594,2,4)/2,Fosfatos!T594)</f>
        <v>-</v>
      </c>
      <c r="U594" s="150" t="str">
        <f>IF(MID(Fosfatos!U594,1,1)="&lt;",MID(Fosfatos!U594,2,4)/2,Fosfatos!U594)</f>
        <v>-</v>
      </c>
      <c r="V594" s="151" t="str">
        <f>IF(MID(Fosfatos!V594,1,1)="&lt;",MID(Fosfatos!V594,2,4)/2,Fosfatos!V594)</f>
        <v>-</v>
      </c>
      <c r="W594" s="152" t="str">
        <f>IF(MID(Fosfatos!W594,1,1)="&lt;",MID(Fosfatos!W594,2,4)/2,Fosfatos!W594)</f>
        <v>-</v>
      </c>
      <c r="X594" s="153">
        <f>IF(MID(Fosfatos!X594,1,1)="&lt;",MID(Fosfatos!X594,2,4)/2,Fosfatos!X594)</f>
        <v>0.31</v>
      </c>
      <c r="Y594" s="154" t="str">
        <f>IF(MID(Fosfatos!Y594,1,1)="&lt;",MID(Fosfatos!Y594,2,4)/2,Fosfatos!Y594)</f>
        <v>-</v>
      </c>
    </row>
    <row r="595" spans="2:25" x14ac:dyDescent="0.25">
      <c r="B595" s="30">
        <v>45933</v>
      </c>
      <c r="C595" s="105"/>
      <c r="D595" s="131">
        <f>IF(MID(Fosfatos!D595,1,1)="&lt;",MID(Fosfatos!D595,2,4)/2,Fosfatos!D595)</f>
        <v>0.74</v>
      </c>
      <c r="E595" s="54"/>
      <c r="F595" s="54"/>
      <c r="G595" s="54"/>
      <c r="H595" s="54"/>
      <c r="I595" s="105"/>
      <c r="J595" s="131">
        <f>IF(MID(Fosfatos!J595,1,1)="&lt;",MID(Fosfatos!J595,2,4)/2,Fosfatos!J595)</f>
        <v>0.1</v>
      </c>
      <c r="K595" s="105"/>
      <c r="L595" s="131">
        <f>IF(MID(Fosfatos!L595,1,1)="&lt;",MID(Fosfatos!L595,2,4)/2,Fosfatos!L595)</f>
        <v>1.6</v>
      </c>
      <c r="M595" s="105"/>
      <c r="N595" s="131" t="str">
        <f>IF(MID(Fosfatos!N595,1,1)="&lt;",MID(Fosfatos!N595,2,4)/2,Fosfatos!N595)</f>
        <v>-</v>
      </c>
      <c r="O595" s="4" t="str">
        <f>IF(MID(Fosfatos!O595,1,1)="&lt;",MID(Fosfatos!O595,2,4)/2,Fosfatos!O595)</f>
        <v>-</v>
      </c>
      <c r="P595" s="9" t="str">
        <f>IF(MID(Fosfatos!P595,1,1)="&lt;",MID(Fosfatos!P595,2,4)/2,Fosfatos!P595)</f>
        <v>-</v>
      </c>
      <c r="Q595" s="105"/>
      <c r="R595" s="17" t="str">
        <f>IF(MID(Fosfatos!R595,1,1)="&lt;",MID(Fosfatos!R595,2,4)/2,Fosfatos!R595)</f>
        <v>-</v>
      </c>
      <c r="S595" s="21" t="str">
        <f>IF(MID(Fosfatos!S595,1,1)="&lt;",MID(Fosfatos!S595,2,4)/2,Fosfatos!S595)</f>
        <v>-</v>
      </c>
      <c r="T595" s="21" t="str">
        <f>IF(MID(Fosfatos!T595,1,1)="&lt;",MID(Fosfatos!T595,2,4)/2,Fosfatos!T595)</f>
        <v>-</v>
      </c>
      <c r="U595" s="150" t="str">
        <f>IF(MID(Fosfatos!U595,1,1)="&lt;",MID(Fosfatos!U595,2,4)/2,Fosfatos!U595)</f>
        <v>-</v>
      </c>
      <c r="V595" s="151" t="str">
        <f>IF(MID(Fosfatos!V595,1,1)="&lt;",MID(Fosfatos!V595,2,4)/2,Fosfatos!V595)</f>
        <v>-</v>
      </c>
      <c r="W595" s="152" t="str">
        <f>IF(MID(Fosfatos!W595,1,1)="&lt;",MID(Fosfatos!W595,2,4)/2,Fosfatos!W595)</f>
        <v>-</v>
      </c>
      <c r="X595" s="153">
        <f>IF(MID(Fosfatos!X595,1,1)="&lt;",MID(Fosfatos!X595,2,4)/2,Fosfatos!X595)</f>
        <v>0.46</v>
      </c>
      <c r="Y595" s="154" t="str">
        <f>IF(MID(Fosfatos!Y595,1,1)="&lt;",MID(Fosfatos!Y595,2,4)/2,Fosfatos!Y595)</f>
        <v>-</v>
      </c>
    </row>
    <row r="596" spans="2:25" x14ac:dyDescent="0.25">
      <c r="B596" s="30">
        <v>45936</v>
      </c>
      <c r="C596" s="105"/>
      <c r="D596" s="131" t="str">
        <f>IF(MID(Fosfatos!D596,1,1)="&lt;",MID(Fosfatos!D596,2,4)/2,Fosfatos!D596)</f>
        <v>-</v>
      </c>
      <c r="E596" s="54"/>
      <c r="F596" s="54"/>
      <c r="G596" s="54"/>
      <c r="H596" s="54"/>
      <c r="I596" s="105"/>
      <c r="J596" s="131">
        <f>IF(MID(Fosfatos!J596,1,1)="&lt;",MID(Fosfatos!J596,2,4)/2,Fosfatos!J596)</f>
        <v>0.1</v>
      </c>
      <c r="K596" s="105"/>
      <c r="L596" s="131">
        <f>IF(MID(Fosfatos!L596,1,1)="&lt;",MID(Fosfatos!L596,2,4)/2,Fosfatos!L596)</f>
        <v>0.8</v>
      </c>
      <c r="M596" s="105"/>
      <c r="N596" s="131" t="str">
        <f>IF(MID(Fosfatos!N596,1,1)="&lt;",MID(Fosfatos!N596,2,4)/2,Fosfatos!N596)</f>
        <v>-</v>
      </c>
      <c r="O596" s="4" t="str">
        <f>IF(MID(Fosfatos!O596,1,1)="&lt;",MID(Fosfatos!O596,2,4)/2,Fosfatos!O596)</f>
        <v>-</v>
      </c>
      <c r="P596" s="9" t="str">
        <f>IF(MID(Fosfatos!P596,1,1)="&lt;",MID(Fosfatos!P596,2,4)/2,Fosfatos!P596)</f>
        <v>-</v>
      </c>
      <c r="Q596" s="105"/>
      <c r="R596" s="17" t="str">
        <f>IF(MID(Fosfatos!R596,1,1)="&lt;",MID(Fosfatos!R596,2,4)/2,Fosfatos!R596)</f>
        <v>-</v>
      </c>
      <c r="S596" s="21" t="str">
        <f>IF(MID(Fosfatos!S596,1,1)="&lt;",MID(Fosfatos!S596,2,4)/2,Fosfatos!S596)</f>
        <v>-</v>
      </c>
      <c r="T596" s="21" t="str">
        <f>IF(MID(Fosfatos!T596,1,1)="&lt;",MID(Fosfatos!T596,2,4)/2,Fosfatos!T596)</f>
        <v>-</v>
      </c>
      <c r="U596" s="150" t="str">
        <f>IF(MID(Fosfatos!U596,1,1)="&lt;",MID(Fosfatos!U596,2,4)/2,Fosfatos!U596)</f>
        <v>-</v>
      </c>
      <c r="V596" s="151" t="str">
        <f>IF(MID(Fosfatos!V596,1,1)="&lt;",MID(Fosfatos!V596,2,4)/2,Fosfatos!V596)</f>
        <v>-</v>
      </c>
      <c r="W596" s="152" t="str">
        <f>IF(MID(Fosfatos!W596,1,1)="&lt;",MID(Fosfatos!W596,2,4)/2,Fosfatos!W596)</f>
        <v>-</v>
      </c>
      <c r="X596" s="153">
        <f>IF(MID(Fosfatos!X596,1,1)="&lt;",MID(Fosfatos!X596,2,4)/2,Fosfatos!X596)</f>
        <v>0.31</v>
      </c>
      <c r="Y596" s="154" t="str">
        <f>IF(MID(Fosfatos!Y596,1,1)="&lt;",MID(Fosfatos!Y596,2,4)/2,Fosfatos!Y596)</f>
        <v>-</v>
      </c>
    </row>
    <row r="597" spans="2:25" x14ac:dyDescent="0.25">
      <c r="B597" s="30">
        <v>45938</v>
      </c>
      <c r="C597" s="105"/>
      <c r="D597" s="131">
        <f>IF(MID(Fosfatos!D597,1,1)="&lt;",MID(Fosfatos!D597,2,4)/2,Fosfatos!D597)</f>
        <v>0.71</v>
      </c>
      <c r="E597" s="54"/>
      <c r="F597" s="54"/>
      <c r="G597" s="54"/>
      <c r="H597" s="54"/>
      <c r="I597" s="105"/>
      <c r="J597" s="131">
        <f>IF(MID(Fosfatos!J597,1,1)="&lt;",MID(Fosfatos!J597,2,4)/2,Fosfatos!J597)</f>
        <v>0.1</v>
      </c>
      <c r="K597" s="105"/>
      <c r="L597" s="131">
        <f>IF(MID(Fosfatos!L597,1,1)="&lt;",MID(Fosfatos!L597,2,4)/2,Fosfatos!L597)</f>
        <v>1.5</v>
      </c>
      <c r="M597" s="105"/>
      <c r="N597" s="131" t="str">
        <f>IF(MID(Fosfatos!N597,1,1)="&lt;",MID(Fosfatos!N597,2,4)/2,Fosfatos!N597)</f>
        <v>-</v>
      </c>
      <c r="O597" s="4" t="str">
        <f>IF(MID(Fosfatos!O597,1,1)="&lt;",MID(Fosfatos!O597,2,4)/2,Fosfatos!O597)</f>
        <v>-</v>
      </c>
      <c r="P597" s="9" t="str">
        <f>IF(MID(Fosfatos!P597,1,1)="&lt;",MID(Fosfatos!P597,2,4)/2,Fosfatos!P597)</f>
        <v>-</v>
      </c>
      <c r="Q597" s="105"/>
      <c r="R597" s="17" t="str">
        <f>IF(MID(Fosfatos!R597,1,1)="&lt;",MID(Fosfatos!R597,2,4)/2,Fosfatos!R597)</f>
        <v>-</v>
      </c>
      <c r="S597" s="21" t="str">
        <f>IF(MID(Fosfatos!S597,1,1)="&lt;",MID(Fosfatos!S597,2,4)/2,Fosfatos!S597)</f>
        <v>-</v>
      </c>
      <c r="T597" s="21" t="str">
        <f>IF(MID(Fosfatos!T597,1,1)="&lt;",MID(Fosfatos!T597,2,4)/2,Fosfatos!T597)</f>
        <v>-</v>
      </c>
      <c r="U597" s="150" t="str">
        <f>IF(MID(Fosfatos!U597,1,1)="&lt;",MID(Fosfatos!U597,2,4)/2,Fosfatos!U597)</f>
        <v>-</v>
      </c>
      <c r="V597" s="151" t="str">
        <f>IF(MID(Fosfatos!V597,1,1)="&lt;",MID(Fosfatos!V597,2,4)/2,Fosfatos!V597)</f>
        <v>-</v>
      </c>
      <c r="W597" s="152" t="str">
        <f>IF(MID(Fosfatos!W597,1,1)="&lt;",MID(Fosfatos!W597,2,4)/2,Fosfatos!W597)</f>
        <v>-</v>
      </c>
      <c r="X597" s="153">
        <f>IF(MID(Fosfatos!X597,1,1)="&lt;",MID(Fosfatos!X597,2,4)/2,Fosfatos!X597)</f>
        <v>0.49</v>
      </c>
      <c r="Y597" s="154" t="str">
        <f>IF(MID(Fosfatos!Y597,1,1)="&lt;",MID(Fosfatos!Y597,2,4)/2,Fosfatos!Y597)</f>
        <v>-</v>
      </c>
    </row>
    <row r="598" spans="2:25" x14ac:dyDescent="0.25">
      <c r="B598" s="30">
        <v>45943</v>
      </c>
      <c r="C598" s="105"/>
      <c r="D598" s="131">
        <f>IF(MID(Fosfatos!D598,1,1)="&lt;",MID(Fosfatos!D598,2,4)/2,Fosfatos!D598)</f>
        <v>1.8</v>
      </c>
      <c r="E598" s="54"/>
      <c r="F598" s="54"/>
      <c r="G598" s="54"/>
      <c r="H598" s="54"/>
      <c r="I598" s="105"/>
      <c r="J598" s="131" t="str">
        <f>IF(MID(Fosfatos!J598,1,1)="&lt;",MID(Fosfatos!J598,2,4)/2,Fosfatos!J598)</f>
        <v>-</v>
      </c>
      <c r="K598" s="105"/>
      <c r="L598" s="131" t="str">
        <f>IF(MID(Fosfatos!L598,1,1)="&lt;",MID(Fosfatos!L598,2,4)/2,Fosfatos!L598)</f>
        <v>-</v>
      </c>
      <c r="M598" s="105"/>
      <c r="N598" s="131" t="str">
        <f>IF(MID(Fosfatos!N598,1,1)="&lt;",MID(Fosfatos!N598,2,4)/2,Fosfatos!N598)</f>
        <v>-</v>
      </c>
      <c r="O598" s="4" t="str">
        <f>IF(MID(Fosfatos!O598,1,1)="&lt;",MID(Fosfatos!O598,2,4)/2,Fosfatos!O598)</f>
        <v>-</v>
      </c>
      <c r="P598" s="9" t="str">
        <f>IF(MID(Fosfatos!P598,1,1)="&lt;",MID(Fosfatos!P598,2,4)/2,Fosfatos!P598)</f>
        <v>-</v>
      </c>
      <c r="Q598" s="105"/>
      <c r="R598" s="17" t="str">
        <f>IF(MID(Fosfatos!R598,1,1)="&lt;",MID(Fosfatos!R598,2,4)/2,Fosfatos!R598)</f>
        <v>-</v>
      </c>
      <c r="S598" s="21" t="str">
        <f>IF(MID(Fosfatos!S598,1,1)="&lt;",MID(Fosfatos!S598,2,4)/2,Fosfatos!S598)</f>
        <v>-</v>
      </c>
      <c r="T598" s="21" t="str">
        <f>IF(MID(Fosfatos!T598,1,1)="&lt;",MID(Fosfatos!T598,2,4)/2,Fosfatos!T598)</f>
        <v>-</v>
      </c>
      <c r="U598" s="150" t="str">
        <f>IF(MID(Fosfatos!U598,1,1)="&lt;",MID(Fosfatos!U598,2,4)/2,Fosfatos!U598)</f>
        <v>-</v>
      </c>
      <c r="V598" s="151" t="str">
        <f>IF(MID(Fosfatos!V598,1,1)="&lt;",MID(Fosfatos!V598,2,4)/2,Fosfatos!V598)</f>
        <v>-</v>
      </c>
      <c r="W598" s="152" t="str">
        <f>IF(MID(Fosfatos!W598,1,1)="&lt;",MID(Fosfatos!W598,2,4)/2,Fosfatos!W598)</f>
        <v>-</v>
      </c>
      <c r="X598" s="153" t="str">
        <f>IF(MID(Fosfatos!X598,1,1)="&lt;",MID(Fosfatos!X598,2,4)/2,Fosfatos!X598)</f>
        <v>-</v>
      </c>
      <c r="Y598" s="154" t="str">
        <f>IF(MID(Fosfatos!Y598,1,1)="&lt;",MID(Fosfatos!Y598,2,4)/2,Fosfatos!Y598)</f>
        <v>-</v>
      </c>
    </row>
    <row r="599" spans="2:25" x14ac:dyDescent="0.25">
      <c r="B599" s="30">
        <v>45945</v>
      </c>
      <c r="C599" s="105"/>
      <c r="D599" s="131">
        <f>IF(MID(Fosfatos!D599,1,1)="&lt;",MID(Fosfatos!D599,2,4)/2,Fosfatos!D599)</f>
        <v>0.71</v>
      </c>
      <c r="E599" s="54"/>
      <c r="F599" s="54"/>
      <c r="G599" s="54"/>
      <c r="H599" s="54"/>
      <c r="I599" s="105"/>
      <c r="J599" s="131" t="str">
        <f>IF(MID(Fosfatos!J599,1,1)="&lt;",MID(Fosfatos!J599,2,4)/2,Fosfatos!J599)</f>
        <v>-</v>
      </c>
      <c r="K599" s="105"/>
      <c r="L599" s="131" t="str">
        <f>IF(MID(Fosfatos!L599,1,1)="&lt;",MID(Fosfatos!L599,2,4)/2,Fosfatos!L599)</f>
        <v>-</v>
      </c>
      <c r="M599" s="105"/>
      <c r="N599" s="131" t="str">
        <f>IF(MID(Fosfatos!N599,1,1)="&lt;",MID(Fosfatos!N599,2,4)/2,Fosfatos!N599)</f>
        <v>-</v>
      </c>
      <c r="O599" s="4" t="str">
        <f>IF(MID(Fosfatos!O599,1,1)="&lt;",MID(Fosfatos!O599,2,4)/2,Fosfatos!O599)</f>
        <v>-</v>
      </c>
      <c r="P599" s="9" t="str">
        <f>IF(MID(Fosfatos!P599,1,1)="&lt;",MID(Fosfatos!P599,2,4)/2,Fosfatos!P599)</f>
        <v>-</v>
      </c>
      <c r="Q599" s="105"/>
      <c r="R599" s="17" t="str">
        <f>IF(MID(Fosfatos!R599,1,1)="&lt;",MID(Fosfatos!R599,2,4)/2,Fosfatos!R599)</f>
        <v>-</v>
      </c>
      <c r="S599" s="21" t="str">
        <f>IF(MID(Fosfatos!S599,1,1)="&lt;",MID(Fosfatos!S599,2,4)/2,Fosfatos!S599)</f>
        <v>-</v>
      </c>
      <c r="T599" s="21" t="str">
        <f>IF(MID(Fosfatos!T599,1,1)="&lt;",MID(Fosfatos!T599,2,4)/2,Fosfatos!T599)</f>
        <v>-</v>
      </c>
      <c r="U599" s="150" t="str">
        <f>IF(MID(Fosfatos!U599,1,1)="&lt;",MID(Fosfatos!U599,2,4)/2,Fosfatos!U599)</f>
        <v>-</v>
      </c>
      <c r="V599" s="151" t="str">
        <f>IF(MID(Fosfatos!V599,1,1)="&lt;",MID(Fosfatos!V599,2,4)/2,Fosfatos!V599)</f>
        <v>-</v>
      </c>
      <c r="W599" s="152" t="str">
        <f>IF(MID(Fosfatos!W599,1,1)="&lt;",MID(Fosfatos!W599,2,4)/2,Fosfatos!W599)</f>
        <v>-</v>
      </c>
      <c r="X599" s="153">
        <f>IF(MID(Fosfatos!X599,1,1)="&lt;",MID(Fosfatos!X599,2,4)/2,Fosfatos!X599)</f>
        <v>0.28000000000000003</v>
      </c>
      <c r="Y599" s="154" t="str">
        <f>IF(MID(Fosfatos!Y599,1,1)="&lt;",MID(Fosfatos!Y599,2,4)/2,Fosfatos!Y599)</f>
        <v>-</v>
      </c>
    </row>
    <row r="600" spans="2:25" x14ac:dyDescent="0.25">
      <c r="B600" s="30">
        <v>45947</v>
      </c>
      <c r="C600" s="105"/>
      <c r="D600" s="131">
        <f>IF(MID(Fosfatos!D600,1,1)="&lt;",MID(Fosfatos!D600,2,4)/2,Fosfatos!D600)</f>
        <v>0.74</v>
      </c>
      <c r="E600" s="54"/>
      <c r="F600" s="54"/>
      <c r="G600" s="54"/>
      <c r="H600" s="54"/>
      <c r="I600" s="105"/>
      <c r="J600" s="131" t="str">
        <f>IF(MID(Fosfatos!J600,1,1)="&lt;",MID(Fosfatos!J600,2,4)/2,Fosfatos!J600)</f>
        <v>-</v>
      </c>
      <c r="K600" s="105"/>
      <c r="L600" s="131" t="str">
        <f>IF(MID(Fosfatos!L600,1,1)="&lt;",MID(Fosfatos!L600,2,4)/2,Fosfatos!L600)</f>
        <v>-</v>
      </c>
      <c r="M600" s="105"/>
      <c r="N600" s="131" t="str">
        <f>IF(MID(Fosfatos!N600,1,1)="&lt;",MID(Fosfatos!N600,2,4)/2,Fosfatos!N600)</f>
        <v>-</v>
      </c>
      <c r="O600" s="4" t="str">
        <f>IF(MID(Fosfatos!O600,1,1)="&lt;",MID(Fosfatos!O600,2,4)/2,Fosfatos!O600)</f>
        <v>-</v>
      </c>
      <c r="P600" s="9" t="str">
        <f>IF(MID(Fosfatos!P600,1,1)="&lt;",MID(Fosfatos!P600,2,4)/2,Fosfatos!P600)</f>
        <v>-</v>
      </c>
      <c r="Q600" s="105"/>
      <c r="R600" s="17" t="str">
        <f>IF(MID(Fosfatos!R600,1,1)="&lt;",MID(Fosfatos!R600,2,4)/2,Fosfatos!R600)</f>
        <v>-</v>
      </c>
      <c r="S600" s="21" t="str">
        <f>IF(MID(Fosfatos!S600,1,1)="&lt;",MID(Fosfatos!S600,2,4)/2,Fosfatos!S600)</f>
        <v>-</v>
      </c>
      <c r="T600" s="21" t="str">
        <f>IF(MID(Fosfatos!T600,1,1)="&lt;",MID(Fosfatos!T600,2,4)/2,Fosfatos!T600)</f>
        <v>-</v>
      </c>
      <c r="U600" s="150" t="str">
        <f>IF(MID(Fosfatos!U600,1,1)="&lt;",MID(Fosfatos!U600,2,4)/2,Fosfatos!U600)</f>
        <v>-</v>
      </c>
      <c r="V600" s="151" t="str">
        <f>IF(MID(Fosfatos!V600,1,1)="&lt;",MID(Fosfatos!V600,2,4)/2,Fosfatos!V600)</f>
        <v>-</v>
      </c>
      <c r="W600" s="152" t="str">
        <f>IF(MID(Fosfatos!W600,1,1)="&lt;",MID(Fosfatos!W600,2,4)/2,Fosfatos!W600)</f>
        <v>-</v>
      </c>
      <c r="X600" s="153">
        <f>IF(MID(Fosfatos!X600,1,1)="&lt;",MID(Fosfatos!X600,2,4)/2,Fosfatos!X600)</f>
        <v>0.43</v>
      </c>
      <c r="Y600" s="154" t="str">
        <f>IF(MID(Fosfatos!Y600,1,1)="&lt;",MID(Fosfatos!Y600,2,4)/2,Fosfatos!Y600)</f>
        <v>-</v>
      </c>
    </row>
    <row r="601" spans="2:25" x14ac:dyDescent="0.25">
      <c r="B601" s="30">
        <v>45950</v>
      </c>
      <c r="C601" s="105"/>
      <c r="D601" s="131">
        <f>IF(MID(Fosfatos!D601,1,1)="&lt;",MID(Fosfatos!D601,2,4)/2,Fosfatos!D601)</f>
        <v>0.43</v>
      </c>
      <c r="E601" s="54"/>
      <c r="F601" s="54"/>
      <c r="G601" s="54"/>
      <c r="H601" s="54"/>
      <c r="I601" s="105"/>
      <c r="J601" s="131" t="str">
        <f>IF(MID(Fosfatos!J601,1,1)="&lt;",MID(Fosfatos!J601,2,4)/2,Fosfatos!J601)</f>
        <v>-</v>
      </c>
      <c r="K601" s="105"/>
      <c r="L601" s="131" t="str">
        <f>IF(MID(Fosfatos!L601,1,1)="&lt;",MID(Fosfatos!L601,2,4)/2,Fosfatos!L601)</f>
        <v>-</v>
      </c>
      <c r="M601" s="105"/>
      <c r="N601" s="131" t="str">
        <f>IF(MID(Fosfatos!N601,1,1)="&lt;",MID(Fosfatos!N601,2,4)/2,Fosfatos!N601)</f>
        <v>-</v>
      </c>
      <c r="O601" s="4" t="str">
        <f>IF(MID(Fosfatos!O601,1,1)="&lt;",MID(Fosfatos!O601,2,4)/2,Fosfatos!O601)</f>
        <v>-</v>
      </c>
      <c r="P601" s="9" t="str">
        <f>IF(MID(Fosfatos!P601,1,1)="&lt;",MID(Fosfatos!P601,2,4)/2,Fosfatos!P601)</f>
        <v>-</v>
      </c>
      <c r="Q601" s="105"/>
      <c r="R601" s="17" t="str">
        <f>IF(MID(Fosfatos!R601,1,1)="&lt;",MID(Fosfatos!R601,2,4)/2,Fosfatos!R601)</f>
        <v>-</v>
      </c>
      <c r="S601" s="21" t="str">
        <f>IF(MID(Fosfatos!S601,1,1)="&lt;",MID(Fosfatos!S601,2,4)/2,Fosfatos!S601)</f>
        <v>-</v>
      </c>
      <c r="T601" s="21" t="str">
        <f>IF(MID(Fosfatos!T601,1,1)="&lt;",MID(Fosfatos!T601,2,4)/2,Fosfatos!T601)</f>
        <v>-</v>
      </c>
      <c r="U601" s="150" t="str">
        <f>IF(MID(Fosfatos!U601,1,1)="&lt;",MID(Fosfatos!U601,2,4)/2,Fosfatos!U601)</f>
        <v>-</v>
      </c>
      <c r="V601" s="151" t="str">
        <f>IF(MID(Fosfatos!V601,1,1)="&lt;",MID(Fosfatos!V601,2,4)/2,Fosfatos!V601)</f>
        <v>-</v>
      </c>
      <c r="W601" s="152" t="str">
        <f>IF(MID(Fosfatos!W601,1,1)="&lt;",MID(Fosfatos!W601,2,4)/2,Fosfatos!W601)</f>
        <v>-</v>
      </c>
      <c r="X601" s="153">
        <f>IF(MID(Fosfatos!X601,1,1)="&lt;",MID(Fosfatos!X601,2,4)/2,Fosfatos!X601)</f>
        <v>0.37</v>
      </c>
      <c r="Y601" s="154" t="str">
        <f>IF(MID(Fosfatos!Y601,1,1)="&lt;",MID(Fosfatos!Y601,2,4)/2,Fosfatos!Y601)</f>
        <v>-</v>
      </c>
    </row>
    <row r="602" spans="2:25" x14ac:dyDescent="0.25">
      <c r="B602" s="30">
        <v>45952</v>
      </c>
      <c r="C602" s="105"/>
      <c r="D602" s="131">
        <f>IF(MID(Fosfatos!D602,1,1)="&lt;",MID(Fosfatos!D602,2,4)/2,Fosfatos!D602)</f>
        <v>0.4</v>
      </c>
      <c r="E602" s="54"/>
      <c r="F602" s="54"/>
      <c r="G602" s="54"/>
      <c r="H602" s="54"/>
      <c r="I602" s="105"/>
      <c r="J602" s="131" t="str">
        <f>IF(MID(Fosfatos!J602,1,1)="&lt;",MID(Fosfatos!J602,2,4)/2,Fosfatos!J602)</f>
        <v>-</v>
      </c>
      <c r="K602" s="105"/>
      <c r="L602" s="131">
        <f>IF(MID(Fosfatos!L602,1,1)="&lt;",MID(Fosfatos!L602,2,4)/2,Fosfatos!L602)</f>
        <v>0.95</v>
      </c>
      <c r="M602" s="105"/>
      <c r="N602" s="131" t="str">
        <f>IF(MID(Fosfatos!N602,1,1)="&lt;",MID(Fosfatos!N602,2,4)/2,Fosfatos!N602)</f>
        <v>-</v>
      </c>
      <c r="O602" s="4" t="str">
        <f>IF(MID(Fosfatos!O602,1,1)="&lt;",MID(Fosfatos!O602,2,4)/2,Fosfatos!O602)</f>
        <v>-</v>
      </c>
      <c r="P602" s="9" t="str">
        <f>IF(MID(Fosfatos!P602,1,1)="&lt;",MID(Fosfatos!P602,2,4)/2,Fosfatos!P602)</f>
        <v>-</v>
      </c>
      <c r="Q602" s="105"/>
      <c r="R602" s="17" t="str">
        <f>IF(MID(Fosfatos!R602,1,1)="&lt;",MID(Fosfatos!R602,2,4)/2,Fosfatos!R602)</f>
        <v>-</v>
      </c>
      <c r="S602" s="21" t="str">
        <f>IF(MID(Fosfatos!S602,1,1)="&lt;",MID(Fosfatos!S602,2,4)/2,Fosfatos!S602)</f>
        <v>-</v>
      </c>
      <c r="T602" s="21" t="str">
        <f>IF(MID(Fosfatos!T602,1,1)="&lt;",MID(Fosfatos!T602,2,4)/2,Fosfatos!T602)</f>
        <v>-</v>
      </c>
      <c r="U602" s="150" t="str">
        <f>IF(MID(Fosfatos!U602,1,1)="&lt;",MID(Fosfatos!U602,2,4)/2,Fosfatos!U602)</f>
        <v>-</v>
      </c>
      <c r="V602" s="151" t="str">
        <f>IF(MID(Fosfatos!V602,1,1)="&lt;",MID(Fosfatos!V602,2,4)/2,Fosfatos!V602)</f>
        <v>-</v>
      </c>
      <c r="W602" s="152" t="str">
        <f>IF(MID(Fosfatos!W602,1,1)="&lt;",MID(Fosfatos!W602,2,4)/2,Fosfatos!W602)</f>
        <v>-</v>
      </c>
      <c r="X602" s="153">
        <f>IF(MID(Fosfatos!X602,1,1)="&lt;",MID(Fosfatos!X602,2,4)/2,Fosfatos!X602)</f>
        <v>0.1</v>
      </c>
      <c r="Y602" s="154" t="str">
        <f>IF(MID(Fosfatos!Y602,1,1)="&lt;",MID(Fosfatos!Y602,2,4)/2,Fosfatos!Y602)</f>
        <v>-</v>
      </c>
    </row>
    <row r="603" spans="2:25" x14ac:dyDescent="0.25">
      <c r="B603" s="30">
        <v>45954</v>
      </c>
      <c r="C603" s="105"/>
      <c r="D603" s="131">
        <f>IF(MID(Fosfatos!D603,1,1)="&lt;",MID(Fosfatos!D603,2,4)/2,Fosfatos!D603)</f>
        <v>0.77</v>
      </c>
      <c r="E603" s="54"/>
      <c r="F603" s="54"/>
      <c r="G603" s="54"/>
      <c r="H603" s="54"/>
      <c r="I603" s="105"/>
      <c r="J603" s="131" t="str">
        <f>IF(MID(Fosfatos!J603,1,1)="&lt;",MID(Fosfatos!J603,2,4)/2,Fosfatos!J603)</f>
        <v>-</v>
      </c>
      <c r="K603" s="105"/>
      <c r="L603" s="131">
        <f>IF(MID(Fosfatos!L603,1,1)="&lt;",MID(Fosfatos!L603,2,4)/2,Fosfatos!L603)</f>
        <v>0.83</v>
      </c>
      <c r="M603" s="105"/>
      <c r="N603" s="131" t="str">
        <f>IF(MID(Fosfatos!N603,1,1)="&lt;",MID(Fosfatos!N603,2,4)/2,Fosfatos!N603)</f>
        <v>-</v>
      </c>
      <c r="O603" s="4" t="str">
        <f>IF(MID(Fosfatos!O603,1,1)="&lt;",MID(Fosfatos!O603,2,4)/2,Fosfatos!O603)</f>
        <v>-</v>
      </c>
      <c r="P603" s="9" t="str">
        <f>IF(MID(Fosfatos!P603,1,1)="&lt;",MID(Fosfatos!P603,2,4)/2,Fosfatos!P603)</f>
        <v>-</v>
      </c>
      <c r="Q603" s="105"/>
      <c r="R603" s="17" t="str">
        <f>IF(MID(Fosfatos!R603,1,1)="&lt;",MID(Fosfatos!R603,2,4)/2,Fosfatos!R603)</f>
        <v>-</v>
      </c>
      <c r="S603" s="21" t="str">
        <f>IF(MID(Fosfatos!S603,1,1)="&lt;",MID(Fosfatos!S603,2,4)/2,Fosfatos!S603)</f>
        <v>-</v>
      </c>
      <c r="T603" s="21" t="str">
        <f>IF(MID(Fosfatos!T603,1,1)="&lt;",MID(Fosfatos!T603,2,4)/2,Fosfatos!T603)</f>
        <v>-</v>
      </c>
      <c r="U603" s="150" t="str">
        <f>IF(MID(Fosfatos!U603,1,1)="&lt;",MID(Fosfatos!U603,2,4)/2,Fosfatos!U603)</f>
        <v>-</v>
      </c>
      <c r="V603" s="151" t="str">
        <f>IF(MID(Fosfatos!V603,1,1)="&lt;",MID(Fosfatos!V603,2,4)/2,Fosfatos!V603)</f>
        <v>-</v>
      </c>
      <c r="W603" s="152" t="str">
        <f>IF(MID(Fosfatos!W603,1,1)="&lt;",MID(Fosfatos!W603,2,4)/2,Fosfatos!W603)</f>
        <v>-</v>
      </c>
      <c r="X603" s="153">
        <f>IF(MID(Fosfatos!X603,1,1)="&lt;",MID(Fosfatos!X603,2,4)/2,Fosfatos!X603)</f>
        <v>0.1</v>
      </c>
      <c r="Y603" s="154" t="str">
        <f>IF(MID(Fosfatos!Y603,1,1)="&lt;",MID(Fosfatos!Y603,2,4)/2,Fosfatos!Y603)</f>
        <v>-</v>
      </c>
    </row>
    <row r="604" spans="2:25" x14ac:dyDescent="0.25">
      <c r="B604" s="30">
        <v>45957</v>
      </c>
      <c r="C604" s="105"/>
      <c r="D604" s="131">
        <f>IF(MID(Fosfatos!D604,1,1)="&lt;",MID(Fosfatos!D604,2,4)/2,Fosfatos!D604)</f>
        <v>0.8</v>
      </c>
      <c r="E604" s="54"/>
      <c r="F604" s="54"/>
      <c r="G604" s="54"/>
      <c r="H604" s="54"/>
      <c r="I604" s="105"/>
      <c r="J604" s="131" t="str">
        <f>IF(MID(Fosfatos!J604,1,1)="&lt;",MID(Fosfatos!J604,2,4)/2,Fosfatos!J604)</f>
        <v>-</v>
      </c>
      <c r="K604" s="105"/>
      <c r="L604" s="131">
        <f>IF(MID(Fosfatos!L604,1,1)="&lt;",MID(Fosfatos!L604,2,4)/2,Fosfatos!L604)</f>
        <v>0.8</v>
      </c>
      <c r="M604" s="105"/>
      <c r="N604" s="131" t="str">
        <f>IF(MID(Fosfatos!N604,1,1)="&lt;",MID(Fosfatos!N604,2,4)/2,Fosfatos!N604)</f>
        <v>-</v>
      </c>
      <c r="O604" s="4" t="str">
        <f>IF(MID(Fosfatos!O604,1,1)="&lt;",MID(Fosfatos!O604,2,4)/2,Fosfatos!O604)</f>
        <v>-</v>
      </c>
      <c r="P604" s="9" t="str">
        <f>IF(MID(Fosfatos!P604,1,1)="&lt;",MID(Fosfatos!P604,2,4)/2,Fosfatos!P604)</f>
        <v>-</v>
      </c>
      <c r="Q604" s="105"/>
      <c r="R604" s="17" t="str">
        <f>IF(MID(Fosfatos!R604,1,1)="&lt;",MID(Fosfatos!R604,2,4)/2,Fosfatos!R604)</f>
        <v>-</v>
      </c>
      <c r="S604" s="21" t="str">
        <f>IF(MID(Fosfatos!S604,1,1)="&lt;",MID(Fosfatos!S604,2,4)/2,Fosfatos!S604)</f>
        <v>-</v>
      </c>
      <c r="T604" s="21" t="str">
        <f>IF(MID(Fosfatos!T604,1,1)="&lt;",MID(Fosfatos!T604,2,4)/2,Fosfatos!T604)</f>
        <v>-</v>
      </c>
      <c r="U604" s="150" t="str">
        <f>IF(MID(Fosfatos!U604,1,1)="&lt;",MID(Fosfatos!U604,2,4)/2,Fosfatos!U604)</f>
        <v>-</v>
      </c>
      <c r="V604" s="151" t="str">
        <f>IF(MID(Fosfatos!V604,1,1)="&lt;",MID(Fosfatos!V604,2,4)/2,Fosfatos!V604)</f>
        <v>-</v>
      </c>
      <c r="W604" s="152" t="str">
        <f>IF(MID(Fosfatos!W604,1,1)="&lt;",MID(Fosfatos!W604,2,4)/2,Fosfatos!W604)</f>
        <v>-</v>
      </c>
      <c r="X604" s="153">
        <f>IF(MID(Fosfatos!X604,1,1)="&lt;",MID(Fosfatos!X604,2,4)/2,Fosfatos!X604)</f>
        <v>0.31</v>
      </c>
      <c r="Y604" s="154" t="str">
        <f>IF(MID(Fosfatos!Y604,1,1)="&lt;",MID(Fosfatos!Y604,2,4)/2,Fosfatos!Y604)</f>
        <v>-</v>
      </c>
    </row>
    <row r="605" spans="2:25" x14ac:dyDescent="0.25">
      <c r="B605" s="30">
        <v>45959</v>
      </c>
      <c r="C605" s="105"/>
      <c r="D605" s="131">
        <f>IF(MID(Fosfatos!D605,1,1)="&lt;",MID(Fosfatos!D605,2,4)/2,Fosfatos!D605)</f>
        <v>0.43</v>
      </c>
      <c r="E605" s="54"/>
      <c r="F605" s="54"/>
      <c r="G605" s="54"/>
      <c r="H605" s="54"/>
      <c r="I605" s="105"/>
      <c r="J605" s="131" t="str">
        <f>IF(MID(Fosfatos!J605,1,1)="&lt;",MID(Fosfatos!J605,2,4)/2,Fosfatos!J605)</f>
        <v>-</v>
      </c>
      <c r="K605" s="105"/>
      <c r="L605" s="131">
        <f>IF(MID(Fosfatos!L605,1,1)="&lt;",MID(Fosfatos!L605,2,4)/2,Fosfatos!L605)</f>
        <v>0.92</v>
      </c>
      <c r="M605" s="105"/>
      <c r="N605" s="131" t="str">
        <f>IF(MID(Fosfatos!N605,1,1)="&lt;",MID(Fosfatos!N605,2,4)/2,Fosfatos!N605)</f>
        <v>-</v>
      </c>
      <c r="O605" s="4" t="str">
        <f>IF(MID(Fosfatos!O605,1,1)="&lt;",MID(Fosfatos!O605,2,4)/2,Fosfatos!O605)</f>
        <v>-</v>
      </c>
      <c r="P605" s="9" t="str">
        <f>IF(MID(Fosfatos!P605,1,1)="&lt;",MID(Fosfatos!P605,2,4)/2,Fosfatos!P605)</f>
        <v>-</v>
      </c>
      <c r="Q605" s="105"/>
      <c r="R605" s="17" t="str">
        <f>IF(MID(Fosfatos!R605,1,1)="&lt;",MID(Fosfatos!R605,2,4)/2,Fosfatos!R605)</f>
        <v>-</v>
      </c>
      <c r="S605" s="21" t="str">
        <f>IF(MID(Fosfatos!S605,1,1)="&lt;",MID(Fosfatos!S605,2,4)/2,Fosfatos!S605)</f>
        <v>-</v>
      </c>
      <c r="T605" s="21" t="str">
        <f>IF(MID(Fosfatos!T605,1,1)="&lt;",MID(Fosfatos!T605,2,4)/2,Fosfatos!T605)</f>
        <v>-</v>
      </c>
      <c r="U605" s="150" t="str">
        <f>IF(MID(Fosfatos!U605,1,1)="&lt;",MID(Fosfatos!U605,2,4)/2,Fosfatos!U605)</f>
        <v>-</v>
      </c>
      <c r="V605" s="151" t="str">
        <f>IF(MID(Fosfatos!V605,1,1)="&lt;",MID(Fosfatos!V605,2,4)/2,Fosfatos!V605)</f>
        <v>-</v>
      </c>
      <c r="W605" s="152" t="str">
        <f>IF(MID(Fosfatos!W605,1,1)="&lt;",MID(Fosfatos!W605,2,4)/2,Fosfatos!W605)</f>
        <v>-</v>
      </c>
      <c r="X605" s="153">
        <f>IF(MID(Fosfatos!X605,1,1)="&lt;",MID(Fosfatos!X605,2,4)/2,Fosfatos!X605)</f>
        <v>0.1</v>
      </c>
      <c r="Y605" s="154" t="str">
        <f>IF(MID(Fosfatos!Y605,1,1)="&lt;",MID(Fosfatos!Y605,2,4)/2,Fosfatos!Y605)</f>
        <v>-</v>
      </c>
    </row>
    <row r="606" spans="2:25" x14ac:dyDescent="0.25">
      <c r="B606" s="30">
        <v>45961</v>
      </c>
      <c r="C606" s="105"/>
      <c r="D606" s="131">
        <f>IF(MID(Fosfatos!D606,1,1)="&lt;",MID(Fosfatos!D606,2,4)/2,Fosfatos!D606)</f>
        <v>0.55000000000000004</v>
      </c>
      <c r="E606" s="54"/>
      <c r="F606" s="54"/>
      <c r="G606" s="54"/>
      <c r="H606" s="54"/>
      <c r="I606" s="105"/>
      <c r="J606" s="131" t="str">
        <f>IF(MID(Fosfatos!J606,1,1)="&lt;",MID(Fosfatos!J606,2,4)/2,Fosfatos!J606)</f>
        <v>-</v>
      </c>
      <c r="K606" s="105"/>
      <c r="L606" s="131">
        <f>IF(MID(Fosfatos!L606,1,1)="&lt;",MID(Fosfatos!L606,2,4)/2,Fosfatos!L606)</f>
        <v>1.4</v>
      </c>
      <c r="M606" s="105"/>
      <c r="N606" s="131" t="str">
        <f>IF(MID(Fosfatos!N606,1,1)="&lt;",MID(Fosfatos!N606,2,4)/2,Fosfatos!N606)</f>
        <v>-</v>
      </c>
      <c r="O606" s="4" t="str">
        <f>IF(MID(Fosfatos!O606,1,1)="&lt;",MID(Fosfatos!O606,2,4)/2,Fosfatos!O606)</f>
        <v>-</v>
      </c>
      <c r="P606" s="9" t="str">
        <f>IF(MID(Fosfatos!P606,1,1)="&lt;",MID(Fosfatos!P606,2,4)/2,Fosfatos!P606)</f>
        <v>-</v>
      </c>
      <c r="Q606" s="105"/>
      <c r="R606" s="17" t="str">
        <f>IF(MID(Fosfatos!R606,1,1)="&lt;",MID(Fosfatos!R606,2,4)/2,Fosfatos!R606)</f>
        <v>-</v>
      </c>
      <c r="S606" s="21" t="str">
        <f>IF(MID(Fosfatos!S606,1,1)="&lt;",MID(Fosfatos!S606,2,4)/2,Fosfatos!S606)</f>
        <v>-</v>
      </c>
      <c r="T606" s="21" t="str">
        <f>IF(MID(Fosfatos!T606,1,1)="&lt;",MID(Fosfatos!T606,2,4)/2,Fosfatos!T606)</f>
        <v>-</v>
      </c>
      <c r="U606" s="150" t="str">
        <f>IF(MID(Fosfatos!U606,1,1)="&lt;",MID(Fosfatos!U606,2,4)/2,Fosfatos!U606)</f>
        <v>-</v>
      </c>
      <c r="V606" s="151" t="str">
        <f>IF(MID(Fosfatos!V606,1,1)="&lt;",MID(Fosfatos!V606,2,4)/2,Fosfatos!V606)</f>
        <v>-</v>
      </c>
      <c r="W606" s="152" t="str">
        <f>IF(MID(Fosfatos!W606,1,1)="&lt;",MID(Fosfatos!W606,2,4)/2,Fosfatos!W606)</f>
        <v>-</v>
      </c>
      <c r="X606" s="153">
        <f>IF(MID(Fosfatos!X606,1,1)="&lt;",MID(Fosfatos!X606,2,4)/2,Fosfatos!X606)</f>
        <v>0.34</v>
      </c>
      <c r="Y606" s="154" t="str">
        <f>IF(MID(Fosfatos!Y606,1,1)="&lt;",MID(Fosfatos!Y606,2,4)/2,Fosfatos!Y606)</f>
        <v>-</v>
      </c>
    </row>
    <row r="607" spans="2:25" x14ac:dyDescent="0.25">
      <c r="B607" s="30">
        <v>45964</v>
      </c>
      <c r="C607" s="105"/>
      <c r="D607" s="131">
        <f>IF(MID(Fosfatos!D607,1,1)="&lt;",MID(Fosfatos!D607,2,4)/2,Fosfatos!D607)</f>
        <v>0.61</v>
      </c>
      <c r="E607" s="54"/>
      <c r="F607" s="54"/>
      <c r="G607" s="54"/>
      <c r="H607" s="54"/>
      <c r="I607" s="105"/>
      <c r="J607" s="131" t="str">
        <f>IF(MID(Fosfatos!J607,1,1)="&lt;",MID(Fosfatos!J607,2,4)/2,Fosfatos!J607)</f>
        <v>-</v>
      </c>
      <c r="K607" s="105"/>
      <c r="L607" s="131">
        <f>IF(MID(Fosfatos!L607,1,1)="&lt;",MID(Fosfatos!L607,2,4)/2,Fosfatos!L607)</f>
        <v>0.92</v>
      </c>
      <c r="M607" s="105"/>
      <c r="N607" s="131" t="str">
        <f>IF(MID(Fosfatos!N607,1,1)="&lt;",MID(Fosfatos!N607,2,4)/2,Fosfatos!N607)</f>
        <v>-</v>
      </c>
      <c r="O607" s="4" t="str">
        <f>IF(MID(Fosfatos!O607,1,1)="&lt;",MID(Fosfatos!O607,2,4)/2,Fosfatos!O607)</f>
        <v>-</v>
      </c>
      <c r="P607" s="9" t="str">
        <f>IF(MID(Fosfatos!P607,1,1)="&lt;",MID(Fosfatos!P607,2,4)/2,Fosfatos!P607)</f>
        <v>-</v>
      </c>
      <c r="Q607" s="105"/>
      <c r="R607" s="17" t="str">
        <f>IF(MID(Fosfatos!R607,1,1)="&lt;",MID(Fosfatos!R607,2,4)/2,Fosfatos!R607)</f>
        <v>-</v>
      </c>
      <c r="S607" s="21" t="str">
        <f>IF(MID(Fosfatos!S607,1,1)="&lt;",MID(Fosfatos!S607,2,4)/2,Fosfatos!S607)</f>
        <v>-</v>
      </c>
      <c r="T607" s="21" t="str">
        <f>IF(MID(Fosfatos!T607,1,1)="&lt;",MID(Fosfatos!T607,2,4)/2,Fosfatos!T607)</f>
        <v>-</v>
      </c>
      <c r="U607" s="150" t="str">
        <f>IF(MID(Fosfatos!U607,1,1)="&lt;",MID(Fosfatos!U607,2,4)/2,Fosfatos!U607)</f>
        <v>-</v>
      </c>
      <c r="V607" s="151" t="str">
        <f>IF(MID(Fosfatos!V607,1,1)="&lt;",MID(Fosfatos!V607,2,4)/2,Fosfatos!V607)</f>
        <v>-</v>
      </c>
      <c r="W607" s="152" t="str">
        <f>IF(MID(Fosfatos!W607,1,1)="&lt;",MID(Fosfatos!W607,2,4)/2,Fosfatos!W607)</f>
        <v>-</v>
      </c>
      <c r="X607" s="153">
        <f>IF(MID(Fosfatos!X607,1,1)="&lt;",MID(Fosfatos!X607,2,4)/2,Fosfatos!X607)</f>
        <v>0.34</v>
      </c>
      <c r="Y607" s="154" t="str">
        <f>IF(MID(Fosfatos!Y607,1,1)="&lt;",MID(Fosfatos!Y607,2,4)/2,Fosfatos!Y607)</f>
        <v>-</v>
      </c>
    </row>
    <row r="608" spans="2:25" x14ac:dyDescent="0.25">
      <c r="B608" s="30">
        <v>45966</v>
      </c>
      <c r="C608" s="105"/>
      <c r="D608" s="131">
        <f>IF(MID(Fosfatos!D608,1,1)="&lt;",MID(Fosfatos!D608,2,4)/2,Fosfatos!D608)</f>
        <v>0.74</v>
      </c>
      <c r="E608" s="54"/>
      <c r="F608" s="54"/>
      <c r="G608" s="54"/>
      <c r="H608" s="54"/>
      <c r="I608" s="105"/>
      <c r="J608" s="131" t="str">
        <f>IF(MID(Fosfatos!J608,1,1)="&lt;",MID(Fosfatos!J608,2,4)/2,Fosfatos!J608)</f>
        <v>-</v>
      </c>
      <c r="K608" s="105"/>
      <c r="L608" s="131">
        <f>IF(MID(Fosfatos!L608,1,1)="&lt;",MID(Fosfatos!L608,2,4)/2,Fosfatos!L608)</f>
        <v>2.2000000000000002</v>
      </c>
      <c r="M608" s="105"/>
      <c r="N608" s="131" t="str">
        <f>IF(MID(Fosfatos!N608,1,1)="&lt;",MID(Fosfatos!N608,2,4)/2,Fosfatos!N608)</f>
        <v>-</v>
      </c>
      <c r="O608" s="4" t="str">
        <f>IF(MID(Fosfatos!O608,1,1)="&lt;",MID(Fosfatos!O608,2,4)/2,Fosfatos!O608)</f>
        <v>-</v>
      </c>
      <c r="P608" s="9" t="str">
        <f>IF(MID(Fosfatos!P608,1,1)="&lt;",MID(Fosfatos!P608,2,4)/2,Fosfatos!P608)</f>
        <v>-</v>
      </c>
      <c r="Q608" s="105"/>
      <c r="R608" s="17" t="str">
        <f>IF(MID(Fosfatos!R608,1,1)="&lt;",MID(Fosfatos!R608,2,4)/2,Fosfatos!R608)</f>
        <v>-</v>
      </c>
      <c r="S608" s="21" t="str">
        <f>IF(MID(Fosfatos!S608,1,1)="&lt;",MID(Fosfatos!S608,2,4)/2,Fosfatos!S608)</f>
        <v>-</v>
      </c>
      <c r="T608" s="21" t="str">
        <f>IF(MID(Fosfatos!T608,1,1)="&lt;",MID(Fosfatos!T608,2,4)/2,Fosfatos!T608)</f>
        <v>-</v>
      </c>
      <c r="U608" s="150" t="str">
        <f>IF(MID(Fosfatos!U608,1,1)="&lt;",MID(Fosfatos!U608,2,4)/2,Fosfatos!U608)</f>
        <v>-</v>
      </c>
      <c r="V608" s="151" t="str">
        <f>IF(MID(Fosfatos!V608,1,1)="&lt;",MID(Fosfatos!V608,2,4)/2,Fosfatos!V608)</f>
        <v>-</v>
      </c>
      <c r="W608" s="152" t="str">
        <f>IF(MID(Fosfatos!W608,1,1)="&lt;",MID(Fosfatos!W608,2,4)/2,Fosfatos!W608)</f>
        <v>-</v>
      </c>
      <c r="X608" s="153">
        <f>IF(MID(Fosfatos!X608,1,1)="&lt;",MID(Fosfatos!X608,2,4)/2,Fosfatos!X608)</f>
        <v>0.28000000000000003</v>
      </c>
      <c r="Y608" s="154" t="str">
        <f>IF(MID(Fosfatos!Y608,1,1)="&lt;",MID(Fosfatos!Y608,2,4)/2,Fosfatos!Y608)</f>
        <v>-</v>
      </c>
    </row>
    <row r="609" spans="2:25" x14ac:dyDescent="0.25">
      <c r="B609" s="30">
        <v>45968</v>
      </c>
      <c r="C609" s="105"/>
      <c r="D609" s="131">
        <f>IF(MID(Fosfatos!D609,1,1)="&lt;",MID(Fosfatos!D609,2,4)/2,Fosfatos!D609)</f>
        <v>0.46</v>
      </c>
      <c r="E609" s="54"/>
      <c r="F609" s="54"/>
      <c r="G609" s="54"/>
      <c r="H609" s="54"/>
      <c r="I609" s="105"/>
      <c r="J609" s="131" t="str">
        <f>IF(MID(Fosfatos!J609,1,1)="&lt;",MID(Fosfatos!J609,2,4)/2,Fosfatos!J609)</f>
        <v>-</v>
      </c>
      <c r="K609" s="105"/>
      <c r="L609" s="131">
        <f>IF(MID(Fosfatos!L609,1,1)="&lt;",MID(Fosfatos!L609,2,4)/2,Fosfatos!L609)</f>
        <v>1.1000000000000001</v>
      </c>
      <c r="M609" s="105"/>
      <c r="N609" s="131" t="str">
        <f>IF(MID(Fosfatos!N609,1,1)="&lt;",MID(Fosfatos!N609,2,4)/2,Fosfatos!N609)</f>
        <v>-</v>
      </c>
      <c r="O609" s="4" t="str">
        <f>IF(MID(Fosfatos!O609,1,1)="&lt;",MID(Fosfatos!O609,2,4)/2,Fosfatos!O609)</f>
        <v>-</v>
      </c>
      <c r="P609" s="9" t="str">
        <f>IF(MID(Fosfatos!P609,1,1)="&lt;",MID(Fosfatos!P609,2,4)/2,Fosfatos!P609)</f>
        <v>-</v>
      </c>
      <c r="Q609" s="105"/>
      <c r="R609" s="17" t="str">
        <f>IF(MID(Fosfatos!R609,1,1)="&lt;",MID(Fosfatos!R609,2,4)/2,Fosfatos!R609)</f>
        <v>-</v>
      </c>
      <c r="S609" s="21" t="str">
        <f>IF(MID(Fosfatos!S609,1,1)="&lt;",MID(Fosfatos!S609,2,4)/2,Fosfatos!S609)</f>
        <v>-</v>
      </c>
      <c r="T609" s="21" t="str">
        <f>IF(MID(Fosfatos!T609,1,1)="&lt;",MID(Fosfatos!T609,2,4)/2,Fosfatos!T609)</f>
        <v>-</v>
      </c>
      <c r="U609" s="150" t="str">
        <f>IF(MID(Fosfatos!U609,1,1)="&lt;",MID(Fosfatos!U609,2,4)/2,Fosfatos!U609)</f>
        <v>-</v>
      </c>
      <c r="V609" s="151" t="str">
        <f>IF(MID(Fosfatos!V609,1,1)="&lt;",MID(Fosfatos!V609,2,4)/2,Fosfatos!V609)</f>
        <v>-</v>
      </c>
      <c r="W609" s="152" t="str">
        <f>IF(MID(Fosfatos!W609,1,1)="&lt;",MID(Fosfatos!W609,2,4)/2,Fosfatos!W609)</f>
        <v>-</v>
      </c>
      <c r="X609" s="153">
        <f>IF(MID(Fosfatos!X609,1,1)="&lt;",MID(Fosfatos!X609,2,4)/2,Fosfatos!X609)</f>
        <v>0.31</v>
      </c>
      <c r="Y609" s="154" t="str">
        <f>IF(MID(Fosfatos!Y609,1,1)="&lt;",MID(Fosfatos!Y609,2,4)/2,Fosfatos!Y609)</f>
        <v>-</v>
      </c>
    </row>
    <row r="610" spans="2:25" x14ac:dyDescent="0.25">
      <c r="B610" s="30">
        <v>45971</v>
      </c>
      <c r="C610" s="105"/>
      <c r="D610" s="131">
        <f>IF(MID(Fosfatos!D610,1,1)="&lt;",MID(Fosfatos!D610,2,4)/2,Fosfatos!D610)</f>
        <v>0.55000000000000004</v>
      </c>
      <c r="E610" s="54"/>
      <c r="F610" s="54"/>
      <c r="G610" s="54"/>
      <c r="H610" s="54"/>
      <c r="I610" s="105"/>
      <c r="J610" s="131" t="str">
        <f>IF(MID(Fosfatos!J610,1,1)="&lt;",MID(Fosfatos!J610,2,4)/2,Fosfatos!J610)</f>
        <v>-</v>
      </c>
      <c r="K610" s="105"/>
      <c r="L610" s="131">
        <f>IF(MID(Fosfatos!L610,1,1)="&lt;",MID(Fosfatos!L610,2,4)/2,Fosfatos!L610)</f>
        <v>1.4</v>
      </c>
      <c r="M610" s="105"/>
      <c r="N610" s="131" t="str">
        <f>IF(MID(Fosfatos!N610,1,1)="&lt;",MID(Fosfatos!N610,2,4)/2,Fosfatos!N610)</f>
        <v>-</v>
      </c>
      <c r="O610" s="4" t="str">
        <f>IF(MID(Fosfatos!O610,1,1)="&lt;",MID(Fosfatos!O610,2,4)/2,Fosfatos!O610)</f>
        <v>-</v>
      </c>
      <c r="P610" s="9" t="str">
        <f>IF(MID(Fosfatos!P610,1,1)="&lt;",MID(Fosfatos!P610,2,4)/2,Fosfatos!P610)</f>
        <v>-</v>
      </c>
      <c r="Q610" s="105"/>
      <c r="R610" s="17" t="str">
        <f>IF(MID(Fosfatos!R610,1,1)="&lt;",MID(Fosfatos!R610,2,4)/2,Fosfatos!R610)</f>
        <v>-</v>
      </c>
      <c r="S610" s="21" t="str">
        <f>IF(MID(Fosfatos!S610,1,1)="&lt;",MID(Fosfatos!S610,2,4)/2,Fosfatos!S610)</f>
        <v>-</v>
      </c>
      <c r="T610" s="21" t="str">
        <f>IF(MID(Fosfatos!T610,1,1)="&lt;",MID(Fosfatos!T610,2,4)/2,Fosfatos!T610)</f>
        <v>-</v>
      </c>
      <c r="U610" s="150" t="str">
        <f>IF(MID(Fosfatos!U610,1,1)="&lt;",MID(Fosfatos!U610,2,4)/2,Fosfatos!U610)</f>
        <v>-</v>
      </c>
      <c r="V610" s="151" t="str">
        <f>IF(MID(Fosfatos!V610,1,1)="&lt;",MID(Fosfatos!V610,2,4)/2,Fosfatos!V610)</f>
        <v>-</v>
      </c>
      <c r="W610" s="152" t="str">
        <f>IF(MID(Fosfatos!W610,1,1)="&lt;",MID(Fosfatos!W610,2,4)/2,Fosfatos!W610)</f>
        <v>-</v>
      </c>
      <c r="X610" s="153">
        <f>IF(MID(Fosfatos!X610,1,1)="&lt;",MID(Fosfatos!X610,2,4)/2,Fosfatos!X610)</f>
        <v>0.34</v>
      </c>
      <c r="Y610" s="154" t="str">
        <f>IF(MID(Fosfatos!Y610,1,1)="&lt;",MID(Fosfatos!Y610,2,4)/2,Fosfatos!Y610)</f>
        <v>-</v>
      </c>
    </row>
    <row r="611" spans="2:25" x14ac:dyDescent="0.25">
      <c r="B611" s="30">
        <v>45973</v>
      </c>
      <c r="C611" s="105"/>
      <c r="D611" s="131">
        <f>IF(MID(Fosfatos!D611,1,1)="&lt;",MID(Fosfatos!D611,2,4)/2,Fosfatos!D611)</f>
        <v>0.67</v>
      </c>
      <c r="E611" s="54"/>
      <c r="F611" s="54"/>
      <c r="G611" s="54"/>
      <c r="H611" s="54"/>
      <c r="I611" s="105"/>
      <c r="J611" s="131" t="str">
        <f>IF(MID(Fosfatos!J611,1,1)="&lt;",MID(Fosfatos!J611,2,4)/2,Fosfatos!J611)</f>
        <v>-</v>
      </c>
      <c r="K611" s="105"/>
      <c r="L611" s="131">
        <f>IF(MID(Fosfatos!L611,1,1)="&lt;",MID(Fosfatos!L611,2,4)/2,Fosfatos!L611)</f>
        <v>1.4</v>
      </c>
      <c r="M611" s="105"/>
      <c r="N611" s="131" t="str">
        <f>IF(MID(Fosfatos!N611,1,1)="&lt;",MID(Fosfatos!N611,2,4)/2,Fosfatos!N611)</f>
        <v>-</v>
      </c>
      <c r="O611" s="4" t="str">
        <f>IF(MID(Fosfatos!O611,1,1)="&lt;",MID(Fosfatos!O611,2,4)/2,Fosfatos!O611)</f>
        <v>-</v>
      </c>
      <c r="P611" s="9" t="str">
        <f>IF(MID(Fosfatos!P611,1,1)="&lt;",MID(Fosfatos!P611,2,4)/2,Fosfatos!P611)</f>
        <v>-</v>
      </c>
      <c r="Q611" s="105"/>
      <c r="R611" s="17" t="str">
        <f>IF(MID(Fosfatos!R611,1,1)="&lt;",MID(Fosfatos!R611,2,4)/2,Fosfatos!R611)</f>
        <v>-</v>
      </c>
      <c r="S611" s="21" t="str">
        <f>IF(MID(Fosfatos!S611,1,1)="&lt;",MID(Fosfatos!S611,2,4)/2,Fosfatos!S611)</f>
        <v>-</v>
      </c>
      <c r="T611" s="21" t="str">
        <f>IF(MID(Fosfatos!T611,1,1)="&lt;",MID(Fosfatos!T611,2,4)/2,Fosfatos!T611)</f>
        <v>-</v>
      </c>
      <c r="U611" s="150" t="str">
        <f>IF(MID(Fosfatos!U611,1,1)="&lt;",MID(Fosfatos!U611,2,4)/2,Fosfatos!U611)</f>
        <v>-</v>
      </c>
      <c r="V611" s="151" t="str">
        <f>IF(MID(Fosfatos!V611,1,1)="&lt;",MID(Fosfatos!V611,2,4)/2,Fosfatos!V611)</f>
        <v>-</v>
      </c>
      <c r="W611" s="152" t="str">
        <f>IF(MID(Fosfatos!W611,1,1)="&lt;",MID(Fosfatos!W611,2,4)/2,Fosfatos!W611)</f>
        <v>-</v>
      </c>
      <c r="X611" s="153">
        <f>IF(MID(Fosfatos!X611,1,1)="&lt;",MID(Fosfatos!X611,2,4)/2,Fosfatos!X611)</f>
        <v>0.28000000000000003</v>
      </c>
      <c r="Y611" s="154" t="str">
        <f>IF(MID(Fosfatos!Y611,1,1)="&lt;",MID(Fosfatos!Y611,2,4)/2,Fosfatos!Y611)</f>
        <v>-</v>
      </c>
    </row>
    <row r="612" spans="2:25" x14ac:dyDescent="0.25">
      <c r="B612" s="30">
        <v>45975</v>
      </c>
      <c r="C612" s="105"/>
      <c r="D612" s="131">
        <f>IF(MID(Fosfatos!D612,1,1)="&lt;",MID(Fosfatos!D612,2,4)/2,Fosfatos!D612)</f>
        <v>0.61</v>
      </c>
      <c r="E612" s="54"/>
      <c r="F612" s="54"/>
      <c r="G612" s="54"/>
      <c r="H612" s="54"/>
      <c r="I612" s="105"/>
      <c r="J612" s="131" t="str">
        <f>IF(MID(Fosfatos!J612,1,1)="&lt;",MID(Fosfatos!J612,2,4)/2,Fosfatos!J612)</f>
        <v>-</v>
      </c>
      <c r="K612" s="105"/>
      <c r="L612" s="131">
        <f>IF(MID(Fosfatos!L612,1,1)="&lt;",MID(Fosfatos!L612,2,4)/2,Fosfatos!L612)</f>
        <v>1.4</v>
      </c>
      <c r="M612" s="105"/>
      <c r="N612" s="131" t="str">
        <f>IF(MID(Fosfatos!N612,1,1)="&lt;",MID(Fosfatos!N612,2,4)/2,Fosfatos!N612)</f>
        <v>-</v>
      </c>
      <c r="O612" s="4" t="str">
        <f>IF(MID(Fosfatos!O612,1,1)="&lt;",MID(Fosfatos!O612,2,4)/2,Fosfatos!O612)</f>
        <v>-</v>
      </c>
      <c r="P612" s="9" t="str">
        <f>IF(MID(Fosfatos!P612,1,1)="&lt;",MID(Fosfatos!P612,2,4)/2,Fosfatos!P612)</f>
        <v>-</v>
      </c>
      <c r="Q612" s="105"/>
      <c r="R612" s="17" t="str">
        <f>IF(MID(Fosfatos!R612,1,1)="&lt;",MID(Fosfatos!R612,2,4)/2,Fosfatos!R612)</f>
        <v>-</v>
      </c>
      <c r="S612" s="21" t="str">
        <f>IF(MID(Fosfatos!S612,1,1)="&lt;",MID(Fosfatos!S612,2,4)/2,Fosfatos!S612)</f>
        <v>-</v>
      </c>
      <c r="T612" s="21" t="str">
        <f>IF(MID(Fosfatos!T612,1,1)="&lt;",MID(Fosfatos!T612,2,4)/2,Fosfatos!T612)</f>
        <v>-</v>
      </c>
      <c r="U612" s="150" t="str">
        <f>IF(MID(Fosfatos!U612,1,1)="&lt;",MID(Fosfatos!U612,2,4)/2,Fosfatos!U612)</f>
        <v>-</v>
      </c>
      <c r="V612" s="151" t="str">
        <f>IF(MID(Fosfatos!V612,1,1)="&lt;",MID(Fosfatos!V612,2,4)/2,Fosfatos!V612)</f>
        <v>-</v>
      </c>
      <c r="W612" s="152" t="str">
        <f>IF(MID(Fosfatos!W612,1,1)="&lt;",MID(Fosfatos!W612,2,4)/2,Fosfatos!W612)</f>
        <v>-</v>
      </c>
      <c r="X612" s="153">
        <f>IF(MID(Fosfatos!X612,1,1)="&lt;",MID(Fosfatos!X612,2,4)/2,Fosfatos!X612)</f>
        <v>0.1</v>
      </c>
      <c r="Y612" s="154" t="str">
        <f>IF(MID(Fosfatos!Y612,1,1)="&lt;",MID(Fosfatos!Y612,2,4)/2,Fosfatos!Y612)</f>
        <v>-</v>
      </c>
    </row>
    <row r="613" spans="2:25" x14ac:dyDescent="0.25">
      <c r="B613" s="30">
        <v>45978</v>
      </c>
      <c r="C613" s="105"/>
      <c r="D613" s="131">
        <f>IF(MID(Fosfatos!D613,1,1)="&lt;",MID(Fosfatos!D613,2,4)/2,Fosfatos!D613)</f>
        <v>0.89</v>
      </c>
      <c r="E613" s="54"/>
      <c r="F613" s="54"/>
      <c r="G613" s="54"/>
      <c r="H613" s="54"/>
      <c r="I613" s="105"/>
      <c r="J613" s="131" t="str">
        <f>IF(MID(Fosfatos!J613,1,1)="&lt;",MID(Fosfatos!J613,2,4)/2,Fosfatos!J613)</f>
        <v>-</v>
      </c>
      <c r="K613" s="105"/>
      <c r="L613" s="131">
        <f>IF(MID(Fosfatos!L613,1,1)="&lt;",MID(Fosfatos!L613,2,4)/2,Fosfatos!L613)</f>
        <v>1.6</v>
      </c>
      <c r="M613" s="105"/>
      <c r="N613" s="131" t="str">
        <f>IF(MID(Fosfatos!N613,1,1)="&lt;",MID(Fosfatos!N613,2,4)/2,Fosfatos!N613)</f>
        <v>-</v>
      </c>
      <c r="O613" s="4" t="str">
        <f>IF(MID(Fosfatos!O613,1,1)="&lt;",MID(Fosfatos!O613,2,4)/2,Fosfatos!O613)</f>
        <v>-</v>
      </c>
      <c r="P613" s="9" t="str">
        <f>IF(MID(Fosfatos!P613,1,1)="&lt;",MID(Fosfatos!P613,2,4)/2,Fosfatos!P613)</f>
        <v>-</v>
      </c>
      <c r="Q613" s="105"/>
      <c r="R613" s="17" t="str">
        <f>IF(MID(Fosfatos!R613,1,1)="&lt;",MID(Fosfatos!R613,2,4)/2,Fosfatos!R613)</f>
        <v>-</v>
      </c>
      <c r="S613" s="21" t="str">
        <f>IF(MID(Fosfatos!S613,1,1)="&lt;",MID(Fosfatos!S613,2,4)/2,Fosfatos!S613)</f>
        <v>-</v>
      </c>
      <c r="T613" s="21" t="str">
        <f>IF(MID(Fosfatos!T613,1,1)="&lt;",MID(Fosfatos!T613,2,4)/2,Fosfatos!T613)</f>
        <v>-</v>
      </c>
      <c r="U613" s="150" t="str">
        <f>IF(MID(Fosfatos!U613,1,1)="&lt;",MID(Fosfatos!U613,2,4)/2,Fosfatos!U613)</f>
        <v>-</v>
      </c>
      <c r="V613" s="151" t="str">
        <f>IF(MID(Fosfatos!V613,1,1)="&lt;",MID(Fosfatos!V613,2,4)/2,Fosfatos!V613)</f>
        <v>-</v>
      </c>
      <c r="W613" s="152" t="str">
        <f>IF(MID(Fosfatos!W613,1,1)="&lt;",MID(Fosfatos!W613,2,4)/2,Fosfatos!W613)</f>
        <v>-</v>
      </c>
      <c r="X613" s="153" t="str">
        <f>IF(MID(Fosfatos!X613,1,1)="&lt;",MID(Fosfatos!X613,2,4)/2,Fosfatos!X613)</f>
        <v>-</v>
      </c>
      <c r="Y613" s="154" t="str">
        <f>IF(MID(Fosfatos!Y613,1,1)="&lt;",MID(Fosfatos!Y613,2,4)/2,Fosfatos!Y613)</f>
        <v>-</v>
      </c>
    </row>
    <row r="614" spans="2:25" x14ac:dyDescent="0.25">
      <c r="B614" s="30">
        <v>45981</v>
      </c>
      <c r="C614" s="105"/>
      <c r="D614" s="131">
        <f>IF(MID(Fosfatos!D614,1,1)="&lt;",MID(Fosfatos!D614,2,4)/2,Fosfatos!D614)</f>
        <v>0.1</v>
      </c>
      <c r="E614" s="54"/>
      <c r="F614" s="54"/>
      <c r="G614" s="54"/>
      <c r="H614" s="54"/>
      <c r="I614" s="105"/>
      <c r="J614" s="131" t="str">
        <f>IF(MID(Fosfatos!J614,1,1)="&lt;",MID(Fosfatos!J614,2,4)/2,Fosfatos!J614)</f>
        <v>-</v>
      </c>
      <c r="K614" s="105"/>
      <c r="L614" s="131">
        <f>IF(MID(Fosfatos!L614,1,1)="&lt;",MID(Fosfatos!L614,2,4)/2,Fosfatos!L614)</f>
        <v>0.9</v>
      </c>
      <c r="M614" s="105"/>
      <c r="N614" s="131" t="str">
        <f>IF(MID(Fosfatos!N614,1,1)="&lt;",MID(Fosfatos!N614,2,4)/2,Fosfatos!N614)</f>
        <v>-</v>
      </c>
      <c r="O614" s="4" t="str">
        <f>IF(MID(Fosfatos!O614,1,1)="&lt;",MID(Fosfatos!O614,2,4)/2,Fosfatos!O614)</f>
        <v>-</v>
      </c>
      <c r="P614" s="9" t="str">
        <f>IF(MID(Fosfatos!P614,1,1)="&lt;",MID(Fosfatos!P614,2,4)/2,Fosfatos!P614)</f>
        <v>-</v>
      </c>
      <c r="Q614" s="105"/>
      <c r="R614" s="17" t="str">
        <f>IF(MID(Fosfatos!R614,1,1)="&lt;",MID(Fosfatos!R614,2,4)/2,Fosfatos!R614)</f>
        <v>-</v>
      </c>
      <c r="S614" s="21" t="str">
        <f>IF(MID(Fosfatos!S614,1,1)="&lt;",MID(Fosfatos!S614,2,4)/2,Fosfatos!S614)</f>
        <v>-</v>
      </c>
      <c r="T614" s="21" t="str">
        <f>IF(MID(Fosfatos!T614,1,1)="&lt;",MID(Fosfatos!T614,2,4)/2,Fosfatos!T614)</f>
        <v>-</v>
      </c>
      <c r="U614" s="150" t="str">
        <f>IF(MID(Fosfatos!U614,1,1)="&lt;",MID(Fosfatos!U614,2,4)/2,Fosfatos!U614)</f>
        <v>-</v>
      </c>
      <c r="V614" s="151" t="str">
        <f>IF(MID(Fosfatos!V614,1,1)="&lt;",MID(Fosfatos!V614,2,4)/2,Fosfatos!V614)</f>
        <v>-</v>
      </c>
      <c r="W614" s="152" t="str">
        <f>IF(MID(Fosfatos!W614,1,1)="&lt;",MID(Fosfatos!W614,2,4)/2,Fosfatos!W614)</f>
        <v>-</v>
      </c>
      <c r="X614" s="153" t="str">
        <f>IF(MID(Fosfatos!X614,1,1)="&lt;",MID(Fosfatos!X614,2,4)/2,Fosfatos!X614)</f>
        <v>-</v>
      </c>
      <c r="Y614" s="154" t="str">
        <f>IF(MID(Fosfatos!Y614,1,1)="&lt;",MID(Fosfatos!Y614,2,4)/2,Fosfatos!Y614)</f>
        <v>-</v>
      </c>
    </row>
    <row r="615" spans="2:25" x14ac:dyDescent="0.25">
      <c r="B615" s="30">
        <v>45982</v>
      </c>
      <c r="C615" s="105"/>
      <c r="D615" s="131">
        <f>IF(MID(Fosfatos!D615,1,1)="&lt;",MID(Fosfatos!D615,2,4)/2,Fosfatos!D615)</f>
        <v>0.98</v>
      </c>
      <c r="E615" s="54"/>
      <c r="F615" s="54"/>
      <c r="G615" s="54"/>
      <c r="H615" s="54"/>
      <c r="I615" s="105"/>
      <c r="J615" s="131" t="str">
        <f>IF(MID(Fosfatos!J615,1,1)="&lt;",MID(Fosfatos!J615,2,4)/2,Fosfatos!J615)</f>
        <v>-</v>
      </c>
      <c r="K615" s="105"/>
      <c r="L615" s="131">
        <f>IF(MID(Fosfatos!L615,1,1)="&lt;",MID(Fosfatos!L615,2,4)/2,Fosfatos!L615)</f>
        <v>2.1</v>
      </c>
      <c r="M615" s="105"/>
      <c r="N615" s="131" t="str">
        <f>IF(MID(Fosfatos!N615,1,1)="&lt;",MID(Fosfatos!N615,2,4)/2,Fosfatos!N615)</f>
        <v>-</v>
      </c>
      <c r="O615" s="4" t="str">
        <f>IF(MID(Fosfatos!O615,1,1)="&lt;",MID(Fosfatos!O615,2,4)/2,Fosfatos!O615)</f>
        <v>-</v>
      </c>
      <c r="P615" s="9" t="str">
        <f>IF(MID(Fosfatos!P615,1,1)="&lt;",MID(Fosfatos!P615,2,4)/2,Fosfatos!P615)</f>
        <v>-</v>
      </c>
      <c r="Q615" s="105"/>
      <c r="R615" s="17" t="str">
        <f>IF(MID(Fosfatos!R615,1,1)="&lt;",MID(Fosfatos!R615,2,4)/2,Fosfatos!R615)</f>
        <v>-</v>
      </c>
      <c r="S615" s="21" t="str">
        <f>IF(MID(Fosfatos!S615,1,1)="&lt;",MID(Fosfatos!S615,2,4)/2,Fosfatos!S615)</f>
        <v>-</v>
      </c>
      <c r="T615" s="21" t="str">
        <f>IF(MID(Fosfatos!T615,1,1)="&lt;",MID(Fosfatos!T615,2,4)/2,Fosfatos!T615)</f>
        <v>-</v>
      </c>
      <c r="U615" s="150" t="str">
        <f>IF(MID(Fosfatos!U615,1,1)="&lt;",MID(Fosfatos!U615,2,4)/2,Fosfatos!U615)</f>
        <v>-</v>
      </c>
      <c r="V615" s="151" t="str">
        <f>IF(MID(Fosfatos!V615,1,1)="&lt;",MID(Fosfatos!V615,2,4)/2,Fosfatos!V615)</f>
        <v>-</v>
      </c>
      <c r="W615" s="152" t="str">
        <f>IF(MID(Fosfatos!W615,1,1)="&lt;",MID(Fosfatos!W615,2,4)/2,Fosfatos!W615)</f>
        <v>-</v>
      </c>
      <c r="X615" s="153" t="str">
        <f>IF(MID(Fosfatos!X615,1,1)="&lt;",MID(Fosfatos!X615,2,4)/2,Fosfatos!X615)</f>
        <v>-</v>
      </c>
      <c r="Y615" s="154" t="str">
        <f>IF(MID(Fosfatos!Y615,1,1)="&lt;",MID(Fosfatos!Y615,2,4)/2,Fosfatos!Y615)</f>
        <v>-</v>
      </c>
    </row>
    <row r="616" spans="2:25" x14ac:dyDescent="0.25">
      <c r="B616" s="30">
        <v>45985</v>
      </c>
      <c r="C616" s="105"/>
      <c r="D616" s="131">
        <f>IF(MID(Fosfatos!D616,1,1)="&lt;",MID(Fosfatos!D616,2,4)/2,Fosfatos!D616)</f>
        <v>0.74</v>
      </c>
      <c r="E616" s="54"/>
      <c r="F616" s="54"/>
      <c r="G616" s="54"/>
      <c r="H616" s="54"/>
      <c r="I616" s="105"/>
      <c r="J616" s="131" t="str">
        <f>IF(MID(Fosfatos!J616,1,1)="&lt;",MID(Fosfatos!J616,2,4)/2,Fosfatos!J616)</f>
        <v>-</v>
      </c>
      <c r="K616" s="105"/>
      <c r="L616" s="131">
        <f>IF(MID(Fosfatos!L616,1,1)="&lt;",MID(Fosfatos!L616,2,4)/2,Fosfatos!L616)</f>
        <v>1.3</v>
      </c>
      <c r="M616" s="105"/>
      <c r="N616" s="131" t="str">
        <f>IF(MID(Fosfatos!N616,1,1)="&lt;",MID(Fosfatos!N616,2,4)/2,Fosfatos!N616)</f>
        <v>-</v>
      </c>
      <c r="O616" s="4" t="str">
        <f>IF(MID(Fosfatos!O616,1,1)="&lt;",MID(Fosfatos!O616,2,4)/2,Fosfatos!O616)</f>
        <v>-</v>
      </c>
      <c r="P616" s="9" t="str">
        <f>IF(MID(Fosfatos!P616,1,1)="&lt;",MID(Fosfatos!P616,2,4)/2,Fosfatos!P616)</f>
        <v>-</v>
      </c>
      <c r="Q616" s="105"/>
      <c r="R616" s="17" t="str">
        <f>IF(MID(Fosfatos!R616,1,1)="&lt;",MID(Fosfatos!R616,2,4)/2,Fosfatos!R616)</f>
        <v>-</v>
      </c>
      <c r="S616" s="21" t="str">
        <f>IF(MID(Fosfatos!S616,1,1)="&lt;",MID(Fosfatos!S616,2,4)/2,Fosfatos!S616)</f>
        <v>-</v>
      </c>
      <c r="T616" s="21" t="str">
        <f>IF(MID(Fosfatos!T616,1,1)="&lt;",MID(Fosfatos!T616,2,4)/2,Fosfatos!T616)</f>
        <v>-</v>
      </c>
      <c r="U616" s="150" t="str">
        <f>IF(MID(Fosfatos!U616,1,1)="&lt;",MID(Fosfatos!U616,2,4)/2,Fosfatos!U616)</f>
        <v>-</v>
      </c>
      <c r="V616" s="151" t="str">
        <f>IF(MID(Fosfatos!V616,1,1)="&lt;",MID(Fosfatos!V616,2,4)/2,Fosfatos!V616)</f>
        <v>-</v>
      </c>
      <c r="W616" s="152" t="str">
        <f>IF(MID(Fosfatos!W616,1,1)="&lt;",MID(Fosfatos!W616,2,4)/2,Fosfatos!W616)</f>
        <v>-</v>
      </c>
      <c r="X616" s="153" t="str">
        <f>IF(MID(Fosfatos!X616,1,1)="&lt;",MID(Fosfatos!X616,2,4)/2,Fosfatos!X616)</f>
        <v>-</v>
      </c>
      <c r="Y616" s="154" t="str">
        <f>IF(MID(Fosfatos!Y616,1,1)="&lt;",MID(Fosfatos!Y616,2,4)/2,Fosfatos!Y616)</f>
        <v>-</v>
      </c>
    </row>
    <row r="617" spans="2:25" x14ac:dyDescent="0.25">
      <c r="B617" s="30">
        <v>45987</v>
      </c>
      <c r="C617" s="105"/>
      <c r="D617" s="131">
        <f>IF(MID(Fosfatos!D617,1,1)="&lt;",MID(Fosfatos!D617,2,4)/2,Fosfatos!D617)</f>
        <v>1.4</v>
      </c>
      <c r="E617" s="54"/>
      <c r="F617" s="54"/>
      <c r="G617" s="54"/>
      <c r="H617" s="54"/>
      <c r="I617" s="105"/>
      <c r="J617" s="131" t="str">
        <f>IF(MID(Fosfatos!J617,1,1)="&lt;",MID(Fosfatos!J617,2,4)/2,Fosfatos!J617)</f>
        <v>-</v>
      </c>
      <c r="K617" s="105"/>
      <c r="L617" s="131">
        <f>IF(MID(Fosfatos!L617,1,1)="&lt;",MID(Fosfatos!L617,2,4)/2,Fosfatos!L617)</f>
        <v>1.8</v>
      </c>
      <c r="M617" s="105"/>
      <c r="N617" s="131" t="str">
        <f>IF(MID(Fosfatos!N617,1,1)="&lt;",MID(Fosfatos!N617,2,4)/2,Fosfatos!N617)</f>
        <v>-</v>
      </c>
      <c r="O617" s="4" t="str">
        <f>IF(MID(Fosfatos!O617,1,1)="&lt;",MID(Fosfatos!O617,2,4)/2,Fosfatos!O617)</f>
        <v>-</v>
      </c>
      <c r="P617" s="9" t="str">
        <f>IF(MID(Fosfatos!P617,1,1)="&lt;",MID(Fosfatos!P617,2,4)/2,Fosfatos!P617)</f>
        <v>-</v>
      </c>
      <c r="Q617" s="105"/>
      <c r="R617" s="17" t="str">
        <f>IF(MID(Fosfatos!R617,1,1)="&lt;",MID(Fosfatos!R617,2,4)/2,Fosfatos!R617)</f>
        <v>-</v>
      </c>
      <c r="S617" s="21" t="str">
        <f>IF(MID(Fosfatos!S617,1,1)="&lt;",MID(Fosfatos!S617,2,4)/2,Fosfatos!S617)</f>
        <v>-</v>
      </c>
      <c r="T617" s="21" t="str">
        <f>IF(MID(Fosfatos!T617,1,1)="&lt;",MID(Fosfatos!T617,2,4)/2,Fosfatos!T617)</f>
        <v>-</v>
      </c>
      <c r="U617" s="150" t="str">
        <f>IF(MID(Fosfatos!U617,1,1)="&lt;",MID(Fosfatos!U617,2,4)/2,Fosfatos!U617)</f>
        <v>-</v>
      </c>
      <c r="V617" s="151" t="str">
        <f>IF(MID(Fosfatos!V617,1,1)="&lt;",MID(Fosfatos!V617,2,4)/2,Fosfatos!V617)</f>
        <v>-</v>
      </c>
      <c r="W617" s="152" t="str">
        <f>IF(MID(Fosfatos!W617,1,1)="&lt;",MID(Fosfatos!W617,2,4)/2,Fosfatos!W617)</f>
        <v>-</v>
      </c>
      <c r="X617" s="153" t="str">
        <f>IF(MID(Fosfatos!X617,1,1)="&lt;",MID(Fosfatos!X617,2,4)/2,Fosfatos!X617)</f>
        <v>-</v>
      </c>
      <c r="Y617" s="154" t="str">
        <f>IF(MID(Fosfatos!Y617,1,1)="&lt;",MID(Fosfatos!Y617,2,4)/2,Fosfatos!Y617)</f>
        <v>-</v>
      </c>
    </row>
    <row r="618" spans="2:25" x14ac:dyDescent="0.25">
      <c r="B618" s="30">
        <v>45989</v>
      </c>
      <c r="C618" s="105"/>
      <c r="D618" s="131">
        <f>IF(MID(Fosfatos!D618,1,1)="&lt;",MID(Fosfatos!D618,2,4)/2,Fosfatos!D618)</f>
        <v>0.77</v>
      </c>
      <c r="E618" s="54"/>
      <c r="F618" s="54"/>
      <c r="G618" s="54"/>
      <c r="H618" s="54"/>
      <c r="I618" s="105"/>
      <c r="J618" s="131" t="str">
        <f>IF(MID(Fosfatos!J618,1,1)="&lt;",MID(Fosfatos!J618,2,4)/2,Fosfatos!J618)</f>
        <v>-</v>
      </c>
      <c r="K618" s="105"/>
      <c r="L618" s="131">
        <f>IF(MID(Fosfatos!L618,1,1)="&lt;",MID(Fosfatos!L618,2,4)/2,Fosfatos!L618)</f>
        <v>1.8</v>
      </c>
      <c r="M618" s="105"/>
      <c r="N618" s="131" t="str">
        <f>IF(MID(Fosfatos!N618,1,1)="&lt;",MID(Fosfatos!N618,2,4)/2,Fosfatos!N618)</f>
        <v>-</v>
      </c>
      <c r="O618" s="4" t="str">
        <f>IF(MID(Fosfatos!O618,1,1)="&lt;",MID(Fosfatos!O618,2,4)/2,Fosfatos!O618)</f>
        <v>-</v>
      </c>
      <c r="P618" s="9" t="str">
        <f>IF(MID(Fosfatos!P618,1,1)="&lt;",MID(Fosfatos!P618,2,4)/2,Fosfatos!P618)</f>
        <v>-</v>
      </c>
      <c r="Q618" s="105"/>
      <c r="R618" s="17" t="str">
        <f>IF(MID(Fosfatos!R618,1,1)="&lt;",MID(Fosfatos!R618,2,4)/2,Fosfatos!R618)</f>
        <v>-</v>
      </c>
      <c r="S618" s="21" t="str">
        <f>IF(MID(Fosfatos!S618,1,1)="&lt;",MID(Fosfatos!S618,2,4)/2,Fosfatos!S618)</f>
        <v>-</v>
      </c>
      <c r="T618" s="21" t="str">
        <f>IF(MID(Fosfatos!T618,1,1)="&lt;",MID(Fosfatos!T618,2,4)/2,Fosfatos!T618)</f>
        <v>-</v>
      </c>
      <c r="U618" s="150" t="str">
        <f>IF(MID(Fosfatos!U618,1,1)="&lt;",MID(Fosfatos!U618,2,4)/2,Fosfatos!U618)</f>
        <v>-</v>
      </c>
      <c r="V618" s="151" t="str">
        <f>IF(MID(Fosfatos!V618,1,1)="&lt;",MID(Fosfatos!V618,2,4)/2,Fosfatos!V618)</f>
        <v>-</v>
      </c>
      <c r="W618" s="152" t="str">
        <f>IF(MID(Fosfatos!W618,1,1)="&lt;",MID(Fosfatos!W618,2,4)/2,Fosfatos!W618)</f>
        <v>-</v>
      </c>
      <c r="X618" s="153" t="str">
        <f>IF(MID(Fosfatos!X618,1,1)="&lt;",MID(Fosfatos!X618,2,4)/2,Fosfatos!X618)</f>
        <v>-</v>
      </c>
      <c r="Y618" s="154" t="str">
        <f>IF(MID(Fosfatos!Y618,1,1)="&lt;",MID(Fosfatos!Y618,2,4)/2,Fosfatos!Y618)</f>
        <v>-</v>
      </c>
    </row>
    <row r="619" spans="2:25" x14ac:dyDescent="0.25">
      <c r="B619" s="30">
        <v>45992</v>
      </c>
      <c r="C619" s="105"/>
      <c r="D619" s="131">
        <f>IF(MID(Fosfatos!D619,1,1)="&lt;",MID(Fosfatos!D619,2,4)/2,Fosfatos!D619)</f>
        <v>0.8</v>
      </c>
      <c r="E619" s="54"/>
      <c r="F619" s="54"/>
      <c r="G619" s="54"/>
      <c r="H619" s="54"/>
      <c r="I619" s="105"/>
      <c r="J619" s="131" t="str">
        <f>IF(MID(Fosfatos!J619,1,1)="&lt;",MID(Fosfatos!J619,2,4)/2,Fosfatos!J619)</f>
        <v>-</v>
      </c>
      <c r="K619" s="105"/>
      <c r="L619" s="131">
        <f>IF(MID(Fosfatos!L619,1,1)="&lt;",MID(Fosfatos!L619,2,4)/2,Fosfatos!L619)</f>
        <v>1.1000000000000001</v>
      </c>
      <c r="M619" s="105"/>
      <c r="N619" s="131" t="str">
        <f>IF(MID(Fosfatos!N619,1,1)="&lt;",MID(Fosfatos!N619,2,4)/2,Fosfatos!N619)</f>
        <v>-</v>
      </c>
      <c r="O619" s="4" t="str">
        <f>IF(MID(Fosfatos!O619,1,1)="&lt;",MID(Fosfatos!O619,2,4)/2,Fosfatos!O619)</f>
        <v>-</v>
      </c>
      <c r="P619" s="9" t="str">
        <f>IF(MID(Fosfatos!P619,1,1)="&lt;",MID(Fosfatos!P619,2,4)/2,Fosfatos!P619)</f>
        <v>-</v>
      </c>
      <c r="Q619" s="105"/>
      <c r="R619" s="17" t="str">
        <f>IF(MID(Fosfatos!R619,1,1)="&lt;",MID(Fosfatos!R619,2,4)/2,Fosfatos!R619)</f>
        <v>-</v>
      </c>
      <c r="S619" s="21" t="str">
        <f>IF(MID(Fosfatos!S619,1,1)="&lt;",MID(Fosfatos!S619,2,4)/2,Fosfatos!S619)</f>
        <v>-</v>
      </c>
      <c r="T619" s="21" t="str">
        <f>IF(MID(Fosfatos!T619,1,1)="&lt;",MID(Fosfatos!T619,2,4)/2,Fosfatos!T619)</f>
        <v>-</v>
      </c>
      <c r="U619" s="150" t="str">
        <f>IF(MID(Fosfatos!U619,1,1)="&lt;",MID(Fosfatos!U619,2,4)/2,Fosfatos!U619)</f>
        <v>-</v>
      </c>
      <c r="V619" s="151" t="str">
        <f>IF(MID(Fosfatos!V619,1,1)="&lt;",MID(Fosfatos!V619,2,4)/2,Fosfatos!V619)</f>
        <v>-</v>
      </c>
      <c r="W619" s="152" t="str">
        <f>IF(MID(Fosfatos!W619,1,1)="&lt;",MID(Fosfatos!W619,2,4)/2,Fosfatos!W619)</f>
        <v>-</v>
      </c>
      <c r="X619" s="153" t="str">
        <f>IF(MID(Fosfatos!X619,1,1)="&lt;",MID(Fosfatos!X619,2,4)/2,Fosfatos!X619)</f>
        <v>-</v>
      </c>
      <c r="Y619" s="154" t="str">
        <f>IF(MID(Fosfatos!Y619,1,1)="&lt;",MID(Fosfatos!Y619,2,4)/2,Fosfatos!Y619)</f>
        <v>-</v>
      </c>
    </row>
    <row r="620" spans="2:25" x14ac:dyDescent="0.25">
      <c r="B620" s="30">
        <v>45994</v>
      </c>
      <c r="C620" s="105"/>
      <c r="D620" s="131">
        <f>IF(MID(Fosfatos!D620,1,1)="&lt;",MID(Fosfatos!D620,2,4)/2,Fosfatos!D620)</f>
        <v>0.74</v>
      </c>
      <c r="E620" s="54"/>
      <c r="F620" s="54"/>
      <c r="G620" s="54"/>
      <c r="H620" s="54"/>
      <c r="I620" s="105"/>
      <c r="J620" s="131" t="str">
        <f>IF(MID(Fosfatos!J620,1,1)="&lt;",MID(Fosfatos!J620,2,4)/2,Fosfatos!J620)</f>
        <v>-</v>
      </c>
      <c r="K620" s="105"/>
      <c r="L620" s="131">
        <f>IF(MID(Fosfatos!L620,1,1)="&lt;",MID(Fosfatos!L620,2,4)/2,Fosfatos!L620)</f>
        <v>1.2</v>
      </c>
      <c r="M620" s="105"/>
      <c r="N620" s="131" t="str">
        <f>IF(MID(Fosfatos!N620,1,1)="&lt;",MID(Fosfatos!N620,2,4)/2,Fosfatos!N620)</f>
        <v>-</v>
      </c>
      <c r="O620" s="4" t="str">
        <f>IF(MID(Fosfatos!O620,1,1)="&lt;",MID(Fosfatos!O620,2,4)/2,Fosfatos!O620)</f>
        <v>-</v>
      </c>
      <c r="P620" s="9" t="str">
        <f>IF(MID(Fosfatos!P620,1,1)="&lt;",MID(Fosfatos!P620,2,4)/2,Fosfatos!P620)</f>
        <v>-</v>
      </c>
      <c r="Q620" s="105"/>
      <c r="R620" s="17" t="str">
        <f>IF(MID(Fosfatos!R620,1,1)="&lt;",MID(Fosfatos!R620,2,4)/2,Fosfatos!R620)</f>
        <v>-</v>
      </c>
      <c r="S620" s="21" t="str">
        <f>IF(MID(Fosfatos!S620,1,1)="&lt;",MID(Fosfatos!S620,2,4)/2,Fosfatos!S620)</f>
        <v>-</v>
      </c>
      <c r="T620" s="21" t="str">
        <f>IF(MID(Fosfatos!T620,1,1)="&lt;",MID(Fosfatos!T620,2,4)/2,Fosfatos!T620)</f>
        <v>-</v>
      </c>
      <c r="U620" s="150" t="str">
        <f>IF(MID(Fosfatos!U620,1,1)="&lt;",MID(Fosfatos!U620,2,4)/2,Fosfatos!U620)</f>
        <v>-</v>
      </c>
      <c r="V620" s="151" t="str">
        <f>IF(MID(Fosfatos!V620,1,1)="&lt;",MID(Fosfatos!V620,2,4)/2,Fosfatos!V620)</f>
        <v>-</v>
      </c>
      <c r="W620" s="152" t="str">
        <f>IF(MID(Fosfatos!W620,1,1)="&lt;",MID(Fosfatos!W620,2,4)/2,Fosfatos!W620)</f>
        <v>-</v>
      </c>
      <c r="X620" s="153" t="str">
        <f>IF(MID(Fosfatos!X620,1,1)="&lt;",MID(Fosfatos!X620,2,4)/2,Fosfatos!X620)</f>
        <v>-</v>
      </c>
      <c r="Y620" s="154" t="str">
        <f>IF(MID(Fosfatos!Y620,1,1)="&lt;",MID(Fosfatos!Y620,2,4)/2,Fosfatos!Y620)</f>
        <v>-</v>
      </c>
    </row>
    <row r="621" spans="2:25" x14ac:dyDescent="0.25">
      <c r="B621" s="30">
        <v>45996</v>
      </c>
      <c r="C621" s="105"/>
      <c r="D621" s="131">
        <f>IF(MID(Fosfatos!D621,1,1)="&lt;",MID(Fosfatos!D621,2,4)/2,Fosfatos!D621)</f>
        <v>2</v>
      </c>
      <c r="E621" s="54"/>
      <c r="F621" s="54"/>
      <c r="G621" s="54"/>
      <c r="H621" s="54"/>
      <c r="I621" s="105"/>
      <c r="J621" s="131" t="str">
        <f>IF(MID(Fosfatos!J621,1,1)="&lt;",MID(Fosfatos!J621,2,4)/2,Fosfatos!J621)</f>
        <v>-</v>
      </c>
      <c r="K621" s="105"/>
      <c r="L621" s="131">
        <f>IF(MID(Fosfatos!L621,1,1)="&lt;",MID(Fosfatos!L621,2,4)/2,Fosfatos!L621)</f>
        <v>1.5</v>
      </c>
      <c r="M621" s="105"/>
      <c r="N621" s="131" t="str">
        <f>IF(MID(Fosfatos!N621,1,1)="&lt;",MID(Fosfatos!N621,2,4)/2,Fosfatos!N621)</f>
        <v>-</v>
      </c>
      <c r="O621" s="4" t="str">
        <f>IF(MID(Fosfatos!O621,1,1)="&lt;",MID(Fosfatos!O621,2,4)/2,Fosfatos!O621)</f>
        <v>-</v>
      </c>
      <c r="P621" s="9" t="str">
        <f>IF(MID(Fosfatos!P621,1,1)="&lt;",MID(Fosfatos!P621,2,4)/2,Fosfatos!P621)</f>
        <v>-</v>
      </c>
      <c r="Q621" s="105"/>
      <c r="R621" s="17" t="str">
        <f>IF(MID(Fosfatos!R621,1,1)="&lt;",MID(Fosfatos!R621,2,4)/2,Fosfatos!R621)</f>
        <v>-</v>
      </c>
      <c r="S621" s="21" t="str">
        <f>IF(MID(Fosfatos!S621,1,1)="&lt;",MID(Fosfatos!S621,2,4)/2,Fosfatos!S621)</f>
        <v>-</v>
      </c>
      <c r="T621" s="21" t="str">
        <f>IF(MID(Fosfatos!T621,1,1)="&lt;",MID(Fosfatos!T621,2,4)/2,Fosfatos!T621)</f>
        <v>-</v>
      </c>
      <c r="U621" s="150" t="str">
        <f>IF(MID(Fosfatos!U621,1,1)="&lt;",MID(Fosfatos!U621,2,4)/2,Fosfatos!U621)</f>
        <v>-</v>
      </c>
      <c r="V621" s="151" t="str">
        <f>IF(MID(Fosfatos!V621,1,1)="&lt;",MID(Fosfatos!V621,2,4)/2,Fosfatos!V621)</f>
        <v>-</v>
      </c>
      <c r="W621" s="152" t="str">
        <f>IF(MID(Fosfatos!W621,1,1)="&lt;",MID(Fosfatos!W621,2,4)/2,Fosfatos!W621)</f>
        <v>-</v>
      </c>
      <c r="X621" s="153" t="str">
        <f>IF(MID(Fosfatos!X621,1,1)="&lt;",MID(Fosfatos!X621,2,4)/2,Fosfatos!X621)</f>
        <v>-</v>
      </c>
      <c r="Y621" s="154" t="str">
        <f>IF(MID(Fosfatos!Y621,1,1)="&lt;",MID(Fosfatos!Y621,2,4)/2,Fosfatos!Y621)</f>
        <v>-</v>
      </c>
    </row>
    <row r="622" spans="2:25" x14ac:dyDescent="0.25">
      <c r="B622" s="30">
        <v>46001</v>
      </c>
      <c r="C622" s="105"/>
      <c r="D622" s="131">
        <f>IF(MID(Fosfatos!D622,1,1)="&lt;",MID(Fosfatos!D622,2,4)/2,Fosfatos!D622)</f>
        <v>0.77</v>
      </c>
      <c r="E622" s="54"/>
      <c r="F622" s="54"/>
      <c r="G622" s="54"/>
      <c r="H622" s="54"/>
      <c r="I622" s="105"/>
      <c r="J622" s="131" t="str">
        <f>IF(MID(Fosfatos!J622,1,1)="&lt;",MID(Fosfatos!J622,2,4)/2,Fosfatos!J622)</f>
        <v>-</v>
      </c>
      <c r="K622" s="105"/>
      <c r="L622" s="131">
        <f>IF(MID(Fosfatos!L622,1,1)="&lt;",MID(Fosfatos!L622,2,4)/2,Fosfatos!L622)</f>
        <v>1.3</v>
      </c>
      <c r="M622" s="105"/>
      <c r="N622" s="131" t="str">
        <f>IF(MID(Fosfatos!N622,1,1)="&lt;",MID(Fosfatos!N622,2,4)/2,Fosfatos!N622)</f>
        <v>-</v>
      </c>
      <c r="O622" s="4" t="str">
        <f>IF(MID(Fosfatos!O622,1,1)="&lt;",MID(Fosfatos!O622,2,4)/2,Fosfatos!O622)</f>
        <v>-</v>
      </c>
      <c r="P622" s="9" t="str">
        <f>IF(MID(Fosfatos!P622,1,1)="&lt;",MID(Fosfatos!P622,2,4)/2,Fosfatos!P622)</f>
        <v>-</v>
      </c>
      <c r="Q622" s="105"/>
      <c r="R622" s="17" t="str">
        <f>IF(MID(Fosfatos!R622,1,1)="&lt;",MID(Fosfatos!R622,2,4)/2,Fosfatos!R622)</f>
        <v>-</v>
      </c>
      <c r="S622" s="21" t="str">
        <f>IF(MID(Fosfatos!S622,1,1)="&lt;",MID(Fosfatos!S622,2,4)/2,Fosfatos!S622)</f>
        <v>-</v>
      </c>
      <c r="T622" s="21" t="str">
        <f>IF(MID(Fosfatos!T622,1,1)="&lt;",MID(Fosfatos!T622,2,4)/2,Fosfatos!T622)</f>
        <v>-</v>
      </c>
      <c r="U622" s="150" t="str">
        <f>IF(MID(Fosfatos!U622,1,1)="&lt;",MID(Fosfatos!U622,2,4)/2,Fosfatos!U622)</f>
        <v>-</v>
      </c>
      <c r="V622" s="151" t="str">
        <f>IF(MID(Fosfatos!V622,1,1)="&lt;",MID(Fosfatos!V622,2,4)/2,Fosfatos!V622)</f>
        <v>-</v>
      </c>
      <c r="W622" s="152" t="str">
        <f>IF(MID(Fosfatos!W622,1,1)="&lt;",MID(Fosfatos!W622,2,4)/2,Fosfatos!W622)</f>
        <v>-</v>
      </c>
      <c r="X622" s="153" t="str">
        <f>IF(MID(Fosfatos!X622,1,1)="&lt;",MID(Fosfatos!X622,2,4)/2,Fosfatos!X622)</f>
        <v>-</v>
      </c>
      <c r="Y622" s="154" t="str">
        <f>IF(MID(Fosfatos!Y622,1,1)="&lt;",MID(Fosfatos!Y622,2,4)/2,Fosfatos!Y622)</f>
        <v>-</v>
      </c>
    </row>
    <row r="623" spans="2:25" x14ac:dyDescent="0.25">
      <c r="B623" s="30">
        <v>46003</v>
      </c>
      <c r="C623" s="105"/>
      <c r="D623" s="131">
        <f>IF(MID(Fosfatos!D623,1,1)="&lt;",MID(Fosfatos!D623,2,4)/2,Fosfatos!D623)</f>
        <v>0.8</v>
      </c>
      <c r="E623" s="54"/>
      <c r="F623" s="54"/>
      <c r="G623" s="54"/>
      <c r="H623" s="54"/>
      <c r="I623" s="105"/>
      <c r="J623" s="131">
        <f>IF(MID(Fosfatos!J623,1,1)="&lt;",MID(Fosfatos!J623,2,4)/2,Fosfatos!J623)</f>
        <v>0.52</v>
      </c>
      <c r="K623" s="105"/>
      <c r="L623" s="131">
        <f>IF(MID(Fosfatos!L623,1,1)="&lt;",MID(Fosfatos!L623,2,4)/2,Fosfatos!L623)</f>
        <v>1.2</v>
      </c>
      <c r="M623" s="105"/>
      <c r="N623" s="131" t="str">
        <f>IF(MID(Fosfatos!N623,1,1)="&lt;",MID(Fosfatos!N623,2,4)/2,Fosfatos!N623)</f>
        <v>-</v>
      </c>
      <c r="O623" s="4" t="str">
        <f>IF(MID(Fosfatos!O623,1,1)="&lt;",MID(Fosfatos!O623,2,4)/2,Fosfatos!O623)</f>
        <v>-</v>
      </c>
      <c r="P623" s="9" t="str">
        <f>IF(MID(Fosfatos!P623,1,1)="&lt;",MID(Fosfatos!P623,2,4)/2,Fosfatos!P623)</f>
        <v>-</v>
      </c>
      <c r="Q623" s="105"/>
      <c r="R623" s="17" t="str">
        <f>IF(MID(Fosfatos!R623,1,1)="&lt;",MID(Fosfatos!R623,2,4)/2,Fosfatos!R623)</f>
        <v>-</v>
      </c>
      <c r="S623" s="21" t="str">
        <f>IF(MID(Fosfatos!S623,1,1)="&lt;",MID(Fosfatos!S623,2,4)/2,Fosfatos!S623)</f>
        <v>-</v>
      </c>
      <c r="T623" s="21" t="str">
        <f>IF(MID(Fosfatos!T623,1,1)="&lt;",MID(Fosfatos!T623,2,4)/2,Fosfatos!T623)</f>
        <v>-</v>
      </c>
      <c r="U623" s="150" t="str">
        <f>IF(MID(Fosfatos!U623,1,1)="&lt;",MID(Fosfatos!U623,2,4)/2,Fosfatos!U623)</f>
        <v>-</v>
      </c>
      <c r="V623" s="151" t="str">
        <f>IF(MID(Fosfatos!V623,1,1)="&lt;",MID(Fosfatos!V623,2,4)/2,Fosfatos!V623)</f>
        <v>-</v>
      </c>
      <c r="W623" s="152" t="str">
        <f>IF(MID(Fosfatos!W623,1,1)="&lt;",MID(Fosfatos!W623,2,4)/2,Fosfatos!W623)</f>
        <v>-</v>
      </c>
      <c r="X623" s="153" t="str">
        <f>IF(MID(Fosfatos!X623,1,1)="&lt;",MID(Fosfatos!X623,2,4)/2,Fosfatos!X623)</f>
        <v>-</v>
      </c>
      <c r="Y623" s="154" t="str">
        <f>IF(MID(Fosfatos!Y623,1,1)="&lt;",MID(Fosfatos!Y623,2,4)/2,Fosfatos!Y623)</f>
        <v>-</v>
      </c>
    </row>
    <row r="624" spans="2:25" x14ac:dyDescent="0.25">
      <c r="B624" s="30">
        <v>46006</v>
      </c>
      <c r="C624" s="105"/>
      <c r="D624" s="131">
        <f>IF(MID(Fosfatos!D624,1,1)="&lt;",MID(Fosfatos!D624,2,4)/2,Fosfatos!D624)</f>
        <v>3.5</v>
      </c>
      <c r="E624" s="54"/>
      <c r="F624" s="54"/>
      <c r="G624" s="54"/>
      <c r="H624" s="54"/>
      <c r="I624" s="105"/>
      <c r="J624" s="131" t="str">
        <f>IF(MID(Fosfatos!J624,1,1)="&lt;",MID(Fosfatos!J624,2,4)/2,Fosfatos!J624)</f>
        <v>-</v>
      </c>
      <c r="K624" s="105"/>
      <c r="L624" s="131" t="str">
        <f>IF(MID(Fosfatos!L624,1,1)="&lt;",MID(Fosfatos!L624,2,4)/2,Fosfatos!L624)</f>
        <v>-</v>
      </c>
      <c r="M624" s="105"/>
      <c r="N624" s="131" t="str">
        <f>IF(MID(Fosfatos!N624,1,1)="&lt;",MID(Fosfatos!N624,2,4)/2,Fosfatos!N624)</f>
        <v>-</v>
      </c>
      <c r="O624" s="4" t="str">
        <f>IF(MID(Fosfatos!O624,1,1)="&lt;",MID(Fosfatos!O624,2,4)/2,Fosfatos!O624)</f>
        <v>-</v>
      </c>
      <c r="P624" s="9" t="str">
        <f>IF(MID(Fosfatos!P624,1,1)="&lt;",MID(Fosfatos!P624,2,4)/2,Fosfatos!P624)</f>
        <v>-</v>
      </c>
      <c r="Q624" s="105"/>
      <c r="R624" s="17" t="str">
        <f>IF(MID(Fosfatos!R624,1,1)="&lt;",MID(Fosfatos!R624,2,4)/2,Fosfatos!R624)</f>
        <v>-</v>
      </c>
      <c r="S624" s="21" t="str">
        <f>IF(MID(Fosfatos!S624,1,1)="&lt;",MID(Fosfatos!S624,2,4)/2,Fosfatos!S624)</f>
        <v>-</v>
      </c>
      <c r="T624" s="21" t="str">
        <f>IF(MID(Fosfatos!T624,1,1)="&lt;",MID(Fosfatos!T624,2,4)/2,Fosfatos!T624)</f>
        <v>-</v>
      </c>
      <c r="U624" s="150" t="str">
        <f>IF(MID(Fosfatos!U624,1,1)="&lt;",MID(Fosfatos!U624,2,4)/2,Fosfatos!U624)</f>
        <v>-</v>
      </c>
      <c r="V624" s="151" t="str">
        <f>IF(MID(Fosfatos!V624,1,1)="&lt;",MID(Fosfatos!V624,2,4)/2,Fosfatos!V624)</f>
        <v>-</v>
      </c>
      <c r="W624" s="152" t="str">
        <f>IF(MID(Fosfatos!W624,1,1)="&lt;",MID(Fosfatos!W624,2,4)/2,Fosfatos!W624)</f>
        <v>-</v>
      </c>
      <c r="X624" s="153" t="str">
        <f>IF(MID(Fosfatos!X624,1,1)="&lt;",MID(Fosfatos!X624,2,4)/2,Fosfatos!X624)</f>
        <v>-</v>
      </c>
      <c r="Y624" s="154" t="str">
        <f>IF(MID(Fosfatos!Y624,1,1)="&lt;",MID(Fosfatos!Y624,2,4)/2,Fosfatos!Y624)</f>
        <v>-</v>
      </c>
    </row>
    <row r="625" spans="2:25" x14ac:dyDescent="0.25">
      <c r="B625" s="30">
        <v>46008</v>
      </c>
      <c r="C625" s="105"/>
      <c r="D625" s="131">
        <f>IF(MID(Fosfatos!D625,1,1)="&lt;",MID(Fosfatos!D625,2,4)/2,Fosfatos!D625)</f>
        <v>0.64</v>
      </c>
      <c r="E625" s="54"/>
      <c r="F625" s="54"/>
      <c r="G625" s="54"/>
      <c r="H625" s="54"/>
      <c r="I625" s="105"/>
      <c r="J625" s="131" t="str">
        <f>IF(MID(Fosfatos!J625,1,1)="&lt;",MID(Fosfatos!J625,2,4)/2,Fosfatos!J625)</f>
        <v>-</v>
      </c>
      <c r="K625" s="105"/>
      <c r="L625" s="131" t="str">
        <f>IF(MID(Fosfatos!L625,1,1)="&lt;",MID(Fosfatos!L625,2,4)/2,Fosfatos!L625)</f>
        <v>-</v>
      </c>
      <c r="M625" s="105"/>
      <c r="N625" s="131" t="str">
        <f>IF(MID(Fosfatos!N625,1,1)="&lt;",MID(Fosfatos!N625,2,4)/2,Fosfatos!N625)</f>
        <v>-</v>
      </c>
      <c r="O625" s="4" t="str">
        <f>IF(MID(Fosfatos!O625,1,1)="&lt;",MID(Fosfatos!O625,2,4)/2,Fosfatos!O625)</f>
        <v>-</v>
      </c>
      <c r="P625" s="9" t="str">
        <f>IF(MID(Fosfatos!P625,1,1)="&lt;",MID(Fosfatos!P625,2,4)/2,Fosfatos!P625)</f>
        <v>-</v>
      </c>
      <c r="Q625" s="105"/>
      <c r="R625" s="17" t="str">
        <f>IF(MID(Fosfatos!R625,1,1)="&lt;",MID(Fosfatos!R625,2,4)/2,Fosfatos!R625)</f>
        <v>-</v>
      </c>
      <c r="S625" s="21" t="str">
        <f>IF(MID(Fosfatos!S625,1,1)="&lt;",MID(Fosfatos!S625,2,4)/2,Fosfatos!S625)</f>
        <v>-</v>
      </c>
      <c r="T625" s="21" t="str">
        <f>IF(MID(Fosfatos!T625,1,1)="&lt;",MID(Fosfatos!T625,2,4)/2,Fosfatos!T625)</f>
        <v>-</v>
      </c>
      <c r="U625" s="150" t="str">
        <f>IF(MID(Fosfatos!U625,1,1)="&lt;",MID(Fosfatos!U625,2,4)/2,Fosfatos!U625)</f>
        <v>-</v>
      </c>
      <c r="V625" s="151" t="str">
        <f>IF(MID(Fosfatos!V625,1,1)="&lt;",MID(Fosfatos!V625,2,4)/2,Fosfatos!V625)</f>
        <v>-</v>
      </c>
      <c r="W625" s="152" t="str">
        <f>IF(MID(Fosfatos!W625,1,1)="&lt;",MID(Fosfatos!W625,2,4)/2,Fosfatos!W625)</f>
        <v>-</v>
      </c>
      <c r="X625" s="153" t="str">
        <f>IF(MID(Fosfatos!X625,1,1)="&lt;",MID(Fosfatos!X625,2,4)/2,Fosfatos!X625)</f>
        <v>-</v>
      </c>
      <c r="Y625" s="154" t="str">
        <f>IF(MID(Fosfatos!Y625,1,1)="&lt;",MID(Fosfatos!Y625,2,4)/2,Fosfatos!Y625)</f>
        <v>-</v>
      </c>
    </row>
    <row r="626" spans="2:25" x14ac:dyDescent="0.25">
      <c r="B626" s="30">
        <v>46010</v>
      </c>
      <c r="C626" s="105"/>
      <c r="D626" s="131">
        <f>IF(MID(Fosfatos!D626,1,1)="&lt;",MID(Fosfatos!D626,2,4)/2,Fosfatos!D626)</f>
        <v>0.49</v>
      </c>
      <c r="E626" s="54"/>
      <c r="F626" s="54"/>
      <c r="G626" s="54"/>
      <c r="H626" s="54"/>
      <c r="I626" s="105"/>
      <c r="J626" s="131" t="str">
        <f>IF(MID(Fosfatos!J626,1,1)="&lt;",MID(Fosfatos!J626,2,4)/2,Fosfatos!J626)</f>
        <v>-</v>
      </c>
      <c r="K626" s="105"/>
      <c r="L626" s="131" t="str">
        <f>IF(MID(Fosfatos!L626,1,1)="&lt;",MID(Fosfatos!L626,2,4)/2,Fosfatos!L626)</f>
        <v>-</v>
      </c>
      <c r="M626" s="105"/>
      <c r="N626" s="131" t="str">
        <f>IF(MID(Fosfatos!N626,1,1)="&lt;",MID(Fosfatos!N626,2,4)/2,Fosfatos!N626)</f>
        <v>-</v>
      </c>
      <c r="O626" s="4" t="str">
        <f>IF(MID(Fosfatos!O626,1,1)="&lt;",MID(Fosfatos!O626,2,4)/2,Fosfatos!O626)</f>
        <v>-</v>
      </c>
      <c r="P626" s="9" t="str">
        <f>IF(MID(Fosfatos!P626,1,1)="&lt;",MID(Fosfatos!P626,2,4)/2,Fosfatos!P626)</f>
        <v>-</v>
      </c>
      <c r="Q626" s="105"/>
      <c r="R626" s="17" t="str">
        <f>IF(MID(Fosfatos!R626,1,1)="&lt;",MID(Fosfatos!R626,2,4)/2,Fosfatos!R626)</f>
        <v>-</v>
      </c>
      <c r="S626" s="21" t="str">
        <f>IF(MID(Fosfatos!S626,1,1)="&lt;",MID(Fosfatos!S626,2,4)/2,Fosfatos!S626)</f>
        <v>-</v>
      </c>
      <c r="T626" s="21" t="str">
        <f>IF(MID(Fosfatos!T626,1,1)="&lt;",MID(Fosfatos!T626,2,4)/2,Fosfatos!T626)</f>
        <v>-</v>
      </c>
      <c r="U626" s="150" t="str">
        <f>IF(MID(Fosfatos!U626,1,1)="&lt;",MID(Fosfatos!U626,2,4)/2,Fosfatos!U626)</f>
        <v>-</v>
      </c>
      <c r="V626" s="151" t="str">
        <f>IF(MID(Fosfatos!V626,1,1)="&lt;",MID(Fosfatos!V626,2,4)/2,Fosfatos!V626)</f>
        <v>-</v>
      </c>
      <c r="W626" s="152" t="str">
        <f>IF(MID(Fosfatos!W626,1,1)="&lt;",MID(Fosfatos!W626,2,4)/2,Fosfatos!W626)</f>
        <v>-</v>
      </c>
      <c r="X626" s="153" t="str">
        <f>IF(MID(Fosfatos!X626,1,1)="&lt;",MID(Fosfatos!X626,2,4)/2,Fosfatos!X626)</f>
        <v>-</v>
      </c>
      <c r="Y626" s="154" t="str">
        <f>IF(MID(Fosfatos!Y626,1,1)="&lt;",MID(Fosfatos!Y626,2,4)/2,Fosfatos!Y626)</f>
        <v>-</v>
      </c>
    </row>
    <row r="627" spans="2:25" ht="15.75" customHeight="1" x14ac:dyDescent="0.25">
      <c r="B627" s="30">
        <v>46013</v>
      </c>
      <c r="C627" s="105"/>
      <c r="D627" s="131">
        <f>IF(MID(Fosfatos!D627,1,1)="&lt;",MID(Fosfatos!D627,2,4)/2,Fosfatos!D627)</f>
        <v>0.92</v>
      </c>
      <c r="E627" s="54"/>
      <c r="F627" s="54"/>
      <c r="G627" s="54"/>
      <c r="H627" s="54"/>
      <c r="I627" s="105"/>
      <c r="J627" s="131" t="str">
        <f>IF(MID(Fosfatos!J627,1,1)="&lt;",MID(Fosfatos!J627,2,4)/2,Fosfatos!J627)</f>
        <v>-</v>
      </c>
      <c r="K627" s="105"/>
      <c r="L627" s="131" t="str">
        <f>IF(MID(Fosfatos!L627,1,1)="&lt;",MID(Fosfatos!L627,2,4)/2,Fosfatos!L627)</f>
        <v>-</v>
      </c>
      <c r="M627" s="105"/>
      <c r="N627" s="131" t="str">
        <f>IF(MID(Fosfatos!N627,1,1)="&lt;",MID(Fosfatos!N627,2,4)/2,Fosfatos!N627)</f>
        <v>-</v>
      </c>
      <c r="O627" s="4" t="str">
        <f>IF(MID(Fosfatos!O627,1,1)="&lt;",MID(Fosfatos!O627,2,4)/2,Fosfatos!O627)</f>
        <v>-</v>
      </c>
      <c r="P627" s="9" t="str">
        <f>IF(MID(Fosfatos!P627,1,1)="&lt;",MID(Fosfatos!P627,2,4)/2,Fosfatos!P627)</f>
        <v>-</v>
      </c>
      <c r="Q627" s="105"/>
      <c r="R627" s="17" t="str">
        <f>IF(MID(Fosfatos!R627,1,1)="&lt;",MID(Fosfatos!R627,2,4)/2,Fosfatos!R627)</f>
        <v>-</v>
      </c>
      <c r="S627" s="21" t="str">
        <f>IF(MID(Fosfatos!S627,1,1)="&lt;",MID(Fosfatos!S627,2,4)/2,Fosfatos!S627)</f>
        <v>-</v>
      </c>
      <c r="T627" s="21" t="str">
        <f>IF(MID(Fosfatos!T627,1,1)="&lt;",MID(Fosfatos!T627,2,4)/2,Fosfatos!T627)</f>
        <v>-</v>
      </c>
      <c r="U627" s="150" t="str">
        <f>IF(MID(Fosfatos!U627,1,1)="&lt;",MID(Fosfatos!U627,2,4)/2,Fosfatos!U627)</f>
        <v>-</v>
      </c>
      <c r="V627" s="151" t="str">
        <f>IF(MID(Fosfatos!V627,1,1)="&lt;",MID(Fosfatos!V627,2,4)/2,Fosfatos!V627)</f>
        <v>-</v>
      </c>
      <c r="W627" s="152" t="str">
        <f>IF(MID(Fosfatos!W627,1,1)="&lt;",MID(Fosfatos!W627,2,4)/2,Fosfatos!W627)</f>
        <v>-</v>
      </c>
      <c r="X627" s="153" t="str">
        <f>IF(MID(Fosfatos!X627,1,1)="&lt;",MID(Fosfatos!X627,2,4)/2,Fosfatos!X627)</f>
        <v>-</v>
      </c>
      <c r="Y627" s="154" t="str">
        <f>IF(MID(Fosfatos!Y627,1,1)="&lt;",MID(Fosfatos!Y627,2,4)/2,Fosfatos!Y627)</f>
        <v>-</v>
      </c>
    </row>
    <row r="628" spans="2:25" ht="15.75" customHeight="1" x14ac:dyDescent="0.25">
      <c r="B628" s="30">
        <v>46015</v>
      </c>
      <c r="C628" s="105"/>
      <c r="D628" s="131">
        <f>IF(MID(Fosfatos!D628,1,1)="&lt;",MID(Fosfatos!D628,2,4)/2,Fosfatos!D628)</f>
        <v>0.57999999999999996</v>
      </c>
      <c r="E628" s="54"/>
      <c r="F628" s="54"/>
      <c r="G628" s="54"/>
      <c r="H628" s="54"/>
      <c r="I628" s="105"/>
      <c r="J628" s="131" t="str">
        <f>IF(MID(Fosfatos!J628,1,1)="&lt;",MID(Fosfatos!J628,2,4)/2,Fosfatos!J628)</f>
        <v>-</v>
      </c>
      <c r="K628" s="105"/>
      <c r="L628" s="131" t="str">
        <f>IF(MID(Fosfatos!L628,1,1)="&lt;",MID(Fosfatos!L628,2,4)/2,Fosfatos!L628)</f>
        <v>-</v>
      </c>
      <c r="M628" s="105"/>
      <c r="N628" s="131" t="str">
        <f>IF(MID(Fosfatos!N628,1,1)="&lt;",MID(Fosfatos!N628,2,4)/2,Fosfatos!N628)</f>
        <v>-</v>
      </c>
      <c r="O628" s="4" t="str">
        <f>IF(MID(Fosfatos!O628,1,1)="&lt;",MID(Fosfatos!O628,2,4)/2,Fosfatos!O628)</f>
        <v>-</v>
      </c>
      <c r="P628" s="9" t="str">
        <f>IF(MID(Fosfatos!P628,1,1)="&lt;",MID(Fosfatos!P628,2,4)/2,Fosfatos!P628)</f>
        <v>-</v>
      </c>
      <c r="Q628" s="105"/>
      <c r="R628" s="17" t="str">
        <f>IF(MID(Fosfatos!R628,1,1)="&lt;",MID(Fosfatos!R628,2,4)/2,Fosfatos!R628)</f>
        <v>-</v>
      </c>
      <c r="S628" s="21" t="str">
        <f>IF(MID(Fosfatos!S628,1,1)="&lt;",MID(Fosfatos!S628,2,4)/2,Fosfatos!S628)</f>
        <v>-</v>
      </c>
      <c r="T628" s="21" t="str">
        <f>IF(MID(Fosfatos!T628,1,1)="&lt;",MID(Fosfatos!T628,2,4)/2,Fosfatos!T628)</f>
        <v>-</v>
      </c>
      <c r="U628" s="150" t="str">
        <f>IF(MID(Fosfatos!U628,1,1)="&lt;",MID(Fosfatos!U628,2,4)/2,Fosfatos!U628)</f>
        <v>-</v>
      </c>
      <c r="V628" s="151" t="str">
        <f>IF(MID(Fosfatos!V628,1,1)="&lt;",MID(Fosfatos!V628,2,4)/2,Fosfatos!V628)</f>
        <v>-</v>
      </c>
      <c r="W628" s="152" t="str">
        <f>IF(MID(Fosfatos!W628,1,1)="&lt;",MID(Fosfatos!W628,2,4)/2,Fosfatos!W628)</f>
        <v>-</v>
      </c>
      <c r="X628" s="153" t="str">
        <f>IF(MID(Fosfatos!X628,1,1)="&lt;",MID(Fosfatos!X628,2,4)/2,Fosfatos!X628)</f>
        <v>-</v>
      </c>
      <c r="Y628" s="154" t="str">
        <f>IF(MID(Fosfatos!Y628,1,1)="&lt;",MID(Fosfatos!Y628,2,4)/2,Fosfatos!Y628)</f>
        <v>-</v>
      </c>
    </row>
    <row r="629" spans="2:25" ht="15.75" customHeight="1" x14ac:dyDescent="0.25">
      <c r="B629" s="30">
        <v>46017</v>
      </c>
      <c r="C629" s="105"/>
      <c r="D629" s="131">
        <f>IF(MID(Fosfatos!D629,1,1)="&lt;",MID(Fosfatos!D629,2,4)/2,Fosfatos!D629)</f>
        <v>1.2</v>
      </c>
      <c r="E629" s="54"/>
      <c r="F629" s="54"/>
      <c r="G629" s="54"/>
      <c r="H629" s="54"/>
      <c r="I629" s="105"/>
      <c r="J629" s="131" t="str">
        <f>IF(MID(Fosfatos!J629,1,1)="&lt;",MID(Fosfatos!J629,2,4)/2,Fosfatos!J629)</f>
        <v>-</v>
      </c>
      <c r="K629" s="105"/>
      <c r="L629" s="131" t="str">
        <f>IF(MID(Fosfatos!L629,1,1)="&lt;",MID(Fosfatos!L629,2,4)/2,Fosfatos!L629)</f>
        <v>-</v>
      </c>
      <c r="M629" s="105"/>
      <c r="N629" s="131" t="str">
        <f>IF(MID(Fosfatos!N629,1,1)="&lt;",MID(Fosfatos!N629,2,4)/2,Fosfatos!N629)</f>
        <v>-</v>
      </c>
      <c r="O629" s="4" t="str">
        <f>IF(MID(Fosfatos!O629,1,1)="&lt;",MID(Fosfatos!O629,2,4)/2,Fosfatos!O629)</f>
        <v>-</v>
      </c>
      <c r="P629" s="9" t="str">
        <f>IF(MID(Fosfatos!P629,1,1)="&lt;",MID(Fosfatos!P629,2,4)/2,Fosfatos!P629)</f>
        <v>-</v>
      </c>
      <c r="Q629" s="105"/>
      <c r="R629" s="17" t="str">
        <f>IF(MID(Fosfatos!R629,1,1)="&lt;",MID(Fosfatos!R629,2,4)/2,Fosfatos!R629)</f>
        <v>-</v>
      </c>
      <c r="S629" s="21" t="str">
        <f>IF(MID(Fosfatos!S629,1,1)="&lt;",MID(Fosfatos!S629,2,4)/2,Fosfatos!S629)</f>
        <v>-</v>
      </c>
      <c r="T629" s="21" t="str">
        <f>IF(MID(Fosfatos!T629,1,1)="&lt;",MID(Fosfatos!T629,2,4)/2,Fosfatos!T629)</f>
        <v>-</v>
      </c>
      <c r="U629" s="150" t="str">
        <f>IF(MID(Fosfatos!U629,1,1)="&lt;",MID(Fosfatos!U629,2,4)/2,Fosfatos!U629)</f>
        <v>-</v>
      </c>
      <c r="V629" s="151" t="str">
        <f>IF(MID(Fosfatos!V629,1,1)="&lt;",MID(Fosfatos!V629,2,4)/2,Fosfatos!V629)</f>
        <v>-</v>
      </c>
      <c r="W629" s="152" t="str">
        <f>IF(MID(Fosfatos!W629,1,1)="&lt;",MID(Fosfatos!W629,2,4)/2,Fosfatos!W629)</f>
        <v>-</v>
      </c>
      <c r="X629" s="153" t="str">
        <f>IF(MID(Fosfatos!X629,1,1)="&lt;",MID(Fosfatos!X629,2,4)/2,Fosfatos!X629)</f>
        <v>-</v>
      </c>
      <c r="Y629" s="154" t="str">
        <f>IF(MID(Fosfatos!Y629,1,1)="&lt;",MID(Fosfatos!Y629,2,4)/2,Fosfatos!Y629)</f>
        <v>-</v>
      </c>
    </row>
    <row r="630" spans="2:25" ht="15.75" customHeight="1" x14ac:dyDescent="0.25">
      <c r="B630" s="30">
        <v>46020</v>
      </c>
      <c r="C630" s="105"/>
      <c r="D630" s="131">
        <f>IF(MID(Fosfatos!D630,1,1)="&lt;",MID(Fosfatos!D630,2,4)/2,Fosfatos!D630)</f>
        <v>0.86</v>
      </c>
      <c r="E630" s="54"/>
      <c r="F630" s="54"/>
      <c r="G630" s="54"/>
      <c r="H630" s="54"/>
      <c r="I630" s="105"/>
      <c r="J630" s="131" t="str">
        <f>IF(MID(Fosfatos!J630,1,1)="&lt;",MID(Fosfatos!J630,2,4)/2,Fosfatos!J630)</f>
        <v>-</v>
      </c>
      <c r="K630" s="105"/>
      <c r="L630" s="131" t="str">
        <f>IF(MID(Fosfatos!L630,1,1)="&lt;",MID(Fosfatos!L630,2,4)/2,Fosfatos!L630)</f>
        <v>-</v>
      </c>
      <c r="M630" s="105"/>
      <c r="N630" s="131" t="str">
        <f>IF(MID(Fosfatos!N630,1,1)="&lt;",MID(Fosfatos!N630,2,4)/2,Fosfatos!N630)</f>
        <v>-</v>
      </c>
      <c r="O630" s="4" t="str">
        <f>IF(MID(Fosfatos!O630,1,1)="&lt;",MID(Fosfatos!O630,2,4)/2,Fosfatos!O630)</f>
        <v>-</v>
      </c>
      <c r="P630" s="9" t="str">
        <f>IF(MID(Fosfatos!P630,1,1)="&lt;",MID(Fosfatos!P630,2,4)/2,Fosfatos!P630)</f>
        <v>-</v>
      </c>
      <c r="Q630" s="105"/>
      <c r="R630" s="17" t="str">
        <f>IF(MID(Fosfatos!R630,1,1)="&lt;",MID(Fosfatos!R630,2,4)/2,Fosfatos!R630)</f>
        <v>-</v>
      </c>
      <c r="S630" s="21" t="str">
        <f>IF(MID(Fosfatos!S630,1,1)="&lt;",MID(Fosfatos!S630,2,4)/2,Fosfatos!S630)</f>
        <v>-</v>
      </c>
      <c r="T630" s="21" t="str">
        <f>IF(MID(Fosfatos!T630,1,1)="&lt;",MID(Fosfatos!T630,2,4)/2,Fosfatos!T630)</f>
        <v>-</v>
      </c>
      <c r="U630" s="150" t="str">
        <f>IF(MID(Fosfatos!U630,1,1)="&lt;",MID(Fosfatos!U630,2,4)/2,Fosfatos!U630)</f>
        <v>-</v>
      </c>
      <c r="V630" s="151" t="str">
        <f>IF(MID(Fosfatos!V630,1,1)="&lt;",MID(Fosfatos!V630,2,4)/2,Fosfatos!V630)</f>
        <v>-</v>
      </c>
      <c r="W630" s="152" t="str">
        <f>IF(MID(Fosfatos!W630,1,1)="&lt;",MID(Fosfatos!W630,2,4)/2,Fosfatos!W630)</f>
        <v>-</v>
      </c>
      <c r="X630" s="153" t="str">
        <f>IF(MID(Fosfatos!X630,1,1)="&lt;",MID(Fosfatos!X630,2,4)/2,Fosfatos!X630)</f>
        <v>-</v>
      </c>
      <c r="Y630" s="154" t="str">
        <f>IF(MID(Fosfatos!Y630,1,1)="&lt;",MID(Fosfatos!Y630,2,4)/2,Fosfatos!Y630)</f>
        <v>-</v>
      </c>
    </row>
    <row r="631" spans="2:25" ht="15.75" customHeight="1" x14ac:dyDescent="0.25">
      <c r="B631" s="30">
        <v>46022</v>
      </c>
      <c r="C631" s="105"/>
      <c r="D631" s="131">
        <f>IF(MID(Fosfatos!D631,1,1)="&lt;",MID(Fosfatos!D631,2,4)/2,Fosfatos!D631)</f>
        <v>0.55000000000000004</v>
      </c>
      <c r="E631" s="54"/>
      <c r="F631" s="54"/>
      <c r="G631" s="54"/>
      <c r="H631" s="54"/>
      <c r="I631" s="105"/>
      <c r="J631" s="131" t="str">
        <f>IF(MID(Fosfatos!J631,1,1)="&lt;",MID(Fosfatos!J631,2,4)/2,Fosfatos!J631)</f>
        <v>-</v>
      </c>
      <c r="K631" s="105"/>
      <c r="L631" s="131">
        <f>IF(MID(Fosfatos!L631,1,1)="&lt;",MID(Fosfatos!L631,2,4)/2,Fosfatos!L631)</f>
        <v>1.3</v>
      </c>
      <c r="M631" s="105"/>
      <c r="N631" s="131" t="str">
        <f>IF(MID(Fosfatos!N631,1,1)="&lt;",MID(Fosfatos!N631,2,4)/2,Fosfatos!N631)</f>
        <v>-</v>
      </c>
      <c r="O631" s="4" t="str">
        <f>IF(MID(Fosfatos!O631,1,1)="&lt;",MID(Fosfatos!O631,2,4)/2,Fosfatos!O631)</f>
        <v>-</v>
      </c>
      <c r="P631" s="9" t="str">
        <f>IF(MID(Fosfatos!P631,1,1)="&lt;",MID(Fosfatos!P631,2,4)/2,Fosfatos!P631)</f>
        <v>-</v>
      </c>
      <c r="Q631" s="105"/>
      <c r="R631" s="17" t="str">
        <f>IF(MID(Fosfatos!R631,1,1)="&lt;",MID(Fosfatos!R631,2,4)/2,Fosfatos!R631)</f>
        <v>-</v>
      </c>
      <c r="S631" s="21" t="str">
        <f>IF(MID(Fosfatos!S631,1,1)="&lt;",MID(Fosfatos!S631,2,4)/2,Fosfatos!S631)</f>
        <v>-</v>
      </c>
      <c r="T631" s="21" t="str">
        <f>IF(MID(Fosfatos!T631,1,1)="&lt;",MID(Fosfatos!T631,2,4)/2,Fosfatos!T631)</f>
        <v>-</v>
      </c>
      <c r="U631" s="150" t="str">
        <f>IF(MID(Fosfatos!U631,1,1)="&lt;",MID(Fosfatos!U631,2,4)/2,Fosfatos!U631)</f>
        <v>-</v>
      </c>
      <c r="V631" s="151" t="str">
        <f>IF(MID(Fosfatos!V631,1,1)="&lt;",MID(Fosfatos!V631,2,4)/2,Fosfatos!V631)</f>
        <v>-</v>
      </c>
      <c r="W631" s="152" t="str">
        <f>IF(MID(Fosfatos!W631,1,1)="&lt;",MID(Fosfatos!W631,2,4)/2,Fosfatos!W631)</f>
        <v>-</v>
      </c>
      <c r="X631" s="153" t="str">
        <f>IF(MID(Fosfatos!X631,1,1)="&lt;",MID(Fosfatos!X631,2,4)/2,Fosfatos!X631)</f>
        <v>-</v>
      </c>
      <c r="Y631" s="154" t="str">
        <f>IF(MID(Fosfatos!Y631,1,1)="&lt;",MID(Fosfatos!Y631,2,4)/2,Fosfatos!Y631)</f>
        <v>-</v>
      </c>
    </row>
    <row r="632" spans="2:25" ht="15.75" customHeight="1" x14ac:dyDescent="0.25">
      <c r="B632" s="30">
        <v>46024</v>
      </c>
      <c r="C632" s="105"/>
      <c r="D632" s="131">
        <f>IF(MID(Fosfatos!D632,1,1)="&lt;",MID(Fosfatos!D632,2,4)/2,Fosfatos!D632)</f>
        <v>0.74</v>
      </c>
      <c r="E632" s="54"/>
      <c r="F632" s="54"/>
      <c r="G632" s="54"/>
      <c r="H632" s="54"/>
      <c r="I632" s="105"/>
      <c r="J632" s="131" t="str">
        <f>IF(MID(Fosfatos!J632,1,1)="&lt;",MID(Fosfatos!J632,2,4)/2,Fosfatos!J632)</f>
        <v>-</v>
      </c>
      <c r="K632" s="105"/>
      <c r="L632" s="131">
        <f>IF(MID(Fosfatos!L632,1,1)="&lt;",MID(Fosfatos!L632,2,4)/2,Fosfatos!L632)</f>
        <v>1.8</v>
      </c>
      <c r="M632" s="105"/>
      <c r="N632" s="131" t="str">
        <f>IF(MID(Fosfatos!N632,1,1)="&lt;",MID(Fosfatos!N632,2,4)/2,Fosfatos!N632)</f>
        <v>-</v>
      </c>
      <c r="O632" s="4" t="str">
        <f>IF(MID(Fosfatos!O632,1,1)="&lt;",MID(Fosfatos!O632,2,4)/2,Fosfatos!O632)</f>
        <v>-</v>
      </c>
      <c r="P632" s="9" t="str">
        <f>IF(MID(Fosfatos!P632,1,1)="&lt;",MID(Fosfatos!P632,2,4)/2,Fosfatos!P632)</f>
        <v>-</v>
      </c>
      <c r="Q632" s="105"/>
      <c r="R632" s="17" t="str">
        <f>IF(MID(Fosfatos!R632,1,1)="&lt;",MID(Fosfatos!R632,2,4)/2,Fosfatos!R632)</f>
        <v>-</v>
      </c>
      <c r="S632" s="21" t="str">
        <f>IF(MID(Fosfatos!S632,1,1)="&lt;",MID(Fosfatos!S632,2,4)/2,Fosfatos!S632)</f>
        <v>-</v>
      </c>
      <c r="T632" s="21" t="str">
        <f>IF(MID(Fosfatos!T632,1,1)="&lt;",MID(Fosfatos!T632,2,4)/2,Fosfatos!T632)</f>
        <v>-</v>
      </c>
      <c r="U632" s="150" t="str">
        <f>IF(MID(Fosfatos!U632,1,1)="&lt;",MID(Fosfatos!U632,2,4)/2,Fosfatos!U632)</f>
        <v>-</v>
      </c>
      <c r="V632" s="151" t="str">
        <f>IF(MID(Fosfatos!V632,1,1)="&lt;",MID(Fosfatos!V632,2,4)/2,Fosfatos!V632)</f>
        <v>-</v>
      </c>
      <c r="W632" s="152" t="str">
        <f>IF(MID(Fosfatos!W632,1,1)="&lt;",MID(Fosfatos!W632,2,4)/2,Fosfatos!W632)</f>
        <v>-</v>
      </c>
      <c r="X632" s="153" t="str">
        <f>IF(MID(Fosfatos!X632,1,1)="&lt;",MID(Fosfatos!X632,2,4)/2,Fosfatos!X632)</f>
        <v>-</v>
      </c>
      <c r="Y632" s="154" t="str">
        <f>IF(MID(Fosfatos!Y632,1,1)="&lt;",MID(Fosfatos!Y632,2,4)/2,Fosfatos!Y632)</f>
        <v>-</v>
      </c>
    </row>
    <row r="633" spans="2:25" ht="15.75" customHeight="1" x14ac:dyDescent="0.25">
      <c r="B633" s="30">
        <v>46027</v>
      </c>
      <c r="C633" s="105"/>
      <c r="D633" s="131">
        <f>IF(MID(Fosfatos!D633,1,1)="&lt;",MID(Fosfatos!D633,2,4)/2,Fosfatos!D633)</f>
        <v>0.8</v>
      </c>
      <c r="E633" s="54"/>
      <c r="F633" s="54"/>
      <c r="G633" s="54"/>
      <c r="H633" s="54"/>
      <c r="I633" s="105"/>
      <c r="J633" s="131" t="str">
        <f>IF(MID(Fosfatos!J633,1,1)="&lt;",MID(Fosfatos!J633,2,4)/2,Fosfatos!J633)</f>
        <v>-</v>
      </c>
      <c r="K633" s="105"/>
      <c r="L633" s="131" t="str">
        <f>IF(MID(Fosfatos!L633,1,1)="&lt;",MID(Fosfatos!L633,2,4)/2,Fosfatos!L633)</f>
        <v>-</v>
      </c>
      <c r="M633" s="105"/>
      <c r="N633" s="131" t="str">
        <f>IF(MID(Fosfatos!N633,1,1)="&lt;",MID(Fosfatos!N633,2,4)/2,Fosfatos!N633)</f>
        <v>-</v>
      </c>
      <c r="O633" s="4" t="str">
        <f>IF(MID(Fosfatos!O633,1,1)="&lt;",MID(Fosfatos!O633,2,4)/2,Fosfatos!O633)</f>
        <v>-</v>
      </c>
      <c r="P633" s="9" t="str">
        <f>IF(MID(Fosfatos!P633,1,1)="&lt;",MID(Fosfatos!P633,2,4)/2,Fosfatos!P633)</f>
        <v>-</v>
      </c>
      <c r="Q633" s="105"/>
      <c r="R633" s="17" t="str">
        <f>IF(MID(Fosfatos!R633,1,1)="&lt;",MID(Fosfatos!R633,2,4)/2,Fosfatos!R633)</f>
        <v>-</v>
      </c>
      <c r="S633" s="21" t="str">
        <f>IF(MID(Fosfatos!S633,1,1)="&lt;",MID(Fosfatos!S633,2,4)/2,Fosfatos!S633)</f>
        <v>-</v>
      </c>
      <c r="T633" s="21" t="str">
        <f>IF(MID(Fosfatos!T633,1,1)="&lt;",MID(Fosfatos!T633,2,4)/2,Fosfatos!T633)</f>
        <v>-</v>
      </c>
      <c r="U633" s="150" t="str">
        <f>IF(MID(Fosfatos!U633,1,1)="&lt;",MID(Fosfatos!U633,2,4)/2,Fosfatos!U633)</f>
        <v>-</v>
      </c>
      <c r="V633" s="151" t="str">
        <f>IF(MID(Fosfatos!V633,1,1)="&lt;",MID(Fosfatos!V633,2,4)/2,Fosfatos!V633)</f>
        <v>-</v>
      </c>
      <c r="W633" s="152" t="str">
        <f>IF(MID(Fosfatos!W633,1,1)="&lt;",MID(Fosfatos!W633,2,4)/2,Fosfatos!W633)</f>
        <v>-</v>
      </c>
      <c r="X633" s="153" t="str">
        <f>IF(MID(Fosfatos!X633,1,1)="&lt;",MID(Fosfatos!X633,2,4)/2,Fosfatos!X633)</f>
        <v>-</v>
      </c>
      <c r="Y633" s="154" t="str">
        <f>IF(MID(Fosfatos!Y633,1,1)="&lt;",MID(Fosfatos!Y633,2,4)/2,Fosfatos!Y633)</f>
        <v>-</v>
      </c>
    </row>
    <row r="634" spans="2:25" ht="15.75" customHeight="1" x14ac:dyDescent="0.25">
      <c r="B634" s="30">
        <v>46029</v>
      </c>
      <c r="C634" s="105"/>
      <c r="D634" s="131">
        <f>IF(MID(Fosfatos!D634,1,1)="&lt;",MID(Fosfatos!D634,2,4)/2,Fosfatos!D634)</f>
        <v>0.74</v>
      </c>
      <c r="E634" s="54"/>
      <c r="F634" s="54"/>
      <c r="G634" s="54"/>
      <c r="H634" s="54"/>
      <c r="I634" s="105"/>
      <c r="J634" s="131" t="str">
        <f>IF(MID(Fosfatos!J634,1,1)="&lt;",MID(Fosfatos!J634,2,4)/2,Fosfatos!J634)</f>
        <v>-</v>
      </c>
      <c r="K634" s="105"/>
      <c r="L634" s="131" t="str">
        <f>IF(MID(Fosfatos!L634,1,1)="&lt;",MID(Fosfatos!L634,2,4)/2,Fosfatos!L634)</f>
        <v>-</v>
      </c>
      <c r="M634" s="105"/>
      <c r="N634" s="131" t="str">
        <f>IF(MID(Fosfatos!N634,1,1)="&lt;",MID(Fosfatos!N634,2,4)/2,Fosfatos!N634)</f>
        <v>-</v>
      </c>
      <c r="O634" s="4" t="str">
        <f>IF(MID(Fosfatos!O634,1,1)="&lt;",MID(Fosfatos!O634,2,4)/2,Fosfatos!O634)</f>
        <v>-</v>
      </c>
      <c r="P634" s="9" t="str">
        <f>IF(MID(Fosfatos!P634,1,1)="&lt;",MID(Fosfatos!P634,2,4)/2,Fosfatos!P634)</f>
        <v>-</v>
      </c>
      <c r="Q634" s="105"/>
      <c r="R634" s="17" t="str">
        <f>IF(MID(Fosfatos!R634,1,1)="&lt;",MID(Fosfatos!R634,2,4)/2,Fosfatos!R634)</f>
        <v>-</v>
      </c>
      <c r="S634" s="21" t="str">
        <f>IF(MID(Fosfatos!S634,1,1)="&lt;",MID(Fosfatos!S634,2,4)/2,Fosfatos!S634)</f>
        <v>-</v>
      </c>
      <c r="T634" s="21" t="str">
        <f>IF(MID(Fosfatos!T634,1,1)="&lt;",MID(Fosfatos!T634,2,4)/2,Fosfatos!T634)</f>
        <v>-</v>
      </c>
      <c r="U634" s="150" t="str">
        <f>IF(MID(Fosfatos!U634,1,1)="&lt;",MID(Fosfatos!U634,2,4)/2,Fosfatos!U634)</f>
        <v>-</v>
      </c>
      <c r="V634" s="151" t="str">
        <f>IF(MID(Fosfatos!V634,1,1)="&lt;",MID(Fosfatos!V634,2,4)/2,Fosfatos!V634)</f>
        <v>-</v>
      </c>
      <c r="W634" s="152" t="str">
        <f>IF(MID(Fosfatos!W634,1,1)="&lt;",MID(Fosfatos!W634,2,4)/2,Fosfatos!W634)</f>
        <v>-</v>
      </c>
      <c r="X634" s="153" t="str">
        <f>IF(MID(Fosfatos!X634,1,1)="&lt;",MID(Fosfatos!X634,2,4)/2,Fosfatos!X634)</f>
        <v>-</v>
      </c>
      <c r="Y634" s="154" t="str">
        <f>IF(MID(Fosfatos!Y634,1,1)="&lt;",MID(Fosfatos!Y634,2,4)/2,Fosfatos!Y634)</f>
        <v>-</v>
      </c>
    </row>
    <row r="635" spans="2:25" ht="15.75" customHeight="1" x14ac:dyDescent="0.25">
      <c r="B635" s="30">
        <v>46031</v>
      </c>
      <c r="C635" s="105"/>
      <c r="D635" s="131">
        <f>IF(MID(Fosfatos!D635,1,1)="&lt;",MID(Fosfatos!D635,2,4)/2,Fosfatos!D635)</f>
        <v>0.77</v>
      </c>
      <c r="E635" s="54"/>
      <c r="F635" s="54"/>
      <c r="G635" s="54"/>
      <c r="H635" s="54"/>
      <c r="I635" s="105"/>
      <c r="J635" s="131">
        <f>IF(MID(Fosfatos!J635,1,1)="&lt;",MID(Fosfatos!J635,2,4)/2,Fosfatos!J635)</f>
        <v>0.31</v>
      </c>
      <c r="K635" s="105"/>
      <c r="L635" s="131">
        <f>IF(MID(Fosfatos!L635,1,1)="&lt;",MID(Fosfatos!L635,2,4)/2,Fosfatos!L635)</f>
        <v>1.6</v>
      </c>
      <c r="M635" s="105"/>
      <c r="N635" s="131" t="str">
        <f>IF(MID(Fosfatos!N635,1,1)="&lt;",MID(Fosfatos!N635,2,4)/2,Fosfatos!N635)</f>
        <v>-</v>
      </c>
      <c r="O635" s="4" t="str">
        <f>IF(MID(Fosfatos!O635,1,1)="&lt;",MID(Fosfatos!O635,2,4)/2,Fosfatos!O635)</f>
        <v>-</v>
      </c>
      <c r="P635" s="9" t="str">
        <f>IF(MID(Fosfatos!P635,1,1)="&lt;",MID(Fosfatos!P635,2,4)/2,Fosfatos!P635)</f>
        <v>-</v>
      </c>
      <c r="Q635" s="105"/>
      <c r="R635" s="17" t="str">
        <f>IF(MID(Fosfatos!R635,1,1)="&lt;",MID(Fosfatos!R635,2,4)/2,Fosfatos!R635)</f>
        <v>-</v>
      </c>
      <c r="S635" s="21" t="str">
        <f>IF(MID(Fosfatos!S635,1,1)="&lt;",MID(Fosfatos!S635,2,4)/2,Fosfatos!S635)</f>
        <v>-</v>
      </c>
      <c r="T635" s="21" t="str">
        <f>IF(MID(Fosfatos!T635,1,1)="&lt;",MID(Fosfatos!T635,2,4)/2,Fosfatos!T635)</f>
        <v>-</v>
      </c>
      <c r="U635" s="150" t="str">
        <f>IF(MID(Fosfatos!U635,1,1)="&lt;",MID(Fosfatos!U635,2,4)/2,Fosfatos!U635)</f>
        <v>-</v>
      </c>
      <c r="V635" s="151" t="str">
        <f>IF(MID(Fosfatos!V635,1,1)="&lt;",MID(Fosfatos!V635,2,4)/2,Fosfatos!V635)</f>
        <v>-</v>
      </c>
      <c r="W635" s="152" t="str">
        <f>IF(MID(Fosfatos!W635,1,1)="&lt;",MID(Fosfatos!W635,2,4)/2,Fosfatos!W635)</f>
        <v>-</v>
      </c>
      <c r="X635" s="153" t="str">
        <f>IF(MID(Fosfatos!X635,1,1)="&lt;",MID(Fosfatos!X635,2,4)/2,Fosfatos!X635)</f>
        <v>-</v>
      </c>
      <c r="Y635" s="154" t="str">
        <f>IF(MID(Fosfatos!Y635,1,1)="&lt;",MID(Fosfatos!Y635,2,4)/2,Fosfatos!Y635)</f>
        <v>-</v>
      </c>
    </row>
    <row r="636" spans="2:25" ht="15.75" customHeight="1" x14ac:dyDescent="0.25">
      <c r="B636" s="30">
        <v>46034</v>
      </c>
      <c r="C636" s="105"/>
      <c r="D636" s="131">
        <f>IF(MID(Fosfatos!D636,1,1)="&lt;",MID(Fosfatos!D636,2,4)/2,Fosfatos!D636)</f>
        <v>0.67</v>
      </c>
      <c r="E636" s="54"/>
      <c r="F636" s="54"/>
      <c r="G636" s="54"/>
      <c r="H636" s="54"/>
      <c r="I636" s="105"/>
      <c r="J636" s="131">
        <f>IF(MID(Fosfatos!J636,1,1)="&lt;",MID(Fosfatos!J636,2,4)/2,Fosfatos!J636)</f>
        <v>0.1</v>
      </c>
      <c r="K636" s="105"/>
      <c r="L636" s="131">
        <f>IF(MID(Fosfatos!L636,1,1)="&lt;",MID(Fosfatos!L636,2,4)/2,Fosfatos!L636)</f>
        <v>1.4</v>
      </c>
      <c r="M636" s="105"/>
      <c r="N636" s="131" t="str">
        <f>IF(MID(Fosfatos!N636,1,1)="&lt;",MID(Fosfatos!N636,2,4)/2,Fosfatos!N636)</f>
        <v>-</v>
      </c>
      <c r="O636" s="4" t="str">
        <f>IF(MID(Fosfatos!O636,1,1)="&lt;",MID(Fosfatos!O636,2,4)/2,Fosfatos!O636)</f>
        <v>-</v>
      </c>
      <c r="P636" s="9" t="str">
        <f>IF(MID(Fosfatos!P636,1,1)="&lt;",MID(Fosfatos!P636,2,4)/2,Fosfatos!P636)</f>
        <v>-</v>
      </c>
      <c r="Q636" s="105"/>
      <c r="R636" s="17" t="str">
        <f>IF(MID(Fosfatos!R636,1,1)="&lt;",MID(Fosfatos!R636,2,4)/2,Fosfatos!R636)</f>
        <v>-</v>
      </c>
      <c r="S636" s="21" t="str">
        <f>IF(MID(Fosfatos!S636,1,1)="&lt;",MID(Fosfatos!S636,2,4)/2,Fosfatos!S636)</f>
        <v>-</v>
      </c>
      <c r="T636" s="21" t="str">
        <f>IF(MID(Fosfatos!T636,1,1)="&lt;",MID(Fosfatos!T636,2,4)/2,Fosfatos!T636)</f>
        <v>-</v>
      </c>
      <c r="U636" s="150" t="str">
        <f>IF(MID(Fosfatos!U636,1,1)="&lt;",MID(Fosfatos!U636,2,4)/2,Fosfatos!U636)</f>
        <v>-</v>
      </c>
      <c r="V636" s="151" t="str">
        <f>IF(MID(Fosfatos!V636,1,1)="&lt;",MID(Fosfatos!V636,2,4)/2,Fosfatos!V636)</f>
        <v>-</v>
      </c>
      <c r="W636" s="152" t="str">
        <f>IF(MID(Fosfatos!W636,1,1)="&lt;",MID(Fosfatos!W636,2,4)/2,Fosfatos!W636)</f>
        <v>-</v>
      </c>
      <c r="X636" s="153" t="str">
        <f>IF(MID(Fosfatos!X636,1,1)="&lt;",MID(Fosfatos!X636,2,4)/2,Fosfatos!X636)</f>
        <v>-</v>
      </c>
      <c r="Y636" s="154" t="str">
        <f>IF(MID(Fosfatos!Y636,1,1)="&lt;",MID(Fosfatos!Y636,2,4)/2,Fosfatos!Y636)</f>
        <v>-</v>
      </c>
    </row>
    <row r="637" spans="2:25" ht="15.75" customHeight="1" x14ac:dyDescent="0.25">
      <c r="B637" s="30">
        <v>46036</v>
      </c>
      <c r="C637" s="105"/>
      <c r="D637" s="131">
        <f>IF(MID(Fosfatos!D637,1,1)="&lt;",MID(Fosfatos!D637,2,4)/2,Fosfatos!D637)</f>
        <v>0.92</v>
      </c>
      <c r="E637" s="54"/>
      <c r="F637" s="54"/>
      <c r="G637" s="54"/>
      <c r="H637" s="54"/>
      <c r="I637" s="105"/>
      <c r="J637" s="131">
        <f>IF(MID(Fosfatos!J637,1,1)="&lt;",MID(Fosfatos!J637,2,4)/2,Fosfatos!J637)</f>
        <v>1</v>
      </c>
      <c r="K637" s="105"/>
      <c r="L637" s="131">
        <f>IF(MID(Fosfatos!L637,1,1)="&lt;",MID(Fosfatos!L637,2,4)/2,Fosfatos!L637)</f>
        <v>1.4</v>
      </c>
      <c r="M637" s="105"/>
      <c r="N637" s="131" t="str">
        <f>IF(MID(Fosfatos!N637,1,1)="&lt;",MID(Fosfatos!N637,2,4)/2,Fosfatos!N637)</f>
        <v>-</v>
      </c>
      <c r="O637" s="4" t="str">
        <f>IF(MID(Fosfatos!O637,1,1)="&lt;",MID(Fosfatos!O637,2,4)/2,Fosfatos!O637)</f>
        <v>-</v>
      </c>
      <c r="P637" s="9" t="str">
        <f>IF(MID(Fosfatos!P637,1,1)="&lt;",MID(Fosfatos!P637,2,4)/2,Fosfatos!P637)</f>
        <v>-</v>
      </c>
      <c r="Q637" s="105"/>
      <c r="R637" s="17" t="str">
        <f>IF(MID(Fosfatos!R637,1,1)="&lt;",MID(Fosfatos!R637,2,4)/2,Fosfatos!R637)</f>
        <v>-</v>
      </c>
      <c r="S637" s="21" t="str">
        <f>IF(MID(Fosfatos!S637,1,1)="&lt;",MID(Fosfatos!S637,2,4)/2,Fosfatos!S637)</f>
        <v>-</v>
      </c>
      <c r="T637" s="21" t="str">
        <f>IF(MID(Fosfatos!T637,1,1)="&lt;",MID(Fosfatos!T637,2,4)/2,Fosfatos!T637)</f>
        <v>-</v>
      </c>
      <c r="U637" s="150" t="str">
        <f>IF(MID(Fosfatos!U637,1,1)="&lt;",MID(Fosfatos!U637,2,4)/2,Fosfatos!U637)</f>
        <v>-</v>
      </c>
      <c r="V637" s="151" t="str">
        <f>IF(MID(Fosfatos!V637,1,1)="&lt;",MID(Fosfatos!V637,2,4)/2,Fosfatos!V637)</f>
        <v>-</v>
      </c>
      <c r="W637" s="152" t="str">
        <f>IF(MID(Fosfatos!W637,1,1)="&lt;",MID(Fosfatos!W637,2,4)/2,Fosfatos!W637)</f>
        <v>-</v>
      </c>
      <c r="X637" s="153" t="str">
        <f>IF(MID(Fosfatos!X637,1,1)="&lt;",MID(Fosfatos!X637,2,4)/2,Fosfatos!X637)</f>
        <v>-</v>
      </c>
      <c r="Y637" s="154" t="str">
        <f>IF(MID(Fosfatos!Y637,1,1)="&lt;",MID(Fosfatos!Y637,2,4)/2,Fosfatos!Y637)</f>
        <v>-</v>
      </c>
    </row>
    <row r="638" spans="2:25" ht="15.75" customHeight="1" x14ac:dyDescent="0.25">
      <c r="B638" s="30">
        <v>46038</v>
      </c>
      <c r="C638" s="105"/>
      <c r="D638" s="131">
        <f>IF(MID(Fosfatos!D638,1,1)="&lt;",MID(Fosfatos!D638,2,4)/2,Fosfatos!D638)</f>
        <v>1</v>
      </c>
      <c r="E638" s="54"/>
      <c r="F638" s="54"/>
      <c r="G638" s="54"/>
      <c r="H638" s="54"/>
      <c r="I638" s="105"/>
      <c r="J638" s="131">
        <f>IF(MID(Fosfatos!J638,1,1)="&lt;",MID(Fosfatos!J638,2,4)/2,Fosfatos!J638)</f>
        <v>0.28000000000000003</v>
      </c>
      <c r="K638" s="105"/>
      <c r="L638" s="131">
        <f>IF(MID(Fosfatos!L638,1,1)="&lt;",MID(Fosfatos!L638,2,4)/2,Fosfatos!L638)</f>
        <v>1.5</v>
      </c>
      <c r="M638" s="105"/>
      <c r="N638" s="131" t="str">
        <f>IF(MID(Fosfatos!N638,1,1)="&lt;",MID(Fosfatos!N638,2,4)/2,Fosfatos!N638)</f>
        <v>-</v>
      </c>
      <c r="O638" s="4" t="str">
        <f>IF(MID(Fosfatos!O638,1,1)="&lt;",MID(Fosfatos!O638,2,4)/2,Fosfatos!O638)</f>
        <v>-</v>
      </c>
      <c r="P638" s="9" t="str">
        <f>IF(MID(Fosfatos!P638,1,1)="&lt;",MID(Fosfatos!P638,2,4)/2,Fosfatos!P638)</f>
        <v>-</v>
      </c>
      <c r="Q638" s="105"/>
      <c r="R638" s="17" t="str">
        <f>IF(MID(Fosfatos!R638,1,1)="&lt;",MID(Fosfatos!R638,2,4)/2,Fosfatos!R638)</f>
        <v>-</v>
      </c>
      <c r="S638" s="21" t="str">
        <f>IF(MID(Fosfatos!S638,1,1)="&lt;",MID(Fosfatos!S638,2,4)/2,Fosfatos!S638)</f>
        <v>-</v>
      </c>
      <c r="T638" s="21" t="str">
        <f>IF(MID(Fosfatos!T638,1,1)="&lt;",MID(Fosfatos!T638,2,4)/2,Fosfatos!T638)</f>
        <v>-</v>
      </c>
      <c r="U638" s="150" t="str">
        <f>IF(MID(Fosfatos!U638,1,1)="&lt;",MID(Fosfatos!U638,2,4)/2,Fosfatos!U638)</f>
        <v>-</v>
      </c>
      <c r="V638" s="151" t="str">
        <f>IF(MID(Fosfatos!V638,1,1)="&lt;",MID(Fosfatos!V638,2,4)/2,Fosfatos!V638)</f>
        <v>-</v>
      </c>
      <c r="W638" s="152" t="str">
        <f>IF(MID(Fosfatos!W638,1,1)="&lt;",MID(Fosfatos!W638,2,4)/2,Fosfatos!W638)</f>
        <v>-</v>
      </c>
      <c r="X638" s="153" t="str">
        <f>IF(MID(Fosfatos!X638,1,1)="&lt;",MID(Fosfatos!X638,2,4)/2,Fosfatos!X638)</f>
        <v>-</v>
      </c>
      <c r="Y638" s="154" t="str">
        <f>IF(MID(Fosfatos!Y638,1,1)="&lt;",MID(Fosfatos!Y638,2,4)/2,Fosfatos!Y638)</f>
        <v>-</v>
      </c>
    </row>
    <row r="639" spans="2:25" ht="15.75" customHeight="1" x14ac:dyDescent="0.25">
      <c r="B639" s="30">
        <v>46041</v>
      </c>
      <c r="C639" s="105"/>
      <c r="D639" s="131">
        <f>IF(MID(Fosfatos!D639,1,1)="&lt;",MID(Fosfatos!D639,2,4)/2,Fosfatos!D639)</f>
        <v>0.92</v>
      </c>
      <c r="E639" s="54"/>
      <c r="F639" s="54"/>
      <c r="G639" s="54"/>
      <c r="H639" s="54"/>
      <c r="I639" s="105"/>
      <c r="J639" s="131">
        <f>IF(MID(Fosfatos!J639,1,1)="&lt;",MID(Fosfatos!J639,2,4)/2,Fosfatos!J639)</f>
        <v>0.1</v>
      </c>
      <c r="K639" s="105"/>
      <c r="L639" s="131">
        <f>IF(MID(Fosfatos!L639,1,1)="&lt;",MID(Fosfatos!L639,2,4)/2,Fosfatos!L639)</f>
        <v>1.7</v>
      </c>
      <c r="M639" s="105"/>
      <c r="N639" s="131" t="str">
        <f>IF(MID(Fosfatos!N639,1,1)="&lt;",MID(Fosfatos!N639,2,4)/2,Fosfatos!N639)</f>
        <v>-</v>
      </c>
      <c r="O639" s="4" t="str">
        <f>IF(MID(Fosfatos!O639,1,1)="&lt;",MID(Fosfatos!O639,2,4)/2,Fosfatos!O639)</f>
        <v>-</v>
      </c>
      <c r="P639" s="9" t="str">
        <f>IF(MID(Fosfatos!P639,1,1)="&lt;",MID(Fosfatos!P639,2,4)/2,Fosfatos!P639)</f>
        <v>-</v>
      </c>
      <c r="Q639" s="105"/>
      <c r="R639" s="17" t="str">
        <f>IF(MID(Fosfatos!R639,1,1)="&lt;",MID(Fosfatos!R639,2,4)/2,Fosfatos!R639)</f>
        <v>-</v>
      </c>
      <c r="S639" s="21" t="str">
        <f>IF(MID(Fosfatos!S639,1,1)="&lt;",MID(Fosfatos!S639,2,4)/2,Fosfatos!S639)</f>
        <v>-</v>
      </c>
      <c r="T639" s="21" t="str">
        <f>IF(MID(Fosfatos!T639,1,1)="&lt;",MID(Fosfatos!T639,2,4)/2,Fosfatos!T639)</f>
        <v>-</v>
      </c>
      <c r="U639" s="150" t="str">
        <f>IF(MID(Fosfatos!U639,1,1)="&lt;",MID(Fosfatos!U639,2,4)/2,Fosfatos!U639)</f>
        <v>-</v>
      </c>
      <c r="V639" s="151" t="str">
        <f>IF(MID(Fosfatos!V639,1,1)="&lt;",MID(Fosfatos!V639,2,4)/2,Fosfatos!V639)</f>
        <v>-</v>
      </c>
      <c r="W639" s="152" t="str">
        <f>IF(MID(Fosfatos!W639,1,1)="&lt;",MID(Fosfatos!W639,2,4)/2,Fosfatos!W639)</f>
        <v>-</v>
      </c>
      <c r="X639" s="153" t="str">
        <f>IF(MID(Fosfatos!X639,1,1)="&lt;",MID(Fosfatos!X639,2,4)/2,Fosfatos!X639)</f>
        <v>-</v>
      </c>
      <c r="Y639" s="154" t="str">
        <f>IF(MID(Fosfatos!Y639,1,1)="&lt;",MID(Fosfatos!Y639,2,4)/2,Fosfatos!Y639)</f>
        <v>-</v>
      </c>
    </row>
    <row r="640" spans="2:25" ht="15.75" customHeight="1" x14ac:dyDescent="0.25">
      <c r="B640" s="30">
        <v>46043</v>
      </c>
      <c r="C640" s="105"/>
      <c r="D640" s="131">
        <f>IF(MID(Fosfatos!D640,1,1)="&lt;",MID(Fosfatos!D640,2,4)/2,Fosfatos!D640)</f>
        <v>0.74</v>
      </c>
      <c r="E640" s="54"/>
      <c r="F640" s="54"/>
      <c r="G640" s="54"/>
      <c r="H640" s="54"/>
      <c r="I640" s="105"/>
      <c r="J640" s="131">
        <f>IF(MID(Fosfatos!J640,1,1)="&lt;",MID(Fosfatos!J640,2,4)/2,Fosfatos!J640)</f>
        <v>0.1</v>
      </c>
      <c r="K640" s="105"/>
      <c r="L640" s="131">
        <f>IF(MID(Fosfatos!L640,1,1)="&lt;",MID(Fosfatos!L640,2,4)/2,Fosfatos!L640)</f>
        <v>1.5</v>
      </c>
      <c r="M640" s="105"/>
      <c r="N640" s="131" t="str">
        <f>IF(MID(Fosfatos!N640,1,1)="&lt;",MID(Fosfatos!N640,2,4)/2,Fosfatos!N640)</f>
        <v>-</v>
      </c>
      <c r="O640" s="4" t="str">
        <f>IF(MID(Fosfatos!O640,1,1)="&lt;",MID(Fosfatos!O640,2,4)/2,Fosfatos!O640)</f>
        <v>-</v>
      </c>
      <c r="P640" s="9" t="str">
        <f>IF(MID(Fosfatos!P640,1,1)="&lt;",MID(Fosfatos!P640,2,4)/2,Fosfatos!P640)</f>
        <v>-</v>
      </c>
      <c r="Q640" s="105"/>
      <c r="R640" s="17" t="str">
        <f>IF(MID(Fosfatos!R640,1,1)="&lt;",MID(Fosfatos!R640,2,4)/2,Fosfatos!R640)</f>
        <v>-</v>
      </c>
      <c r="S640" s="21" t="str">
        <f>IF(MID(Fosfatos!S640,1,1)="&lt;",MID(Fosfatos!S640,2,4)/2,Fosfatos!S640)</f>
        <v>-</v>
      </c>
      <c r="T640" s="21" t="str">
        <f>IF(MID(Fosfatos!T640,1,1)="&lt;",MID(Fosfatos!T640,2,4)/2,Fosfatos!T640)</f>
        <v>-</v>
      </c>
      <c r="U640" s="150" t="str">
        <f>IF(MID(Fosfatos!U640,1,1)="&lt;",MID(Fosfatos!U640,2,4)/2,Fosfatos!U640)</f>
        <v>-</v>
      </c>
      <c r="V640" s="151" t="str">
        <f>IF(MID(Fosfatos!V640,1,1)="&lt;",MID(Fosfatos!V640,2,4)/2,Fosfatos!V640)</f>
        <v>-</v>
      </c>
      <c r="W640" s="152" t="str">
        <f>IF(MID(Fosfatos!W640,1,1)="&lt;",MID(Fosfatos!W640,2,4)/2,Fosfatos!W640)</f>
        <v>-</v>
      </c>
      <c r="X640" s="153" t="str">
        <f>IF(MID(Fosfatos!X640,1,1)="&lt;",MID(Fosfatos!X640,2,4)/2,Fosfatos!X640)</f>
        <v>-</v>
      </c>
      <c r="Y640" s="154" t="str">
        <f>IF(MID(Fosfatos!Y640,1,1)="&lt;",MID(Fosfatos!Y640,2,4)/2,Fosfatos!Y640)</f>
        <v>-</v>
      </c>
    </row>
    <row r="641" spans="2:25" ht="15.75" customHeight="1" x14ac:dyDescent="0.25">
      <c r="B641" s="30">
        <v>46045</v>
      </c>
      <c r="C641" s="105"/>
      <c r="D641" s="131">
        <f>IF(MID(Fosfatos!D641,1,1)="&lt;",MID(Fosfatos!D641,2,4)/2,Fosfatos!D641)</f>
        <v>0.89</v>
      </c>
      <c r="E641" s="54"/>
      <c r="F641" s="54"/>
      <c r="G641" s="54"/>
      <c r="H641" s="54"/>
      <c r="I641" s="105"/>
      <c r="J641" s="131" t="str">
        <f>IF(MID(Fosfatos!J641,1,1)="&lt;",MID(Fosfatos!J641,2,4)/2,Fosfatos!J641)</f>
        <v>-</v>
      </c>
      <c r="K641" s="105"/>
      <c r="L641" s="131">
        <f>IF(MID(Fosfatos!L641,1,1)="&lt;",MID(Fosfatos!L641,2,4)/2,Fosfatos!L641)</f>
        <v>1.6</v>
      </c>
      <c r="M641" s="105"/>
      <c r="N641" s="131" t="str">
        <f>IF(MID(Fosfatos!N641,1,1)="&lt;",MID(Fosfatos!N641,2,4)/2,Fosfatos!N641)</f>
        <v>-</v>
      </c>
      <c r="O641" s="4" t="str">
        <f>IF(MID(Fosfatos!O641,1,1)="&lt;",MID(Fosfatos!O641,2,4)/2,Fosfatos!O641)</f>
        <v>-</v>
      </c>
      <c r="P641" s="9" t="str">
        <f>IF(MID(Fosfatos!P641,1,1)="&lt;",MID(Fosfatos!P641,2,4)/2,Fosfatos!P641)</f>
        <v>-</v>
      </c>
      <c r="Q641" s="105"/>
      <c r="R641" s="17" t="str">
        <f>IF(MID(Fosfatos!R641,1,1)="&lt;",MID(Fosfatos!R641,2,4)/2,Fosfatos!R641)</f>
        <v>-</v>
      </c>
      <c r="S641" s="21" t="str">
        <f>IF(MID(Fosfatos!S641,1,1)="&lt;",MID(Fosfatos!S641,2,4)/2,Fosfatos!S641)</f>
        <v>-</v>
      </c>
      <c r="T641" s="21" t="str">
        <f>IF(MID(Fosfatos!T641,1,1)="&lt;",MID(Fosfatos!T641,2,4)/2,Fosfatos!T641)</f>
        <v>-</v>
      </c>
      <c r="U641" s="150" t="str">
        <f>IF(MID(Fosfatos!U641,1,1)="&lt;",MID(Fosfatos!U641,2,4)/2,Fosfatos!U641)</f>
        <v>-</v>
      </c>
      <c r="V641" s="151" t="str">
        <f>IF(MID(Fosfatos!V641,1,1)="&lt;",MID(Fosfatos!V641,2,4)/2,Fosfatos!V641)</f>
        <v>-</v>
      </c>
      <c r="W641" s="152" t="str">
        <f>IF(MID(Fosfatos!W641,1,1)="&lt;",MID(Fosfatos!W641,2,4)/2,Fosfatos!W641)</f>
        <v>-</v>
      </c>
      <c r="X641" s="153" t="str">
        <f>IF(MID(Fosfatos!X641,1,1)="&lt;",MID(Fosfatos!X641,2,4)/2,Fosfatos!X641)</f>
        <v>-</v>
      </c>
      <c r="Y641" s="154" t="str">
        <f>IF(MID(Fosfatos!Y641,1,1)="&lt;",MID(Fosfatos!Y641,2,4)/2,Fosfatos!Y641)</f>
        <v>-</v>
      </c>
    </row>
    <row r="642" spans="2:25" ht="15.75" customHeight="1" x14ac:dyDescent="0.25">
      <c r="B642" s="30">
        <v>46048</v>
      </c>
      <c r="C642" s="105"/>
      <c r="D642" s="131">
        <f>IF(MID(Fosfatos!D642,1,1)="&lt;",MID(Fosfatos!D642,2,4)/2,Fosfatos!D642)</f>
        <v>1</v>
      </c>
      <c r="E642" s="54"/>
      <c r="F642" s="54"/>
      <c r="G642" s="54"/>
      <c r="H642" s="54"/>
      <c r="I642" s="105"/>
      <c r="J642" s="131" t="str">
        <f>IF(MID(Fosfatos!J642,1,1)="&lt;",MID(Fosfatos!J642,2,4)/2,Fosfatos!J642)</f>
        <v>-</v>
      </c>
      <c r="K642" s="105"/>
      <c r="L642" s="131">
        <f>IF(MID(Fosfatos!L642,1,1)="&lt;",MID(Fosfatos!L642,2,4)/2,Fosfatos!L642)</f>
        <v>1.8</v>
      </c>
      <c r="M642" s="105"/>
      <c r="N642" s="131" t="str">
        <f>IF(MID(Fosfatos!N642,1,1)="&lt;",MID(Fosfatos!N642,2,4)/2,Fosfatos!N642)</f>
        <v>-</v>
      </c>
      <c r="O642" s="4" t="str">
        <f>IF(MID(Fosfatos!O642,1,1)="&lt;",MID(Fosfatos!O642,2,4)/2,Fosfatos!O642)</f>
        <v>-</v>
      </c>
      <c r="P642" s="9" t="str">
        <f>IF(MID(Fosfatos!P642,1,1)="&lt;",MID(Fosfatos!P642,2,4)/2,Fosfatos!P642)</f>
        <v>-</v>
      </c>
      <c r="Q642" s="105"/>
      <c r="R642" s="17" t="str">
        <f>IF(MID(Fosfatos!R642,1,1)="&lt;",MID(Fosfatos!R642,2,4)/2,Fosfatos!R642)</f>
        <v>-</v>
      </c>
      <c r="S642" s="21" t="str">
        <f>IF(MID(Fosfatos!S642,1,1)="&lt;",MID(Fosfatos!S642,2,4)/2,Fosfatos!S642)</f>
        <v>-</v>
      </c>
      <c r="T642" s="21" t="str">
        <f>IF(MID(Fosfatos!T642,1,1)="&lt;",MID(Fosfatos!T642,2,4)/2,Fosfatos!T642)</f>
        <v>-</v>
      </c>
      <c r="U642" s="150" t="str">
        <f>IF(MID(Fosfatos!U642,1,1)="&lt;",MID(Fosfatos!U642,2,4)/2,Fosfatos!U642)</f>
        <v>-</v>
      </c>
      <c r="V642" s="151" t="str">
        <f>IF(MID(Fosfatos!V642,1,1)="&lt;",MID(Fosfatos!V642,2,4)/2,Fosfatos!V642)</f>
        <v>-</v>
      </c>
      <c r="W642" s="152" t="str">
        <f>IF(MID(Fosfatos!W642,1,1)="&lt;",MID(Fosfatos!W642,2,4)/2,Fosfatos!W642)</f>
        <v>-</v>
      </c>
      <c r="X642" s="153" t="str">
        <f>IF(MID(Fosfatos!X642,1,1)="&lt;",MID(Fosfatos!X642,2,4)/2,Fosfatos!X642)</f>
        <v>-</v>
      </c>
      <c r="Y642" s="154" t="str">
        <f>IF(MID(Fosfatos!Y642,1,1)="&lt;",MID(Fosfatos!Y642,2,4)/2,Fosfatos!Y642)</f>
        <v>-</v>
      </c>
    </row>
    <row r="643" spans="2:25" ht="15.75" customHeight="1" x14ac:dyDescent="0.25">
      <c r="B643" s="30">
        <v>46050</v>
      </c>
      <c r="C643" s="105"/>
      <c r="D643" s="131">
        <f>IF(MID(Fosfatos!D643,1,1)="&lt;",MID(Fosfatos!D643,2,4)/2,Fosfatos!D643)</f>
        <v>0.95</v>
      </c>
      <c r="E643" s="54"/>
      <c r="F643" s="54"/>
      <c r="G643" s="54"/>
      <c r="H643" s="54"/>
      <c r="I643" s="105"/>
      <c r="J643" s="131" t="str">
        <f>IF(MID(Fosfatos!J643,1,1)="&lt;",MID(Fosfatos!J643,2,4)/2,Fosfatos!J643)</f>
        <v>-</v>
      </c>
      <c r="K643" s="105"/>
      <c r="L643" s="131">
        <f>IF(MID(Fosfatos!L643,1,1)="&lt;",MID(Fosfatos!L643,2,4)/2,Fosfatos!L643)</f>
        <v>1.6</v>
      </c>
      <c r="M643" s="105"/>
      <c r="N643" s="131" t="str">
        <f>IF(MID(Fosfatos!N643,1,1)="&lt;",MID(Fosfatos!N643,2,4)/2,Fosfatos!N643)</f>
        <v>-</v>
      </c>
      <c r="O643" s="4" t="str">
        <f>IF(MID(Fosfatos!O643,1,1)="&lt;",MID(Fosfatos!O643,2,4)/2,Fosfatos!O643)</f>
        <v>-</v>
      </c>
      <c r="P643" s="9" t="str">
        <f>IF(MID(Fosfatos!P643,1,1)="&lt;",MID(Fosfatos!P643,2,4)/2,Fosfatos!P643)</f>
        <v>-</v>
      </c>
      <c r="Q643" s="105"/>
      <c r="R643" s="17" t="str">
        <f>IF(MID(Fosfatos!R643,1,1)="&lt;",MID(Fosfatos!R643,2,4)/2,Fosfatos!R643)</f>
        <v>-</v>
      </c>
      <c r="S643" s="21" t="str">
        <f>IF(MID(Fosfatos!S643,1,1)="&lt;",MID(Fosfatos!S643,2,4)/2,Fosfatos!S643)</f>
        <v>-</v>
      </c>
      <c r="T643" s="21" t="str">
        <f>IF(MID(Fosfatos!T643,1,1)="&lt;",MID(Fosfatos!T643,2,4)/2,Fosfatos!T643)</f>
        <v>-</v>
      </c>
      <c r="U643" s="150" t="str">
        <f>IF(MID(Fosfatos!U643,1,1)="&lt;",MID(Fosfatos!U643,2,4)/2,Fosfatos!U643)</f>
        <v>-</v>
      </c>
      <c r="V643" s="151" t="str">
        <f>IF(MID(Fosfatos!V643,1,1)="&lt;",MID(Fosfatos!V643,2,4)/2,Fosfatos!V643)</f>
        <v>-</v>
      </c>
      <c r="W643" s="152" t="str">
        <f>IF(MID(Fosfatos!W643,1,1)="&lt;",MID(Fosfatos!W643,2,4)/2,Fosfatos!W643)</f>
        <v>-</v>
      </c>
      <c r="X643" s="153" t="str">
        <f>IF(MID(Fosfatos!X643,1,1)="&lt;",MID(Fosfatos!X643,2,4)/2,Fosfatos!X643)</f>
        <v>-</v>
      </c>
      <c r="Y643" s="154" t="str">
        <f>IF(MID(Fosfatos!Y643,1,1)="&lt;",MID(Fosfatos!Y643,2,4)/2,Fosfatos!Y643)</f>
        <v>-</v>
      </c>
    </row>
    <row r="644" spans="2:25" ht="15.75" customHeight="1" x14ac:dyDescent="0.25">
      <c r="B644" s="30">
        <v>46052</v>
      </c>
      <c r="C644" s="105"/>
      <c r="D644" s="131">
        <f>IF(MID(Fosfatos!D644,1,1)="&lt;",MID(Fosfatos!D644,2,4)/2,Fosfatos!D644)</f>
        <v>1.2</v>
      </c>
      <c r="E644" s="54"/>
      <c r="F644" s="54"/>
      <c r="G644" s="54"/>
      <c r="H644" s="54"/>
      <c r="I644" s="105"/>
      <c r="J644" s="131">
        <f>IF(MID(Fosfatos!J644,1,1)="&lt;",MID(Fosfatos!J644,2,4)/2,Fosfatos!J644)</f>
        <v>0.28000000000000003</v>
      </c>
      <c r="K644" s="105"/>
      <c r="L644" s="131">
        <f>IF(MID(Fosfatos!L644,1,1)="&lt;",MID(Fosfatos!L644,2,4)/2,Fosfatos!L644)</f>
        <v>2.2999999999999998</v>
      </c>
      <c r="M644" s="105"/>
      <c r="N644" s="131" t="str">
        <f>IF(MID(Fosfatos!N644,1,1)="&lt;",MID(Fosfatos!N644,2,4)/2,Fosfatos!N644)</f>
        <v>-</v>
      </c>
      <c r="O644" s="4" t="str">
        <f>IF(MID(Fosfatos!O644,1,1)="&lt;",MID(Fosfatos!O644,2,4)/2,Fosfatos!O644)</f>
        <v>-</v>
      </c>
      <c r="P644" s="9" t="str">
        <f>IF(MID(Fosfatos!P644,1,1)="&lt;",MID(Fosfatos!P644,2,4)/2,Fosfatos!P644)</f>
        <v>-</v>
      </c>
      <c r="Q644" s="105"/>
      <c r="R644" s="17" t="str">
        <f>IF(MID(Fosfatos!R644,1,1)="&lt;",MID(Fosfatos!R644,2,4)/2,Fosfatos!R644)</f>
        <v>-</v>
      </c>
      <c r="S644" s="21" t="str">
        <f>IF(MID(Fosfatos!S644,1,1)="&lt;",MID(Fosfatos!S644,2,4)/2,Fosfatos!S644)</f>
        <v>-</v>
      </c>
      <c r="T644" s="21" t="str">
        <f>IF(MID(Fosfatos!T644,1,1)="&lt;",MID(Fosfatos!T644,2,4)/2,Fosfatos!T644)</f>
        <v>-</v>
      </c>
      <c r="U644" s="150" t="str">
        <f>IF(MID(Fosfatos!U644,1,1)="&lt;",MID(Fosfatos!U644,2,4)/2,Fosfatos!U644)</f>
        <v>-</v>
      </c>
      <c r="V644" s="151" t="str">
        <f>IF(MID(Fosfatos!V644,1,1)="&lt;",MID(Fosfatos!V644,2,4)/2,Fosfatos!V644)</f>
        <v>-</v>
      </c>
      <c r="W644" s="152" t="str">
        <f>IF(MID(Fosfatos!W644,1,1)="&lt;",MID(Fosfatos!W644,2,4)/2,Fosfatos!W644)</f>
        <v>-</v>
      </c>
      <c r="X644" s="153" t="str">
        <f>IF(MID(Fosfatos!X644,1,1)="&lt;",MID(Fosfatos!X644,2,4)/2,Fosfatos!X644)</f>
        <v>-</v>
      </c>
      <c r="Y644" s="154" t="str">
        <f>IF(MID(Fosfatos!Y644,1,1)="&lt;",MID(Fosfatos!Y644,2,4)/2,Fosfatos!Y644)</f>
        <v>-</v>
      </c>
    </row>
    <row r="645" spans="2:25" ht="15.75" customHeight="1" x14ac:dyDescent="0.25">
      <c r="B645" s="30">
        <v>46055</v>
      </c>
      <c r="C645" s="105"/>
      <c r="D645" s="131">
        <f>IF(MID(Fosfatos!D645,1,1)="&lt;",MID(Fosfatos!D645,2,4)/2,Fosfatos!D645)</f>
        <v>0.83</v>
      </c>
      <c r="E645" s="54"/>
      <c r="F645" s="54"/>
      <c r="G645" s="54"/>
      <c r="H645" s="54"/>
      <c r="I645" s="105"/>
      <c r="J645" s="131">
        <f>IF(MID(Fosfatos!J645,1,1)="&lt;",MID(Fosfatos!J645,2,4)/2,Fosfatos!J645)</f>
        <v>0.1</v>
      </c>
      <c r="K645" s="105"/>
      <c r="L645" s="131">
        <f>IF(MID(Fosfatos!L645,1,1)="&lt;",MID(Fosfatos!L645,2,4)/2,Fosfatos!L645)</f>
        <v>1.3</v>
      </c>
      <c r="M645" s="105"/>
      <c r="N645" s="131" t="str">
        <f>IF(MID(Fosfatos!N645,1,1)="&lt;",MID(Fosfatos!N645,2,4)/2,Fosfatos!N645)</f>
        <v>-</v>
      </c>
      <c r="O645" s="4" t="str">
        <f>IF(MID(Fosfatos!O645,1,1)="&lt;",MID(Fosfatos!O645,2,4)/2,Fosfatos!O645)</f>
        <v>-</v>
      </c>
      <c r="P645" s="9" t="str">
        <f>IF(MID(Fosfatos!P645,1,1)="&lt;",MID(Fosfatos!P645,2,4)/2,Fosfatos!P645)</f>
        <v>-</v>
      </c>
      <c r="Q645" s="105"/>
      <c r="R645" s="17" t="str">
        <f>IF(MID(Fosfatos!R645,1,1)="&lt;",MID(Fosfatos!R645,2,4)/2,Fosfatos!R645)</f>
        <v>-</v>
      </c>
      <c r="S645" s="21" t="str">
        <f>IF(MID(Fosfatos!S645,1,1)="&lt;",MID(Fosfatos!S645,2,4)/2,Fosfatos!S645)</f>
        <v>-</v>
      </c>
      <c r="T645" s="21" t="str">
        <f>IF(MID(Fosfatos!T645,1,1)="&lt;",MID(Fosfatos!T645,2,4)/2,Fosfatos!T645)</f>
        <v>-</v>
      </c>
      <c r="U645" s="150" t="str">
        <f>IF(MID(Fosfatos!U645,1,1)="&lt;",MID(Fosfatos!U645,2,4)/2,Fosfatos!U645)</f>
        <v>-</v>
      </c>
      <c r="V645" s="151" t="str">
        <f>IF(MID(Fosfatos!V645,1,1)="&lt;",MID(Fosfatos!V645,2,4)/2,Fosfatos!V645)</f>
        <v>-</v>
      </c>
      <c r="W645" s="152" t="str">
        <f>IF(MID(Fosfatos!W645,1,1)="&lt;",MID(Fosfatos!W645,2,4)/2,Fosfatos!W645)</f>
        <v>-</v>
      </c>
      <c r="X645" s="153" t="str">
        <f>IF(MID(Fosfatos!X645,1,1)="&lt;",MID(Fosfatos!X645,2,4)/2,Fosfatos!X645)</f>
        <v>-</v>
      </c>
      <c r="Y645" s="154" t="str">
        <f>IF(MID(Fosfatos!Y645,1,1)="&lt;",MID(Fosfatos!Y645,2,4)/2,Fosfatos!Y645)</f>
        <v>-</v>
      </c>
    </row>
    <row r="646" spans="2:25" ht="15.75" customHeight="1" x14ac:dyDescent="0.25">
      <c r="B646" s="30">
        <v>46057</v>
      </c>
      <c r="C646" s="105"/>
      <c r="D646" s="131">
        <f>IF(MID(Fosfatos!D646,1,1)="&lt;",MID(Fosfatos!D646,2,4)/2,Fosfatos!D646)</f>
        <v>1.4</v>
      </c>
      <c r="E646" s="54"/>
      <c r="F646" s="54"/>
      <c r="G646" s="54"/>
      <c r="H646" s="54"/>
      <c r="I646" s="105"/>
      <c r="J646" s="131" t="str">
        <f>IF(MID(Fosfatos!J646,1,1)="&lt;",MID(Fosfatos!J646,2,4)/2,Fosfatos!J646)</f>
        <v>-</v>
      </c>
      <c r="K646" s="105"/>
      <c r="L646" s="131" t="str">
        <f>IF(MID(Fosfatos!L646,1,1)="&lt;",MID(Fosfatos!L646,2,4)/2,Fosfatos!L646)</f>
        <v>-</v>
      </c>
      <c r="M646" s="105"/>
      <c r="N646" s="131" t="str">
        <f>IF(MID(Fosfatos!N646,1,1)="&lt;",MID(Fosfatos!N646,2,4)/2,Fosfatos!N646)</f>
        <v>-</v>
      </c>
      <c r="O646" s="4" t="str">
        <f>IF(MID(Fosfatos!O646,1,1)="&lt;",MID(Fosfatos!O646,2,4)/2,Fosfatos!O646)</f>
        <v>-</v>
      </c>
      <c r="P646" s="9" t="str">
        <f>IF(MID(Fosfatos!P646,1,1)="&lt;",MID(Fosfatos!P646,2,4)/2,Fosfatos!P646)</f>
        <v>-</v>
      </c>
      <c r="Q646" s="105"/>
      <c r="R646" s="17" t="str">
        <f>IF(MID(Fosfatos!R646,1,1)="&lt;",MID(Fosfatos!R646,2,4)/2,Fosfatos!R646)</f>
        <v>-</v>
      </c>
      <c r="S646" s="21" t="str">
        <f>IF(MID(Fosfatos!S646,1,1)="&lt;",MID(Fosfatos!S646,2,4)/2,Fosfatos!S646)</f>
        <v>-</v>
      </c>
      <c r="T646" s="21" t="str">
        <f>IF(MID(Fosfatos!T646,1,1)="&lt;",MID(Fosfatos!T646,2,4)/2,Fosfatos!T646)</f>
        <v>-</v>
      </c>
      <c r="U646" s="150" t="str">
        <f>IF(MID(Fosfatos!U646,1,1)="&lt;",MID(Fosfatos!U646,2,4)/2,Fosfatos!U646)</f>
        <v>-</v>
      </c>
      <c r="V646" s="151" t="str">
        <f>IF(MID(Fosfatos!V646,1,1)="&lt;",MID(Fosfatos!V646,2,4)/2,Fosfatos!V646)</f>
        <v>-</v>
      </c>
      <c r="W646" s="152" t="str">
        <f>IF(MID(Fosfatos!W646,1,1)="&lt;",MID(Fosfatos!W646,2,4)/2,Fosfatos!W646)</f>
        <v>-</v>
      </c>
      <c r="X646" s="153" t="str">
        <f>IF(MID(Fosfatos!X646,1,1)="&lt;",MID(Fosfatos!X646,2,4)/2,Fosfatos!X646)</f>
        <v>-</v>
      </c>
      <c r="Y646" s="154" t="str">
        <f>IF(MID(Fosfatos!Y646,1,1)="&lt;",MID(Fosfatos!Y646,2,4)/2,Fosfatos!Y646)</f>
        <v>-</v>
      </c>
    </row>
    <row r="647" spans="2:25" ht="15.75" customHeight="1" x14ac:dyDescent="0.25">
      <c r="B647" s="30">
        <v>46059</v>
      </c>
      <c r="C647" s="105"/>
      <c r="D647" s="131">
        <f>IF(MID(Fosfatos!D647,1,1)="&lt;",MID(Fosfatos!D647,2,4)/2,Fosfatos!D647)</f>
        <v>0.71</v>
      </c>
      <c r="E647" s="54"/>
      <c r="F647" s="54"/>
      <c r="G647" s="54"/>
      <c r="H647" s="54"/>
      <c r="I647" s="105"/>
      <c r="J647" s="131">
        <f>IF(MID(Fosfatos!J647,1,1)="&lt;",MID(Fosfatos!J647,2,4)/2,Fosfatos!J647)</f>
        <v>0.1</v>
      </c>
      <c r="K647" s="105"/>
      <c r="L647" s="131">
        <f>IF(MID(Fosfatos!L647,1,1)="&lt;",MID(Fosfatos!L647,2,4)/2,Fosfatos!L647)</f>
        <v>1.3</v>
      </c>
      <c r="M647" s="105"/>
      <c r="N647" s="131" t="str">
        <f>IF(MID(Fosfatos!N647,1,1)="&lt;",MID(Fosfatos!N647,2,4)/2,Fosfatos!N647)</f>
        <v>-</v>
      </c>
      <c r="O647" s="4" t="str">
        <f>IF(MID(Fosfatos!O647,1,1)="&lt;",MID(Fosfatos!O647,2,4)/2,Fosfatos!O647)</f>
        <v>-</v>
      </c>
      <c r="P647" s="9" t="str">
        <f>IF(MID(Fosfatos!P647,1,1)="&lt;",MID(Fosfatos!P647,2,4)/2,Fosfatos!P647)</f>
        <v>-</v>
      </c>
      <c r="Q647" s="105"/>
      <c r="R647" s="17" t="str">
        <f>IF(MID(Fosfatos!R647,1,1)="&lt;",MID(Fosfatos!R647,2,4)/2,Fosfatos!R647)</f>
        <v>-</v>
      </c>
      <c r="S647" s="21" t="str">
        <f>IF(MID(Fosfatos!S647,1,1)="&lt;",MID(Fosfatos!S647,2,4)/2,Fosfatos!S647)</f>
        <v>-</v>
      </c>
      <c r="T647" s="21" t="str">
        <f>IF(MID(Fosfatos!T647,1,1)="&lt;",MID(Fosfatos!T647,2,4)/2,Fosfatos!T647)</f>
        <v>-</v>
      </c>
      <c r="U647" s="150" t="str">
        <f>IF(MID(Fosfatos!U647,1,1)="&lt;",MID(Fosfatos!U647,2,4)/2,Fosfatos!U647)</f>
        <v>-</v>
      </c>
      <c r="V647" s="151" t="str">
        <f>IF(MID(Fosfatos!V647,1,1)="&lt;",MID(Fosfatos!V647,2,4)/2,Fosfatos!V647)</f>
        <v>-</v>
      </c>
      <c r="W647" s="152" t="str">
        <f>IF(MID(Fosfatos!W647,1,1)="&lt;",MID(Fosfatos!W647,2,4)/2,Fosfatos!W647)</f>
        <v>-</v>
      </c>
      <c r="X647" s="153" t="str">
        <f>IF(MID(Fosfatos!X647,1,1)="&lt;",MID(Fosfatos!X647,2,4)/2,Fosfatos!X647)</f>
        <v>-</v>
      </c>
      <c r="Y647" s="154" t="str">
        <f>IF(MID(Fosfatos!Y647,1,1)="&lt;",MID(Fosfatos!Y647,2,4)/2,Fosfatos!Y647)</f>
        <v>-</v>
      </c>
    </row>
    <row r="648" spans="2:25" ht="15.75" customHeight="1" x14ac:dyDescent="0.25">
      <c r="B648" s="30">
        <v>46062</v>
      </c>
      <c r="C648" s="105"/>
      <c r="D648" s="131">
        <f>IF(MID(Fosfatos!D648,1,1)="&lt;",MID(Fosfatos!D648,2,4)/2,Fosfatos!D648)</f>
        <v>0.77</v>
      </c>
      <c r="E648" s="54"/>
      <c r="F648" s="54"/>
      <c r="G648" s="54"/>
      <c r="H648" s="54"/>
      <c r="I648" s="105"/>
      <c r="J648" s="131">
        <f>IF(MID(Fosfatos!J648,1,1)="&lt;",MID(Fosfatos!J648,2,4)/2,Fosfatos!J648)</f>
        <v>0.1</v>
      </c>
      <c r="K648" s="105"/>
      <c r="L648" s="131">
        <f>IF(MID(Fosfatos!L648,1,1)="&lt;",MID(Fosfatos!L648,2,4)/2,Fosfatos!L648)</f>
        <v>0.98</v>
      </c>
      <c r="M648" s="105"/>
      <c r="N648" s="131" t="str">
        <f>IF(MID(Fosfatos!N648,1,1)="&lt;",MID(Fosfatos!N648,2,4)/2,Fosfatos!N648)</f>
        <v>-</v>
      </c>
      <c r="O648" s="4" t="str">
        <f>IF(MID(Fosfatos!O648,1,1)="&lt;",MID(Fosfatos!O648,2,4)/2,Fosfatos!O648)</f>
        <v>-</v>
      </c>
      <c r="P648" s="9" t="str">
        <f>IF(MID(Fosfatos!P648,1,1)="&lt;",MID(Fosfatos!P648,2,4)/2,Fosfatos!P648)</f>
        <v>-</v>
      </c>
      <c r="Q648" s="105"/>
      <c r="R648" s="17" t="str">
        <f>IF(MID(Fosfatos!R648,1,1)="&lt;",MID(Fosfatos!R648,2,4)/2,Fosfatos!R648)</f>
        <v>-</v>
      </c>
      <c r="S648" s="21" t="str">
        <f>IF(MID(Fosfatos!S648,1,1)="&lt;",MID(Fosfatos!S648,2,4)/2,Fosfatos!S648)</f>
        <v>-</v>
      </c>
      <c r="T648" s="21" t="str">
        <f>IF(MID(Fosfatos!T648,1,1)="&lt;",MID(Fosfatos!T648,2,4)/2,Fosfatos!T648)</f>
        <v>-</v>
      </c>
      <c r="U648" s="150" t="str">
        <f>IF(MID(Fosfatos!U648,1,1)="&lt;",MID(Fosfatos!U648,2,4)/2,Fosfatos!U648)</f>
        <v>-</v>
      </c>
      <c r="V648" s="151" t="str">
        <f>IF(MID(Fosfatos!V648,1,1)="&lt;",MID(Fosfatos!V648,2,4)/2,Fosfatos!V648)</f>
        <v>-</v>
      </c>
      <c r="W648" s="152" t="str">
        <f>IF(MID(Fosfatos!W648,1,1)="&lt;",MID(Fosfatos!W648,2,4)/2,Fosfatos!W648)</f>
        <v>-</v>
      </c>
      <c r="X648" s="153" t="str">
        <f>IF(MID(Fosfatos!X648,1,1)="&lt;",MID(Fosfatos!X648,2,4)/2,Fosfatos!X648)</f>
        <v>-</v>
      </c>
      <c r="Y648" s="154" t="str">
        <f>IF(MID(Fosfatos!Y648,1,1)="&lt;",MID(Fosfatos!Y648,2,4)/2,Fosfatos!Y648)</f>
        <v>-</v>
      </c>
    </row>
    <row r="649" spans="2:25" ht="15.75" customHeight="1" x14ac:dyDescent="0.25">
      <c r="B649" s="30">
        <v>46064</v>
      </c>
      <c r="C649" s="105"/>
      <c r="D649" s="131">
        <f>IF(MID(Fosfatos!D649,1,1)="&lt;",MID(Fosfatos!D649,2,4)/2,Fosfatos!D649)</f>
        <v>0.71</v>
      </c>
      <c r="E649" s="54"/>
      <c r="F649" s="54"/>
      <c r="G649" s="54"/>
      <c r="H649" s="54"/>
      <c r="I649" s="105"/>
      <c r="J649" s="131">
        <f>IF(MID(Fosfatos!J649,1,1)="&lt;",MID(Fosfatos!J649,2,4)/2,Fosfatos!J649)</f>
        <v>0.1</v>
      </c>
      <c r="K649" s="105"/>
      <c r="L649" s="131">
        <f>IF(MID(Fosfatos!L649,1,1)="&lt;",MID(Fosfatos!L649,2,4)/2,Fosfatos!L649)</f>
        <v>0.95</v>
      </c>
      <c r="M649" s="105"/>
      <c r="N649" s="131" t="str">
        <f>IF(MID(Fosfatos!N649,1,1)="&lt;",MID(Fosfatos!N649,2,4)/2,Fosfatos!N649)</f>
        <v>-</v>
      </c>
      <c r="O649" s="4" t="str">
        <f>IF(MID(Fosfatos!O649,1,1)="&lt;",MID(Fosfatos!O649,2,4)/2,Fosfatos!O649)</f>
        <v>-</v>
      </c>
      <c r="P649" s="9" t="str">
        <f>IF(MID(Fosfatos!P649,1,1)="&lt;",MID(Fosfatos!P649,2,4)/2,Fosfatos!P649)</f>
        <v>-</v>
      </c>
      <c r="Q649" s="105"/>
      <c r="R649" s="17" t="str">
        <f>IF(MID(Fosfatos!R649,1,1)="&lt;",MID(Fosfatos!R649,2,4)/2,Fosfatos!R649)</f>
        <v>-</v>
      </c>
      <c r="S649" s="21" t="str">
        <f>IF(MID(Fosfatos!S649,1,1)="&lt;",MID(Fosfatos!S649,2,4)/2,Fosfatos!S649)</f>
        <v>-</v>
      </c>
      <c r="T649" s="21" t="str">
        <f>IF(MID(Fosfatos!T649,1,1)="&lt;",MID(Fosfatos!T649,2,4)/2,Fosfatos!T649)</f>
        <v>-</v>
      </c>
      <c r="U649" s="150" t="str">
        <f>IF(MID(Fosfatos!U649,1,1)="&lt;",MID(Fosfatos!U649,2,4)/2,Fosfatos!U649)</f>
        <v>-</v>
      </c>
      <c r="V649" s="151" t="str">
        <f>IF(MID(Fosfatos!V649,1,1)="&lt;",MID(Fosfatos!V649,2,4)/2,Fosfatos!V649)</f>
        <v>-</v>
      </c>
      <c r="W649" s="152" t="str">
        <f>IF(MID(Fosfatos!W649,1,1)="&lt;",MID(Fosfatos!W649,2,4)/2,Fosfatos!W649)</f>
        <v>-</v>
      </c>
      <c r="X649" s="153" t="str">
        <f>IF(MID(Fosfatos!X649,1,1)="&lt;",MID(Fosfatos!X649,2,4)/2,Fosfatos!X649)</f>
        <v>-</v>
      </c>
      <c r="Y649" s="154" t="str">
        <f>IF(MID(Fosfatos!Y649,1,1)="&lt;",MID(Fosfatos!Y649,2,4)/2,Fosfatos!Y649)</f>
        <v>-</v>
      </c>
    </row>
    <row r="650" spans="2:25" ht="15.75" customHeight="1" x14ac:dyDescent="0.25">
      <c r="B650" s="30">
        <v>46066</v>
      </c>
      <c r="C650" s="105"/>
      <c r="D650" s="131">
        <f>IF(MID(Fosfatos!D650,1,1)="&lt;",MID(Fosfatos!D650,2,4)/2,Fosfatos!D650)</f>
        <v>0.52</v>
      </c>
      <c r="E650" s="54"/>
      <c r="F650" s="54"/>
      <c r="G650" s="54"/>
      <c r="H650" s="54"/>
      <c r="I650" s="105"/>
      <c r="J650" s="131">
        <f>IF(MID(Fosfatos!J650,1,1)="&lt;",MID(Fosfatos!J650,2,4)/2,Fosfatos!J650)</f>
        <v>0.1</v>
      </c>
      <c r="K650" s="105"/>
      <c r="L650" s="131">
        <f>IF(MID(Fosfatos!L650,1,1)="&lt;",MID(Fosfatos!L650,2,4)/2,Fosfatos!L650)</f>
        <v>0.57999999999999996</v>
      </c>
      <c r="M650" s="105"/>
      <c r="N650" s="131" t="str">
        <f>IF(MID(Fosfatos!N650,1,1)="&lt;",MID(Fosfatos!N650,2,4)/2,Fosfatos!N650)</f>
        <v>-</v>
      </c>
      <c r="O650" s="4" t="str">
        <f>IF(MID(Fosfatos!O650,1,1)="&lt;",MID(Fosfatos!O650,2,4)/2,Fosfatos!O650)</f>
        <v>-</v>
      </c>
      <c r="P650" s="9" t="str">
        <f>IF(MID(Fosfatos!P650,1,1)="&lt;",MID(Fosfatos!P650,2,4)/2,Fosfatos!P650)</f>
        <v>-</v>
      </c>
      <c r="Q650" s="105"/>
      <c r="R650" s="17" t="str">
        <f>IF(MID(Fosfatos!R650,1,1)="&lt;",MID(Fosfatos!R650,2,4)/2,Fosfatos!R650)</f>
        <v>-</v>
      </c>
      <c r="S650" s="21" t="str">
        <f>IF(MID(Fosfatos!S650,1,1)="&lt;",MID(Fosfatos!S650,2,4)/2,Fosfatos!S650)</f>
        <v>-</v>
      </c>
      <c r="T650" s="21" t="str">
        <f>IF(MID(Fosfatos!T650,1,1)="&lt;",MID(Fosfatos!T650,2,4)/2,Fosfatos!T650)</f>
        <v>-</v>
      </c>
      <c r="U650" s="150" t="str">
        <f>IF(MID(Fosfatos!U650,1,1)="&lt;",MID(Fosfatos!U650,2,4)/2,Fosfatos!U650)</f>
        <v>-</v>
      </c>
      <c r="V650" s="151" t="str">
        <f>IF(MID(Fosfatos!V650,1,1)="&lt;",MID(Fosfatos!V650,2,4)/2,Fosfatos!V650)</f>
        <v>-</v>
      </c>
      <c r="W650" s="152" t="str">
        <f>IF(MID(Fosfatos!W650,1,1)="&lt;",MID(Fosfatos!W650,2,4)/2,Fosfatos!W650)</f>
        <v>-</v>
      </c>
      <c r="X650" s="153" t="str">
        <f>IF(MID(Fosfatos!X650,1,1)="&lt;",MID(Fosfatos!X650,2,4)/2,Fosfatos!X650)</f>
        <v>-</v>
      </c>
      <c r="Y650" s="154" t="str">
        <f>IF(MID(Fosfatos!Y650,1,1)="&lt;",MID(Fosfatos!Y650,2,4)/2,Fosfatos!Y650)</f>
        <v>-</v>
      </c>
    </row>
    <row r="651" spans="2:25" ht="15.75" customHeight="1" x14ac:dyDescent="0.25">
      <c r="B651" s="30">
        <v>46069</v>
      </c>
      <c r="C651" s="105"/>
      <c r="D651" s="131">
        <f>IF(MID(Fosfatos!D651,1,1)="&lt;",MID(Fosfatos!D651,2,4)/2,Fosfatos!D651)</f>
        <v>0.57999999999999996</v>
      </c>
      <c r="E651" s="54"/>
      <c r="F651" s="54"/>
      <c r="G651" s="54"/>
      <c r="H651" s="54"/>
      <c r="I651" s="105"/>
      <c r="J651" s="131">
        <f>IF(MID(Fosfatos!J651,1,1)="&lt;",MID(Fosfatos!J651,2,4)/2,Fosfatos!J651)</f>
        <v>0.1</v>
      </c>
      <c r="K651" s="105"/>
      <c r="L651" s="131">
        <f>IF(MID(Fosfatos!L651,1,1)="&lt;",MID(Fosfatos!L651,2,4)/2,Fosfatos!L651)</f>
        <v>1.4</v>
      </c>
      <c r="M651" s="105"/>
      <c r="N651" s="131" t="str">
        <f>IF(MID(Fosfatos!N651,1,1)="&lt;",MID(Fosfatos!N651,2,4)/2,Fosfatos!N651)</f>
        <v>-</v>
      </c>
      <c r="O651" s="4" t="str">
        <f>IF(MID(Fosfatos!O651,1,1)="&lt;",MID(Fosfatos!O651,2,4)/2,Fosfatos!O651)</f>
        <v>-</v>
      </c>
      <c r="P651" s="9" t="str">
        <f>IF(MID(Fosfatos!P651,1,1)="&lt;",MID(Fosfatos!P651,2,4)/2,Fosfatos!P651)</f>
        <v>-</v>
      </c>
      <c r="Q651" s="105"/>
      <c r="R651" s="17" t="str">
        <f>IF(MID(Fosfatos!R651,1,1)="&lt;",MID(Fosfatos!R651,2,4)/2,Fosfatos!R651)</f>
        <v>-</v>
      </c>
      <c r="S651" s="21" t="str">
        <f>IF(MID(Fosfatos!S651,1,1)="&lt;",MID(Fosfatos!S651,2,4)/2,Fosfatos!S651)</f>
        <v>-</v>
      </c>
      <c r="T651" s="21" t="str">
        <f>IF(MID(Fosfatos!T651,1,1)="&lt;",MID(Fosfatos!T651,2,4)/2,Fosfatos!T651)</f>
        <v>-</v>
      </c>
      <c r="U651" s="150" t="str">
        <f>IF(MID(Fosfatos!U651,1,1)="&lt;",MID(Fosfatos!U651,2,4)/2,Fosfatos!U651)</f>
        <v>-</v>
      </c>
      <c r="V651" s="151" t="str">
        <f>IF(MID(Fosfatos!V651,1,1)="&lt;",MID(Fosfatos!V651,2,4)/2,Fosfatos!V651)</f>
        <v>-</v>
      </c>
      <c r="W651" s="152" t="str">
        <f>IF(MID(Fosfatos!W651,1,1)="&lt;",MID(Fosfatos!W651,2,4)/2,Fosfatos!W651)</f>
        <v>-</v>
      </c>
      <c r="X651" s="153" t="str">
        <f>IF(MID(Fosfatos!X651,1,1)="&lt;",MID(Fosfatos!X651,2,4)/2,Fosfatos!X651)</f>
        <v>-</v>
      </c>
      <c r="Y651" s="154" t="str">
        <f>IF(MID(Fosfatos!Y651,1,1)="&lt;",MID(Fosfatos!Y651,2,4)/2,Fosfatos!Y651)</f>
        <v>-</v>
      </c>
    </row>
    <row r="652" spans="2:25" ht="15.75" customHeight="1" x14ac:dyDescent="0.25">
      <c r="B652" s="30">
        <v>46071</v>
      </c>
      <c r="C652" s="105"/>
      <c r="D652" s="131">
        <f>IF(MID(Fosfatos!D652,1,1)="&lt;",MID(Fosfatos!D652,2,4)/2,Fosfatos!D652)</f>
        <v>0.67</v>
      </c>
      <c r="E652" s="54"/>
      <c r="F652" s="54"/>
      <c r="G652" s="54"/>
      <c r="H652" s="54"/>
      <c r="I652" s="105"/>
      <c r="J652" s="131">
        <f>IF(MID(Fosfatos!J652,1,1)="&lt;",MID(Fosfatos!J652,2,4)/2,Fosfatos!J652)</f>
        <v>0.1</v>
      </c>
      <c r="K652" s="105"/>
      <c r="L652" s="131">
        <f>IF(MID(Fosfatos!L652,1,1)="&lt;",MID(Fosfatos!L652,2,4)/2,Fosfatos!L652)</f>
        <v>1.9</v>
      </c>
      <c r="M652" s="105"/>
      <c r="N652" s="131" t="str">
        <f>IF(MID(Fosfatos!N652,1,1)="&lt;",MID(Fosfatos!N652,2,4)/2,Fosfatos!N652)</f>
        <v>-</v>
      </c>
      <c r="O652" s="4" t="str">
        <f>IF(MID(Fosfatos!O652,1,1)="&lt;",MID(Fosfatos!O652,2,4)/2,Fosfatos!O652)</f>
        <v>-</v>
      </c>
      <c r="P652" s="9" t="str">
        <f>IF(MID(Fosfatos!P652,1,1)="&lt;",MID(Fosfatos!P652,2,4)/2,Fosfatos!P652)</f>
        <v>-</v>
      </c>
      <c r="Q652" s="105"/>
      <c r="R652" s="17" t="str">
        <f>IF(MID(Fosfatos!R652,1,1)="&lt;",MID(Fosfatos!R652,2,4)/2,Fosfatos!R652)</f>
        <v>-</v>
      </c>
      <c r="S652" s="21" t="str">
        <f>IF(MID(Fosfatos!S652,1,1)="&lt;",MID(Fosfatos!S652,2,4)/2,Fosfatos!S652)</f>
        <v>-</v>
      </c>
      <c r="T652" s="21" t="str">
        <f>IF(MID(Fosfatos!T652,1,1)="&lt;",MID(Fosfatos!T652,2,4)/2,Fosfatos!T652)</f>
        <v>-</v>
      </c>
      <c r="U652" s="150" t="str">
        <f>IF(MID(Fosfatos!U652,1,1)="&lt;",MID(Fosfatos!U652,2,4)/2,Fosfatos!U652)</f>
        <v>-</v>
      </c>
      <c r="V652" s="151" t="str">
        <f>IF(MID(Fosfatos!V652,1,1)="&lt;",MID(Fosfatos!V652,2,4)/2,Fosfatos!V652)</f>
        <v>-</v>
      </c>
      <c r="W652" s="152" t="str">
        <f>IF(MID(Fosfatos!W652,1,1)="&lt;",MID(Fosfatos!W652,2,4)/2,Fosfatos!W652)</f>
        <v>-</v>
      </c>
      <c r="X652" s="153" t="str">
        <f>IF(MID(Fosfatos!X652,1,1)="&lt;",MID(Fosfatos!X652,2,4)/2,Fosfatos!X652)</f>
        <v>-</v>
      </c>
      <c r="Y652" s="154" t="str">
        <f>IF(MID(Fosfatos!Y652,1,1)="&lt;",MID(Fosfatos!Y652,2,4)/2,Fosfatos!Y652)</f>
        <v>-</v>
      </c>
    </row>
    <row r="653" spans="2:25" ht="15.75" customHeight="1" x14ac:dyDescent="0.25">
      <c r="B653" s="30">
        <v>46077</v>
      </c>
      <c r="C653" s="105"/>
      <c r="D653" s="131">
        <f>IF(MID(Fosfatos!D653,1,1)="&lt;",MID(Fosfatos!D653,2,4)/2,Fosfatos!D653)</f>
        <v>0.8</v>
      </c>
      <c r="E653" s="54"/>
      <c r="F653" s="54"/>
      <c r="G653" s="54"/>
      <c r="H653" s="54"/>
      <c r="I653" s="105"/>
      <c r="J653" s="131">
        <f>IF(MID(Fosfatos!J653,1,1)="&lt;",MID(Fosfatos!J653,2,4)/2,Fosfatos!J653)</f>
        <v>0.1</v>
      </c>
      <c r="K653" s="105"/>
      <c r="L653" s="131">
        <f>IF(MID(Fosfatos!L653,1,1)="&lt;",MID(Fosfatos!L653,2,4)/2,Fosfatos!L653)</f>
        <v>1.1000000000000001</v>
      </c>
      <c r="M653" s="105"/>
      <c r="N653" s="131" t="str">
        <f>IF(MID(Fosfatos!N653,1,1)="&lt;",MID(Fosfatos!N653,2,4)/2,Fosfatos!N653)</f>
        <v>-</v>
      </c>
      <c r="O653" s="4" t="str">
        <f>IF(MID(Fosfatos!O653,1,1)="&lt;",MID(Fosfatos!O653,2,4)/2,Fosfatos!O653)</f>
        <v>-</v>
      </c>
      <c r="P653" s="9" t="str">
        <f>IF(MID(Fosfatos!P653,1,1)="&lt;",MID(Fosfatos!P653,2,4)/2,Fosfatos!P653)</f>
        <v>-</v>
      </c>
      <c r="Q653" s="105"/>
      <c r="R653" s="17" t="str">
        <f>IF(MID(Fosfatos!R653,1,1)="&lt;",MID(Fosfatos!R653,2,4)/2,Fosfatos!R653)</f>
        <v>-</v>
      </c>
      <c r="S653" s="21" t="str">
        <f>IF(MID(Fosfatos!S653,1,1)="&lt;",MID(Fosfatos!S653,2,4)/2,Fosfatos!S653)</f>
        <v>-</v>
      </c>
      <c r="T653" s="21" t="str">
        <f>IF(MID(Fosfatos!T653,1,1)="&lt;",MID(Fosfatos!T653,2,4)/2,Fosfatos!T653)</f>
        <v>-</v>
      </c>
      <c r="U653" s="150" t="str">
        <f>IF(MID(Fosfatos!U653,1,1)="&lt;",MID(Fosfatos!U653,2,4)/2,Fosfatos!U653)</f>
        <v>-</v>
      </c>
      <c r="V653" s="151" t="str">
        <f>IF(MID(Fosfatos!V653,1,1)="&lt;",MID(Fosfatos!V653,2,4)/2,Fosfatos!V653)</f>
        <v>-</v>
      </c>
      <c r="W653" s="152" t="str">
        <f>IF(MID(Fosfatos!W653,1,1)="&lt;",MID(Fosfatos!W653,2,4)/2,Fosfatos!W653)</f>
        <v>-</v>
      </c>
      <c r="X653" s="153" t="str">
        <f>IF(MID(Fosfatos!X653,1,1)="&lt;",MID(Fosfatos!X653,2,4)/2,Fosfatos!X653)</f>
        <v>-</v>
      </c>
      <c r="Y653" s="154" t="str">
        <f>IF(MID(Fosfatos!Y653,1,1)="&lt;",MID(Fosfatos!Y653,2,4)/2,Fosfatos!Y653)</f>
        <v>-</v>
      </c>
    </row>
    <row r="654" spans="2:25" ht="15.75" customHeight="1" x14ac:dyDescent="0.25">
      <c r="B654" s="30">
        <v>46078</v>
      </c>
      <c r="C654" s="105"/>
      <c r="D654" s="131">
        <f>IF(MID(Fosfatos!D654,1,1)="&lt;",MID(Fosfatos!D654,2,4)/2,Fosfatos!D654)</f>
        <v>0.83</v>
      </c>
      <c r="E654" s="54"/>
      <c r="F654" s="54"/>
      <c r="G654" s="54"/>
      <c r="H654" s="54"/>
      <c r="I654" s="105"/>
      <c r="J654" s="131">
        <f>IF(MID(Fosfatos!J654,1,1)="&lt;",MID(Fosfatos!J654,2,4)/2,Fosfatos!J654)</f>
        <v>0.1</v>
      </c>
      <c r="K654" s="105"/>
      <c r="L654" s="131">
        <f>IF(MID(Fosfatos!L654,1,1)="&lt;",MID(Fosfatos!L654,2,4)/2,Fosfatos!L654)</f>
        <v>2.1</v>
      </c>
      <c r="M654" s="105"/>
      <c r="N654" s="131" t="str">
        <f>IF(MID(Fosfatos!N654,1,1)="&lt;",MID(Fosfatos!N654,2,4)/2,Fosfatos!N654)</f>
        <v>-</v>
      </c>
      <c r="O654" s="4" t="str">
        <f>IF(MID(Fosfatos!O654,1,1)="&lt;",MID(Fosfatos!O654,2,4)/2,Fosfatos!O654)</f>
        <v>-</v>
      </c>
      <c r="P654" s="9" t="str">
        <f>IF(MID(Fosfatos!P654,1,1)="&lt;",MID(Fosfatos!P654,2,4)/2,Fosfatos!P654)</f>
        <v>-</v>
      </c>
      <c r="Q654" s="105"/>
      <c r="R654" s="17" t="str">
        <f>IF(MID(Fosfatos!R654,1,1)="&lt;",MID(Fosfatos!R654,2,4)/2,Fosfatos!R654)</f>
        <v>-</v>
      </c>
      <c r="S654" s="21" t="str">
        <f>IF(MID(Fosfatos!S654,1,1)="&lt;",MID(Fosfatos!S654,2,4)/2,Fosfatos!S654)</f>
        <v>-</v>
      </c>
      <c r="T654" s="21" t="str">
        <f>IF(MID(Fosfatos!T654,1,1)="&lt;",MID(Fosfatos!T654,2,4)/2,Fosfatos!T654)</f>
        <v>-</v>
      </c>
      <c r="U654" s="150" t="str">
        <f>IF(MID(Fosfatos!U654,1,1)="&lt;",MID(Fosfatos!U654,2,4)/2,Fosfatos!U654)</f>
        <v>-</v>
      </c>
      <c r="V654" s="151" t="str">
        <f>IF(MID(Fosfatos!V654,1,1)="&lt;",MID(Fosfatos!V654,2,4)/2,Fosfatos!V654)</f>
        <v>-</v>
      </c>
      <c r="W654" s="152" t="str">
        <f>IF(MID(Fosfatos!W654,1,1)="&lt;",MID(Fosfatos!W654,2,4)/2,Fosfatos!W654)</f>
        <v>-</v>
      </c>
      <c r="X654" s="153" t="str">
        <f>IF(MID(Fosfatos!X654,1,1)="&lt;",MID(Fosfatos!X654,2,4)/2,Fosfatos!X654)</f>
        <v>-</v>
      </c>
      <c r="Y654" s="154" t="str">
        <f>IF(MID(Fosfatos!Y654,1,1)="&lt;",MID(Fosfatos!Y654,2,4)/2,Fosfatos!Y654)</f>
        <v>-</v>
      </c>
    </row>
    <row r="655" spans="2:25" ht="15.75" customHeight="1" x14ac:dyDescent="0.25">
      <c r="B655" s="30">
        <v>46080</v>
      </c>
      <c r="C655" s="105"/>
      <c r="D655" s="131">
        <f>IF(MID(Fosfatos!D655,1,1)="&lt;",MID(Fosfatos!D655,2,4)/2,Fosfatos!D655)</f>
        <v>1.1000000000000001</v>
      </c>
      <c r="E655" s="54"/>
      <c r="F655" s="54"/>
      <c r="G655" s="54"/>
      <c r="H655" s="54"/>
      <c r="I655" s="105"/>
      <c r="J655" s="131">
        <f>IF(MID(Fosfatos!J655,1,1)="&lt;",MID(Fosfatos!J655,2,4)/2,Fosfatos!J655)</f>
        <v>0.1</v>
      </c>
      <c r="K655" s="105"/>
      <c r="L655" s="131">
        <f>IF(MID(Fosfatos!L655,1,1)="&lt;",MID(Fosfatos!L655,2,4)/2,Fosfatos!L655)</f>
        <v>3.6</v>
      </c>
      <c r="M655" s="105"/>
      <c r="N655" s="131" t="str">
        <f>IF(MID(Fosfatos!N655,1,1)="&lt;",MID(Fosfatos!N655,2,4)/2,Fosfatos!N655)</f>
        <v>-</v>
      </c>
      <c r="O655" s="4" t="str">
        <f>IF(MID(Fosfatos!O655,1,1)="&lt;",MID(Fosfatos!O655,2,4)/2,Fosfatos!O655)</f>
        <v>-</v>
      </c>
      <c r="P655" s="9" t="str">
        <f>IF(MID(Fosfatos!P655,1,1)="&lt;",MID(Fosfatos!P655,2,4)/2,Fosfatos!P655)</f>
        <v>-</v>
      </c>
      <c r="Q655" s="105"/>
      <c r="R655" s="17" t="str">
        <f>IF(MID(Fosfatos!R655,1,1)="&lt;",MID(Fosfatos!R655,2,4)/2,Fosfatos!R655)</f>
        <v>-</v>
      </c>
      <c r="S655" s="21" t="str">
        <f>IF(MID(Fosfatos!S655,1,1)="&lt;",MID(Fosfatos!S655,2,4)/2,Fosfatos!S655)</f>
        <v>-</v>
      </c>
      <c r="T655" s="21" t="str">
        <f>IF(MID(Fosfatos!T655,1,1)="&lt;",MID(Fosfatos!T655,2,4)/2,Fosfatos!T655)</f>
        <v>-</v>
      </c>
      <c r="U655" s="150" t="str">
        <f>IF(MID(Fosfatos!U655,1,1)="&lt;",MID(Fosfatos!U655,2,4)/2,Fosfatos!U655)</f>
        <v>-</v>
      </c>
      <c r="V655" s="151" t="str">
        <f>IF(MID(Fosfatos!V655,1,1)="&lt;",MID(Fosfatos!V655,2,4)/2,Fosfatos!V655)</f>
        <v>-</v>
      </c>
      <c r="W655" s="152" t="str">
        <f>IF(MID(Fosfatos!W655,1,1)="&lt;",MID(Fosfatos!W655,2,4)/2,Fosfatos!W655)</f>
        <v>-</v>
      </c>
      <c r="X655" s="153" t="str">
        <f>IF(MID(Fosfatos!X655,1,1)="&lt;",MID(Fosfatos!X655,2,4)/2,Fosfatos!X655)</f>
        <v>-</v>
      </c>
      <c r="Y655" s="154" t="str">
        <f>IF(MID(Fosfatos!Y655,1,1)="&lt;",MID(Fosfatos!Y655,2,4)/2,Fosfatos!Y655)</f>
        <v>-</v>
      </c>
    </row>
    <row r="656" spans="2:25" ht="15.75" customHeight="1" x14ac:dyDescent="0.25">
      <c r="B656" s="30">
        <v>46083</v>
      </c>
      <c r="C656" s="105"/>
      <c r="D656" s="131">
        <f>IF(MID(Fosfatos!D656,1,1)="&lt;",MID(Fosfatos!D656,2,4)/2,Fosfatos!D656)</f>
        <v>0.86</v>
      </c>
      <c r="E656" s="54"/>
      <c r="F656" s="54"/>
      <c r="G656" s="54"/>
      <c r="H656" s="54"/>
      <c r="I656" s="105"/>
      <c r="J656" s="131">
        <f>IF(MID(Fosfatos!J656,1,1)="&lt;",MID(Fosfatos!J656,2,4)/2,Fosfatos!J656)</f>
        <v>0.1</v>
      </c>
      <c r="K656" s="105"/>
      <c r="L656" s="131">
        <f>IF(MID(Fosfatos!L656,1,1)="&lt;",MID(Fosfatos!L656,2,4)/2,Fosfatos!L656)</f>
        <v>1.1000000000000001</v>
      </c>
      <c r="M656" s="105"/>
      <c r="N656" s="131" t="str">
        <f>IF(MID(Fosfatos!N656,1,1)="&lt;",MID(Fosfatos!N656,2,4)/2,Fosfatos!N656)</f>
        <v>-</v>
      </c>
      <c r="O656" s="4" t="str">
        <f>IF(MID(Fosfatos!O656,1,1)="&lt;",MID(Fosfatos!O656,2,4)/2,Fosfatos!O656)</f>
        <v>-</v>
      </c>
      <c r="P656" s="9" t="str">
        <f>IF(MID(Fosfatos!P656,1,1)="&lt;",MID(Fosfatos!P656,2,4)/2,Fosfatos!P656)</f>
        <v>-</v>
      </c>
      <c r="Q656" s="105"/>
      <c r="R656" s="17" t="str">
        <f>IF(MID(Fosfatos!R656,1,1)="&lt;",MID(Fosfatos!R656,2,4)/2,Fosfatos!R656)</f>
        <v>-</v>
      </c>
      <c r="S656" s="21" t="str">
        <f>IF(MID(Fosfatos!S656,1,1)="&lt;",MID(Fosfatos!S656,2,4)/2,Fosfatos!S656)</f>
        <v>-</v>
      </c>
      <c r="T656" s="21" t="str">
        <f>IF(MID(Fosfatos!T656,1,1)="&lt;",MID(Fosfatos!T656,2,4)/2,Fosfatos!T656)</f>
        <v>-</v>
      </c>
      <c r="U656" s="150" t="str">
        <f>IF(MID(Fosfatos!U656,1,1)="&lt;",MID(Fosfatos!U656,2,4)/2,Fosfatos!U656)</f>
        <v>-</v>
      </c>
      <c r="V656" s="151" t="str">
        <f>IF(MID(Fosfatos!V656,1,1)="&lt;",MID(Fosfatos!V656,2,4)/2,Fosfatos!V656)</f>
        <v>-</v>
      </c>
      <c r="W656" s="152" t="str">
        <f>IF(MID(Fosfatos!W656,1,1)="&lt;",MID(Fosfatos!W656,2,4)/2,Fosfatos!W656)</f>
        <v>-</v>
      </c>
      <c r="X656" s="153" t="str">
        <f>IF(MID(Fosfatos!X656,1,1)="&lt;",MID(Fosfatos!X656,2,4)/2,Fosfatos!X656)</f>
        <v>-</v>
      </c>
      <c r="Y656" s="154" t="str">
        <f>IF(MID(Fosfatos!Y656,1,1)="&lt;",MID(Fosfatos!Y656,2,4)/2,Fosfatos!Y656)</f>
        <v>-</v>
      </c>
    </row>
    <row r="657" spans="2:25" ht="15.75" customHeight="1" x14ac:dyDescent="0.25">
      <c r="B657" s="30">
        <v>46085</v>
      </c>
      <c r="C657" s="105"/>
      <c r="D657" s="131">
        <f>IF(MID(Fosfatos!D657,1,1)="&lt;",MID(Fosfatos!D657,2,4)/2,Fosfatos!D657)</f>
        <v>0.77</v>
      </c>
      <c r="E657" s="54"/>
      <c r="F657" s="54"/>
      <c r="G657" s="54"/>
      <c r="H657" s="54"/>
      <c r="I657" s="105"/>
      <c r="J657" s="131">
        <f>IF(MID(Fosfatos!J657,1,1)="&lt;",MID(Fosfatos!J657,2,4)/2,Fosfatos!J657)</f>
        <v>0.1</v>
      </c>
      <c r="K657" s="105"/>
      <c r="L657" s="131">
        <f>IF(MID(Fosfatos!L657,1,1)="&lt;",MID(Fosfatos!L657,2,4)/2,Fosfatos!L657)</f>
        <v>1.4</v>
      </c>
      <c r="M657" s="105"/>
      <c r="N657" s="131" t="str">
        <f>IF(MID(Fosfatos!N657,1,1)="&lt;",MID(Fosfatos!N657,2,4)/2,Fosfatos!N657)</f>
        <v>-</v>
      </c>
      <c r="O657" s="4" t="str">
        <f>IF(MID(Fosfatos!O657,1,1)="&lt;",MID(Fosfatos!O657,2,4)/2,Fosfatos!O657)</f>
        <v>-</v>
      </c>
      <c r="P657" s="9" t="str">
        <f>IF(MID(Fosfatos!P657,1,1)="&lt;",MID(Fosfatos!P657,2,4)/2,Fosfatos!P657)</f>
        <v>-</v>
      </c>
      <c r="Q657" s="105"/>
      <c r="R657" s="17" t="str">
        <f>IF(MID(Fosfatos!R657,1,1)="&lt;",MID(Fosfatos!R657,2,4)/2,Fosfatos!R657)</f>
        <v>-</v>
      </c>
      <c r="S657" s="21" t="str">
        <f>IF(MID(Fosfatos!S657,1,1)="&lt;",MID(Fosfatos!S657,2,4)/2,Fosfatos!S657)</f>
        <v>-</v>
      </c>
      <c r="T657" s="21" t="str">
        <f>IF(MID(Fosfatos!T657,1,1)="&lt;",MID(Fosfatos!T657,2,4)/2,Fosfatos!T657)</f>
        <v>-</v>
      </c>
      <c r="U657" s="150" t="str">
        <f>IF(MID(Fosfatos!U657,1,1)="&lt;",MID(Fosfatos!U657,2,4)/2,Fosfatos!U657)</f>
        <v>-</v>
      </c>
      <c r="V657" s="151" t="str">
        <f>IF(MID(Fosfatos!V657,1,1)="&lt;",MID(Fosfatos!V657,2,4)/2,Fosfatos!V657)</f>
        <v>-</v>
      </c>
      <c r="W657" s="152" t="str">
        <f>IF(MID(Fosfatos!W657,1,1)="&lt;",MID(Fosfatos!W657,2,4)/2,Fosfatos!W657)</f>
        <v>-</v>
      </c>
      <c r="X657" s="153" t="str">
        <f>IF(MID(Fosfatos!X657,1,1)="&lt;",MID(Fosfatos!X657,2,4)/2,Fosfatos!X657)</f>
        <v>-</v>
      </c>
      <c r="Y657" s="154" t="str">
        <f>IF(MID(Fosfatos!Y657,1,1)="&lt;",MID(Fosfatos!Y657,2,4)/2,Fosfatos!Y657)</f>
        <v>-</v>
      </c>
    </row>
    <row r="658" spans="2:25" ht="15.75" customHeight="1" x14ac:dyDescent="0.25">
      <c r="B658" s="30">
        <v>46087</v>
      </c>
      <c r="C658" s="105"/>
      <c r="D658" s="131">
        <f>IF(MID(Fosfatos!D658,1,1)="&lt;",MID(Fosfatos!D658,2,4)/2,Fosfatos!D658)</f>
        <v>1.4</v>
      </c>
      <c r="E658" s="54"/>
      <c r="F658" s="54"/>
      <c r="G658" s="54"/>
      <c r="H658" s="54"/>
      <c r="I658" s="105"/>
      <c r="J658" s="131" t="str">
        <f>IF(MID(Fosfatos!J658,1,1)="&lt;",MID(Fosfatos!J658,2,4)/2,Fosfatos!J658)</f>
        <v>-</v>
      </c>
      <c r="K658" s="105"/>
      <c r="L658" s="131" t="str">
        <f>IF(MID(Fosfatos!L658,1,1)="&lt;",MID(Fosfatos!L658,2,4)/2,Fosfatos!L658)</f>
        <v>-</v>
      </c>
      <c r="M658" s="105"/>
      <c r="N658" s="131" t="str">
        <f>IF(MID(Fosfatos!N658,1,1)="&lt;",MID(Fosfatos!N658,2,4)/2,Fosfatos!N658)</f>
        <v>-</v>
      </c>
      <c r="O658" s="4" t="str">
        <f>IF(MID(Fosfatos!O658,1,1)="&lt;",MID(Fosfatos!O658,2,4)/2,Fosfatos!O658)</f>
        <v>-</v>
      </c>
      <c r="P658" s="9" t="str">
        <f>IF(MID(Fosfatos!P658,1,1)="&lt;",MID(Fosfatos!P658,2,4)/2,Fosfatos!P658)</f>
        <v>-</v>
      </c>
      <c r="Q658" s="105"/>
      <c r="R658" s="17" t="str">
        <f>IF(MID(Fosfatos!R658,1,1)="&lt;",MID(Fosfatos!R658,2,4)/2,Fosfatos!R658)</f>
        <v>-</v>
      </c>
      <c r="S658" s="21" t="str">
        <f>IF(MID(Fosfatos!S658,1,1)="&lt;",MID(Fosfatos!S658,2,4)/2,Fosfatos!S658)</f>
        <v>-</v>
      </c>
      <c r="T658" s="21" t="str">
        <f>IF(MID(Fosfatos!T658,1,1)="&lt;",MID(Fosfatos!T658,2,4)/2,Fosfatos!T658)</f>
        <v>-</v>
      </c>
      <c r="U658" s="150" t="str">
        <f>IF(MID(Fosfatos!U658,1,1)="&lt;",MID(Fosfatos!U658,2,4)/2,Fosfatos!U658)</f>
        <v>-</v>
      </c>
      <c r="V658" s="151" t="str">
        <f>IF(MID(Fosfatos!V658,1,1)="&lt;",MID(Fosfatos!V658,2,4)/2,Fosfatos!V658)</f>
        <v>-</v>
      </c>
      <c r="W658" s="152" t="str">
        <f>IF(MID(Fosfatos!W658,1,1)="&lt;",MID(Fosfatos!W658,2,4)/2,Fosfatos!W658)</f>
        <v>-</v>
      </c>
      <c r="X658" s="153" t="str">
        <f>IF(MID(Fosfatos!X658,1,1)="&lt;",MID(Fosfatos!X658,2,4)/2,Fosfatos!X658)</f>
        <v>-</v>
      </c>
      <c r="Y658" s="154" t="str">
        <f>IF(MID(Fosfatos!Y658,1,1)="&lt;",MID(Fosfatos!Y658,2,4)/2,Fosfatos!Y658)</f>
        <v>-</v>
      </c>
    </row>
    <row r="659" spans="2:25" ht="15.75" customHeight="1" x14ac:dyDescent="0.25">
      <c r="B659" s="30">
        <v>46090</v>
      </c>
      <c r="C659" s="105"/>
      <c r="D659" s="131">
        <f>IF(MID(Fosfatos!D659,1,1)="&lt;",MID(Fosfatos!D659,2,4)/2,Fosfatos!D659)</f>
        <v>0.95</v>
      </c>
      <c r="E659" s="54"/>
      <c r="F659" s="54"/>
      <c r="G659" s="54"/>
      <c r="H659" s="54"/>
      <c r="I659" s="105"/>
      <c r="J659" s="131" t="str">
        <f>IF(MID(Fosfatos!J659,1,1)="&lt;",MID(Fosfatos!J659,2,4)/2,Fosfatos!J659)</f>
        <v>-</v>
      </c>
      <c r="K659" s="105"/>
      <c r="L659" s="131" t="str">
        <f>IF(MID(Fosfatos!L659,1,1)="&lt;",MID(Fosfatos!L659,2,4)/2,Fosfatos!L659)</f>
        <v>-</v>
      </c>
      <c r="M659" s="105"/>
      <c r="N659" s="131" t="str">
        <f>IF(MID(Fosfatos!N659,1,1)="&lt;",MID(Fosfatos!N659,2,4)/2,Fosfatos!N659)</f>
        <v>-</v>
      </c>
      <c r="O659" s="4" t="str">
        <f>IF(MID(Fosfatos!O659,1,1)="&lt;",MID(Fosfatos!O659,2,4)/2,Fosfatos!O659)</f>
        <v>-</v>
      </c>
      <c r="P659" s="9" t="str">
        <f>IF(MID(Fosfatos!P659,1,1)="&lt;",MID(Fosfatos!P659,2,4)/2,Fosfatos!P659)</f>
        <v>-</v>
      </c>
      <c r="Q659" s="105"/>
      <c r="R659" s="17" t="str">
        <f>IF(MID(Fosfatos!R659,1,1)="&lt;",MID(Fosfatos!R659,2,4)/2,Fosfatos!R659)</f>
        <v>-</v>
      </c>
      <c r="S659" s="21" t="str">
        <f>IF(MID(Fosfatos!S659,1,1)="&lt;",MID(Fosfatos!S659,2,4)/2,Fosfatos!S659)</f>
        <v>-</v>
      </c>
      <c r="T659" s="21" t="str">
        <f>IF(MID(Fosfatos!T659,1,1)="&lt;",MID(Fosfatos!T659,2,4)/2,Fosfatos!T659)</f>
        <v>-</v>
      </c>
      <c r="U659" s="150" t="str">
        <f>IF(MID(Fosfatos!U659,1,1)="&lt;",MID(Fosfatos!U659,2,4)/2,Fosfatos!U659)</f>
        <v>-</v>
      </c>
      <c r="V659" s="151" t="str">
        <f>IF(MID(Fosfatos!V659,1,1)="&lt;",MID(Fosfatos!V659,2,4)/2,Fosfatos!V659)</f>
        <v>-</v>
      </c>
      <c r="W659" s="152" t="str">
        <f>IF(MID(Fosfatos!W659,1,1)="&lt;",MID(Fosfatos!W659,2,4)/2,Fosfatos!W659)</f>
        <v>-</v>
      </c>
      <c r="X659" s="153" t="str">
        <f>IF(MID(Fosfatos!X659,1,1)="&lt;",MID(Fosfatos!X659,2,4)/2,Fosfatos!X659)</f>
        <v>-</v>
      </c>
      <c r="Y659" s="154" t="str">
        <f>IF(MID(Fosfatos!Y659,1,1)="&lt;",MID(Fosfatos!Y659,2,4)/2,Fosfatos!Y659)</f>
        <v>-</v>
      </c>
    </row>
    <row r="660" spans="2:25" ht="15.75" customHeight="1" x14ac:dyDescent="0.25">
      <c r="B660" s="30">
        <v>46092</v>
      </c>
      <c r="C660" s="105"/>
      <c r="D660" s="131">
        <f>IF(MID(Fosfatos!D660,1,1)="&lt;",MID(Fosfatos!D660,2,4)/2,Fosfatos!D660)</f>
        <v>1.4</v>
      </c>
      <c r="E660" s="54"/>
      <c r="F660" s="54"/>
      <c r="G660" s="54"/>
      <c r="H660" s="54"/>
      <c r="I660" s="105"/>
      <c r="J660" s="131" t="str">
        <f>IF(MID(Fosfatos!J660,1,1)="&lt;",MID(Fosfatos!J660,2,4)/2,Fosfatos!J660)</f>
        <v>-</v>
      </c>
      <c r="K660" s="105"/>
      <c r="L660" s="131" t="str">
        <f>IF(MID(Fosfatos!L660,1,1)="&lt;",MID(Fosfatos!L660,2,4)/2,Fosfatos!L660)</f>
        <v>-</v>
      </c>
      <c r="M660" s="105"/>
      <c r="N660" s="131" t="str">
        <f>IF(MID(Fosfatos!N660,1,1)="&lt;",MID(Fosfatos!N660,2,4)/2,Fosfatos!N660)</f>
        <v>-</v>
      </c>
      <c r="O660" s="4" t="str">
        <f>IF(MID(Fosfatos!O660,1,1)="&lt;",MID(Fosfatos!O660,2,4)/2,Fosfatos!O660)</f>
        <v>-</v>
      </c>
      <c r="P660" s="9" t="str">
        <f>IF(MID(Fosfatos!P660,1,1)="&lt;",MID(Fosfatos!P660,2,4)/2,Fosfatos!P660)</f>
        <v>-</v>
      </c>
      <c r="Q660" s="105"/>
      <c r="R660" s="17" t="str">
        <f>IF(MID(Fosfatos!R660,1,1)="&lt;",MID(Fosfatos!R660,2,4)/2,Fosfatos!R660)</f>
        <v>-</v>
      </c>
      <c r="S660" s="21" t="str">
        <f>IF(MID(Fosfatos!S660,1,1)="&lt;",MID(Fosfatos!S660,2,4)/2,Fosfatos!S660)</f>
        <v>-</v>
      </c>
      <c r="T660" s="21" t="str">
        <f>IF(MID(Fosfatos!T660,1,1)="&lt;",MID(Fosfatos!T660,2,4)/2,Fosfatos!T660)</f>
        <v>-</v>
      </c>
      <c r="U660" s="150" t="str">
        <f>IF(MID(Fosfatos!U660,1,1)="&lt;",MID(Fosfatos!U660,2,4)/2,Fosfatos!U660)</f>
        <v>-</v>
      </c>
      <c r="V660" s="151" t="str">
        <f>IF(MID(Fosfatos!V660,1,1)="&lt;",MID(Fosfatos!V660,2,4)/2,Fosfatos!V660)</f>
        <v>-</v>
      </c>
      <c r="W660" s="152" t="str">
        <f>IF(MID(Fosfatos!W660,1,1)="&lt;",MID(Fosfatos!W660,2,4)/2,Fosfatos!W660)</f>
        <v>-</v>
      </c>
      <c r="X660" s="153" t="str">
        <f>IF(MID(Fosfatos!X660,1,1)="&lt;",MID(Fosfatos!X660,2,4)/2,Fosfatos!X660)</f>
        <v>-</v>
      </c>
      <c r="Y660" s="154" t="str">
        <f>IF(MID(Fosfatos!Y660,1,1)="&lt;",MID(Fosfatos!Y660,2,4)/2,Fosfatos!Y660)</f>
        <v>-</v>
      </c>
    </row>
    <row r="661" spans="2:25" ht="15.75" customHeight="1" x14ac:dyDescent="0.25">
      <c r="B661" s="30">
        <v>46094</v>
      </c>
      <c r="C661" s="105"/>
      <c r="D661" s="131">
        <f>IF(MID(Fosfatos!D661,1,1)="&lt;",MID(Fosfatos!D661,2,4)/2,Fosfatos!D661)</f>
        <v>1.2</v>
      </c>
      <c r="E661" s="54"/>
      <c r="F661" s="54"/>
      <c r="G661" s="54"/>
      <c r="H661" s="54"/>
      <c r="I661" s="105"/>
      <c r="J661" s="131">
        <f>IF(MID(Fosfatos!J661,1,1)="&lt;",MID(Fosfatos!J661,2,4)/2,Fosfatos!J661)</f>
        <v>0.1</v>
      </c>
      <c r="K661" s="105"/>
      <c r="L661" s="131" t="str">
        <f>IF(MID(Fosfatos!L661,1,1)="&lt;",MID(Fosfatos!L661,2,4)/2,Fosfatos!L661)</f>
        <v>-</v>
      </c>
      <c r="M661" s="105"/>
      <c r="N661" s="131" t="str">
        <f>IF(MID(Fosfatos!N661,1,1)="&lt;",MID(Fosfatos!N661,2,4)/2,Fosfatos!N661)</f>
        <v>-</v>
      </c>
      <c r="O661" s="4" t="str">
        <f>IF(MID(Fosfatos!O661,1,1)="&lt;",MID(Fosfatos!O661,2,4)/2,Fosfatos!O661)</f>
        <v>-</v>
      </c>
      <c r="P661" s="9" t="str">
        <f>IF(MID(Fosfatos!P661,1,1)="&lt;",MID(Fosfatos!P661,2,4)/2,Fosfatos!P661)</f>
        <v>-</v>
      </c>
      <c r="Q661" s="105"/>
      <c r="R661" s="17" t="str">
        <f>IF(MID(Fosfatos!R661,1,1)="&lt;",MID(Fosfatos!R661,2,4)/2,Fosfatos!R661)</f>
        <v>-</v>
      </c>
      <c r="S661" s="21" t="str">
        <f>IF(MID(Fosfatos!S661,1,1)="&lt;",MID(Fosfatos!S661,2,4)/2,Fosfatos!S661)</f>
        <v>-</v>
      </c>
      <c r="T661" s="21" t="str">
        <f>IF(MID(Fosfatos!T661,1,1)="&lt;",MID(Fosfatos!T661,2,4)/2,Fosfatos!T661)</f>
        <v>-</v>
      </c>
      <c r="U661" s="150" t="str">
        <f>IF(MID(Fosfatos!U661,1,1)="&lt;",MID(Fosfatos!U661,2,4)/2,Fosfatos!U661)</f>
        <v>-</v>
      </c>
      <c r="V661" s="151" t="str">
        <f>IF(MID(Fosfatos!V661,1,1)="&lt;",MID(Fosfatos!V661,2,4)/2,Fosfatos!V661)</f>
        <v>-</v>
      </c>
      <c r="W661" s="152" t="str">
        <f>IF(MID(Fosfatos!W661,1,1)="&lt;",MID(Fosfatos!W661,2,4)/2,Fosfatos!W661)</f>
        <v>-</v>
      </c>
      <c r="X661" s="153" t="str">
        <f>IF(MID(Fosfatos!X661,1,1)="&lt;",MID(Fosfatos!X661,2,4)/2,Fosfatos!X661)</f>
        <v>-</v>
      </c>
      <c r="Y661" s="154" t="str">
        <f>IF(MID(Fosfatos!Y661,1,1)="&lt;",MID(Fosfatos!Y661,2,4)/2,Fosfatos!Y661)</f>
        <v>-</v>
      </c>
    </row>
    <row r="662" spans="2:25" ht="15.75" customHeight="1" x14ac:dyDescent="0.25">
      <c r="B662" s="30">
        <v>46097</v>
      </c>
      <c r="C662" s="105"/>
      <c r="D662" s="131">
        <f>IF(MID(Fosfatos!D662,1,1)="&lt;",MID(Fosfatos!D662,2,4)/2,Fosfatos!D662)</f>
        <v>0.86</v>
      </c>
      <c r="E662" s="54"/>
      <c r="F662" s="54"/>
      <c r="G662" s="54"/>
      <c r="H662" s="54"/>
      <c r="I662" s="105"/>
      <c r="J662" s="131">
        <f>IF(MID(Fosfatos!J662,1,1)="&lt;",MID(Fosfatos!J662,2,4)/2,Fosfatos!J662)</f>
        <v>0.25</v>
      </c>
      <c r="K662" s="105"/>
      <c r="L662" s="131">
        <f>IF(MID(Fosfatos!L662,1,1)="&lt;",MID(Fosfatos!L662,2,4)/2,Fosfatos!L662)</f>
        <v>1.3</v>
      </c>
      <c r="M662" s="105"/>
      <c r="N662" s="131" t="str">
        <f>IF(MID(Fosfatos!N662,1,1)="&lt;",MID(Fosfatos!N662,2,4)/2,Fosfatos!N662)</f>
        <v>-</v>
      </c>
      <c r="O662" s="4" t="str">
        <f>IF(MID(Fosfatos!O662,1,1)="&lt;",MID(Fosfatos!O662,2,4)/2,Fosfatos!O662)</f>
        <v>-</v>
      </c>
      <c r="P662" s="9" t="str">
        <f>IF(MID(Fosfatos!P662,1,1)="&lt;",MID(Fosfatos!P662,2,4)/2,Fosfatos!P662)</f>
        <v>-</v>
      </c>
      <c r="Q662" s="105"/>
      <c r="R662" s="17" t="str">
        <f>IF(MID(Fosfatos!R662,1,1)="&lt;",MID(Fosfatos!R662,2,4)/2,Fosfatos!R662)</f>
        <v>-</v>
      </c>
      <c r="S662" s="21" t="str">
        <f>IF(MID(Fosfatos!S662,1,1)="&lt;",MID(Fosfatos!S662,2,4)/2,Fosfatos!S662)</f>
        <v>-</v>
      </c>
      <c r="T662" s="21" t="str">
        <f>IF(MID(Fosfatos!T662,1,1)="&lt;",MID(Fosfatos!T662,2,4)/2,Fosfatos!T662)</f>
        <v>-</v>
      </c>
      <c r="U662" s="150" t="str">
        <f>IF(MID(Fosfatos!U662,1,1)="&lt;",MID(Fosfatos!U662,2,4)/2,Fosfatos!U662)</f>
        <v>-</v>
      </c>
      <c r="V662" s="151" t="str">
        <f>IF(MID(Fosfatos!V662,1,1)="&lt;",MID(Fosfatos!V662,2,4)/2,Fosfatos!V662)</f>
        <v>-</v>
      </c>
      <c r="W662" s="152" t="str">
        <f>IF(MID(Fosfatos!W662,1,1)="&lt;",MID(Fosfatos!W662,2,4)/2,Fosfatos!W662)</f>
        <v>-</v>
      </c>
      <c r="X662" s="153" t="str">
        <f>IF(MID(Fosfatos!X662,1,1)="&lt;",MID(Fosfatos!X662,2,4)/2,Fosfatos!X662)</f>
        <v>-</v>
      </c>
      <c r="Y662" s="154" t="str">
        <f>IF(MID(Fosfatos!Y662,1,1)="&lt;",MID(Fosfatos!Y662,2,4)/2,Fosfatos!Y662)</f>
        <v>-</v>
      </c>
    </row>
    <row r="663" spans="2:25" ht="15.75" customHeight="1" x14ac:dyDescent="0.25">
      <c r="B663" s="30">
        <v>46099</v>
      </c>
      <c r="C663" s="105"/>
      <c r="D663" s="131">
        <f>IF(MID(Fosfatos!D663,1,1)="&lt;",MID(Fosfatos!D663,2,4)/2,Fosfatos!D663)</f>
        <v>0.67</v>
      </c>
      <c r="E663" s="54"/>
      <c r="F663" s="54"/>
      <c r="G663" s="54"/>
      <c r="H663" s="54"/>
      <c r="I663" s="105"/>
      <c r="J663" s="131">
        <f>IF(MID(Fosfatos!J663,1,1)="&lt;",MID(Fosfatos!J663,2,4)/2,Fosfatos!J663)</f>
        <v>0.25</v>
      </c>
      <c r="K663" s="105"/>
      <c r="L663" s="131">
        <f>IF(MID(Fosfatos!L663,1,1)="&lt;",MID(Fosfatos!L663,2,4)/2,Fosfatos!L663)</f>
        <v>0.92</v>
      </c>
      <c r="M663" s="105"/>
      <c r="N663" s="131" t="str">
        <f>IF(MID(Fosfatos!N663,1,1)="&lt;",MID(Fosfatos!N663,2,4)/2,Fosfatos!N663)</f>
        <v>-</v>
      </c>
      <c r="O663" s="4" t="str">
        <f>IF(MID(Fosfatos!O663,1,1)="&lt;",MID(Fosfatos!O663,2,4)/2,Fosfatos!O663)</f>
        <v>-</v>
      </c>
      <c r="P663" s="9" t="str">
        <f>IF(MID(Fosfatos!P663,1,1)="&lt;",MID(Fosfatos!P663,2,4)/2,Fosfatos!P663)</f>
        <v>-</v>
      </c>
      <c r="Q663" s="105"/>
      <c r="R663" s="17" t="str">
        <f>IF(MID(Fosfatos!R663,1,1)="&lt;",MID(Fosfatos!R663,2,4)/2,Fosfatos!R663)</f>
        <v>-</v>
      </c>
      <c r="S663" s="21" t="str">
        <f>IF(MID(Fosfatos!S663,1,1)="&lt;",MID(Fosfatos!S663,2,4)/2,Fosfatos!S663)</f>
        <v>-</v>
      </c>
      <c r="T663" s="21" t="str">
        <f>IF(MID(Fosfatos!T663,1,1)="&lt;",MID(Fosfatos!T663,2,4)/2,Fosfatos!T663)</f>
        <v>-</v>
      </c>
      <c r="U663" s="150" t="str">
        <f>IF(MID(Fosfatos!U663,1,1)="&lt;",MID(Fosfatos!U663,2,4)/2,Fosfatos!U663)</f>
        <v>-</v>
      </c>
      <c r="V663" s="151" t="str">
        <f>IF(MID(Fosfatos!V663,1,1)="&lt;",MID(Fosfatos!V663,2,4)/2,Fosfatos!V663)</f>
        <v>-</v>
      </c>
      <c r="W663" s="152" t="str">
        <f>IF(MID(Fosfatos!W663,1,1)="&lt;",MID(Fosfatos!W663,2,4)/2,Fosfatos!W663)</f>
        <v>-</v>
      </c>
      <c r="X663" s="153" t="str">
        <f>IF(MID(Fosfatos!X663,1,1)="&lt;",MID(Fosfatos!X663,2,4)/2,Fosfatos!X663)</f>
        <v>-</v>
      </c>
      <c r="Y663" s="154" t="str">
        <f>IF(MID(Fosfatos!Y663,1,1)="&lt;",MID(Fosfatos!Y663,2,4)/2,Fosfatos!Y663)</f>
        <v>-</v>
      </c>
    </row>
    <row r="664" spans="2:25" ht="15.75" customHeight="1" x14ac:dyDescent="0.25">
      <c r="B664" s="30">
        <v>46101</v>
      </c>
      <c r="C664" s="105"/>
      <c r="D664" s="131">
        <f>IF(MID(Fosfatos!D664,1,1)="&lt;",MID(Fosfatos!D664,2,4)/2,Fosfatos!D664)</f>
        <v>0.61</v>
      </c>
      <c r="E664" s="54"/>
      <c r="F664" s="54"/>
      <c r="G664" s="54"/>
      <c r="H664" s="54"/>
      <c r="I664" s="105"/>
      <c r="J664" s="131">
        <f>IF(MID(Fosfatos!J664,1,1)="&lt;",MID(Fosfatos!J664,2,4)/2,Fosfatos!J664)</f>
        <v>0.1</v>
      </c>
      <c r="K664" s="105"/>
      <c r="L664" s="131">
        <f>IF(MID(Fosfatos!L664,1,1)="&lt;",MID(Fosfatos!L664,2,4)/2,Fosfatos!L664)</f>
        <v>1.1000000000000001</v>
      </c>
      <c r="M664" s="105"/>
      <c r="N664" s="131" t="str">
        <f>IF(MID(Fosfatos!N664,1,1)="&lt;",MID(Fosfatos!N664,2,4)/2,Fosfatos!N664)</f>
        <v>-</v>
      </c>
      <c r="O664" s="4" t="str">
        <f>IF(MID(Fosfatos!O664,1,1)="&lt;",MID(Fosfatos!O664,2,4)/2,Fosfatos!O664)</f>
        <v>-</v>
      </c>
      <c r="P664" s="9" t="str">
        <f>IF(MID(Fosfatos!P664,1,1)="&lt;",MID(Fosfatos!P664,2,4)/2,Fosfatos!P664)</f>
        <v>-</v>
      </c>
      <c r="Q664" s="105"/>
      <c r="R664" s="17" t="str">
        <f>IF(MID(Fosfatos!R664,1,1)="&lt;",MID(Fosfatos!R664,2,4)/2,Fosfatos!R664)</f>
        <v>-</v>
      </c>
      <c r="S664" s="21" t="str">
        <f>IF(MID(Fosfatos!S664,1,1)="&lt;",MID(Fosfatos!S664,2,4)/2,Fosfatos!S664)</f>
        <v>-</v>
      </c>
      <c r="T664" s="21" t="str">
        <f>IF(MID(Fosfatos!T664,1,1)="&lt;",MID(Fosfatos!T664,2,4)/2,Fosfatos!T664)</f>
        <v>-</v>
      </c>
      <c r="U664" s="150" t="str">
        <f>IF(MID(Fosfatos!U664,1,1)="&lt;",MID(Fosfatos!U664,2,4)/2,Fosfatos!U664)</f>
        <v>-</v>
      </c>
      <c r="V664" s="151" t="str">
        <f>IF(MID(Fosfatos!V664,1,1)="&lt;",MID(Fosfatos!V664,2,4)/2,Fosfatos!V664)</f>
        <v>-</v>
      </c>
      <c r="W664" s="152" t="str">
        <f>IF(MID(Fosfatos!W664,1,1)="&lt;",MID(Fosfatos!W664,2,4)/2,Fosfatos!W664)</f>
        <v>-</v>
      </c>
      <c r="X664" s="153" t="str">
        <f>IF(MID(Fosfatos!X664,1,1)="&lt;",MID(Fosfatos!X664,2,4)/2,Fosfatos!X664)</f>
        <v>-</v>
      </c>
      <c r="Y664" s="154" t="str">
        <f>IF(MID(Fosfatos!Y664,1,1)="&lt;",MID(Fosfatos!Y664,2,4)/2,Fosfatos!Y664)</f>
        <v>-</v>
      </c>
    </row>
    <row r="665" spans="2:25" ht="15.75" customHeight="1" x14ac:dyDescent="0.25">
      <c r="B665" s="30">
        <v>46104</v>
      </c>
      <c r="C665" s="105"/>
      <c r="D665" s="131">
        <f>IF(MID(Fosfatos!D665,1,1)="&lt;",MID(Fosfatos!D665,2,4)/2,Fosfatos!D665)</f>
        <v>0.4</v>
      </c>
      <c r="E665" s="54"/>
      <c r="F665" s="54"/>
      <c r="G665" s="54"/>
      <c r="H665" s="54"/>
      <c r="I665" s="105"/>
      <c r="J665" s="131">
        <f>IF(MID(Fosfatos!J665,1,1)="&lt;",MID(Fosfatos!J665,2,4)/2,Fosfatos!J665)</f>
        <v>0.25</v>
      </c>
      <c r="K665" s="105"/>
      <c r="L665" s="131">
        <f>IF(MID(Fosfatos!L665,1,1)="&lt;",MID(Fosfatos!L665,2,4)/2,Fosfatos!L665)</f>
        <v>0.86</v>
      </c>
      <c r="M665" s="105"/>
      <c r="N665" s="131" t="str">
        <f>IF(MID(Fosfatos!N665,1,1)="&lt;",MID(Fosfatos!N665,2,4)/2,Fosfatos!N665)</f>
        <v>-</v>
      </c>
      <c r="O665" s="4" t="str">
        <f>IF(MID(Fosfatos!O665,1,1)="&lt;",MID(Fosfatos!O665,2,4)/2,Fosfatos!O665)</f>
        <v>-</v>
      </c>
      <c r="P665" s="9" t="str">
        <f>IF(MID(Fosfatos!P665,1,1)="&lt;",MID(Fosfatos!P665,2,4)/2,Fosfatos!P665)</f>
        <v>-</v>
      </c>
      <c r="Q665" s="105"/>
      <c r="R665" s="17" t="str">
        <f>IF(MID(Fosfatos!R665,1,1)="&lt;",MID(Fosfatos!R665,2,4)/2,Fosfatos!R665)</f>
        <v>-</v>
      </c>
      <c r="S665" s="21" t="str">
        <f>IF(MID(Fosfatos!S665,1,1)="&lt;",MID(Fosfatos!S665,2,4)/2,Fosfatos!S665)</f>
        <v>-</v>
      </c>
      <c r="T665" s="21" t="str">
        <f>IF(MID(Fosfatos!T665,1,1)="&lt;",MID(Fosfatos!T665,2,4)/2,Fosfatos!T665)</f>
        <v>-</v>
      </c>
      <c r="U665" s="150" t="str">
        <f>IF(MID(Fosfatos!U665,1,1)="&lt;",MID(Fosfatos!U665,2,4)/2,Fosfatos!U665)</f>
        <v>-</v>
      </c>
      <c r="V665" s="151" t="str">
        <f>IF(MID(Fosfatos!V665,1,1)="&lt;",MID(Fosfatos!V665,2,4)/2,Fosfatos!V665)</f>
        <v>-</v>
      </c>
      <c r="W665" s="152" t="str">
        <f>IF(MID(Fosfatos!W665,1,1)="&lt;",MID(Fosfatos!W665,2,4)/2,Fosfatos!W665)</f>
        <v>-</v>
      </c>
      <c r="X665" s="153" t="str">
        <f>IF(MID(Fosfatos!X665,1,1)="&lt;",MID(Fosfatos!X665,2,4)/2,Fosfatos!X665)</f>
        <v>-</v>
      </c>
      <c r="Y665" s="154" t="str">
        <f>IF(MID(Fosfatos!Y665,1,1)="&lt;",MID(Fosfatos!Y665,2,4)/2,Fosfatos!Y665)</f>
        <v>-</v>
      </c>
    </row>
    <row r="666" spans="2:25" ht="15.75" customHeight="1" x14ac:dyDescent="0.25">
      <c r="B666" s="30">
        <v>46106</v>
      </c>
      <c r="C666" s="105"/>
      <c r="D666" s="131">
        <f>IF(MID(Fosfatos!D666,1,1)="&lt;",MID(Fosfatos!D666,2,4)/2,Fosfatos!D666)</f>
        <v>0.57999999999999996</v>
      </c>
      <c r="E666" s="54"/>
      <c r="F666" s="54"/>
      <c r="G666" s="54"/>
      <c r="H666" s="54"/>
      <c r="I666" s="105"/>
      <c r="J666" s="131">
        <f>IF(MID(Fosfatos!J666,1,1)="&lt;",MID(Fosfatos!J666,2,4)/2,Fosfatos!J666)</f>
        <v>0.1</v>
      </c>
      <c r="K666" s="105"/>
      <c r="L666" s="131">
        <f>IF(MID(Fosfatos!L666,1,1)="&lt;",MID(Fosfatos!L666,2,4)/2,Fosfatos!L666)</f>
        <v>0.55000000000000004</v>
      </c>
      <c r="M666" s="105"/>
      <c r="N666" s="131" t="str">
        <f>IF(MID(Fosfatos!N666,1,1)="&lt;",MID(Fosfatos!N666,2,4)/2,Fosfatos!N666)</f>
        <v>-</v>
      </c>
      <c r="O666" s="4" t="str">
        <f>IF(MID(Fosfatos!O666,1,1)="&lt;",MID(Fosfatos!O666,2,4)/2,Fosfatos!O666)</f>
        <v>-</v>
      </c>
      <c r="P666" s="9" t="str">
        <f>IF(MID(Fosfatos!P666,1,1)="&lt;",MID(Fosfatos!P666,2,4)/2,Fosfatos!P666)</f>
        <v>-</v>
      </c>
      <c r="Q666" s="105"/>
      <c r="R666" s="17" t="str">
        <f>IF(MID(Fosfatos!R666,1,1)="&lt;",MID(Fosfatos!R666,2,4)/2,Fosfatos!R666)</f>
        <v>-</v>
      </c>
      <c r="S666" s="21" t="str">
        <f>IF(MID(Fosfatos!S666,1,1)="&lt;",MID(Fosfatos!S666,2,4)/2,Fosfatos!S666)</f>
        <v>-</v>
      </c>
      <c r="T666" s="21" t="str">
        <f>IF(MID(Fosfatos!T666,1,1)="&lt;",MID(Fosfatos!T666,2,4)/2,Fosfatos!T666)</f>
        <v>-</v>
      </c>
      <c r="U666" s="150" t="str">
        <f>IF(MID(Fosfatos!U666,1,1)="&lt;",MID(Fosfatos!U666,2,4)/2,Fosfatos!U666)</f>
        <v>-</v>
      </c>
      <c r="V666" s="151" t="str">
        <f>IF(MID(Fosfatos!V666,1,1)="&lt;",MID(Fosfatos!V666,2,4)/2,Fosfatos!V666)</f>
        <v>-</v>
      </c>
      <c r="W666" s="152" t="str">
        <f>IF(MID(Fosfatos!W666,1,1)="&lt;",MID(Fosfatos!W666,2,4)/2,Fosfatos!W666)</f>
        <v>-</v>
      </c>
      <c r="X666" s="153" t="str">
        <f>IF(MID(Fosfatos!X666,1,1)="&lt;",MID(Fosfatos!X666,2,4)/2,Fosfatos!X666)</f>
        <v>-</v>
      </c>
      <c r="Y666" s="154" t="str">
        <f>IF(MID(Fosfatos!Y666,1,1)="&lt;",MID(Fosfatos!Y666,2,4)/2,Fosfatos!Y666)</f>
        <v>-</v>
      </c>
    </row>
    <row r="667" spans="2:25" ht="15.75" customHeight="1" x14ac:dyDescent="0.25">
      <c r="B667" s="30">
        <v>46108</v>
      </c>
      <c r="C667" s="105"/>
      <c r="D667" s="131">
        <f>IF(MID(Fosfatos!D667,1,1)="&lt;",MID(Fosfatos!D667,2,4)/2,Fosfatos!D667)</f>
        <v>0.64</v>
      </c>
      <c r="E667" s="54"/>
      <c r="F667" s="54"/>
      <c r="G667" s="54"/>
      <c r="H667" s="54"/>
      <c r="I667" s="105"/>
      <c r="J667" s="131">
        <f>IF(MID(Fosfatos!J667,1,1)="&lt;",MID(Fosfatos!J667,2,4)/2,Fosfatos!J667)</f>
        <v>0.21</v>
      </c>
      <c r="K667" s="105"/>
      <c r="L667" s="131">
        <f>IF(MID(Fosfatos!L667,1,1)="&lt;",MID(Fosfatos!L667,2,4)/2,Fosfatos!L667)</f>
        <v>0.71</v>
      </c>
      <c r="M667" s="105"/>
      <c r="N667" s="131" t="str">
        <f>IF(MID(Fosfatos!N667,1,1)="&lt;",MID(Fosfatos!N667,2,4)/2,Fosfatos!N667)</f>
        <v>-</v>
      </c>
      <c r="O667" s="4" t="str">
        <f>IF(MID(Fosfatos!O667,1,1)="&lt;",MID(Fosfatos!O667,2,4)/2,Fosfatos!O667)</f>
        <v>-</v>
      </c>
      <c r="P667" s="9" t="str">
        <f>IF(MID(Fosfatos!P667,1,1)="&lt;",MID(Fosfatos!P667,2,4)/2,Fosfatos!P667)</f>
        <v>-</v>
      </c>
      <c r="Q667" s="105"/>
      <c r="R667" s="17" t="str">
        <f>IF(MID(Fosfatos!R667,1,1)="&lt;",MID(Fosfatos!R667,2,4)/2,Fosfatos!R667)</f>
        <v>-</v>
      </c>
      <c r="S667" s="21" t="str">
        <f>IF(MID(Fosfatos!S667,1,1)="&lt;",MID(Fosfatos!S667,2,4)/2,Fosfatos!S667)</f>
        <v>-</v>
      </c>
      <c r="T667" s="21" t="str">
        <f>IF(MID(Fosfatos!T667,1,1)="&lt;",MID(Fosfatos!T667,2,4)/2,Fosfatos!T667)</f>
        <v>-</v>
      </c>
      <c r="U667" s="150" t="str">
        <f>IF(MID(Fosfatos!U667,1,1)="&lt;",MID(Fosfatos!U667,2,4)/2,Fosfatos!U667)</f>
        <v>-</v>
      </c>
      <c r="V667" s="151" t="str">
        <f>IF(MID(Fosfatos!V667,1,1)="&lt;",MID(Fosfatos!V667,2,4)/2,Fosfatos!V667)</f>
        <v>-</v>
      </c>
      <c r="W667" s="152" t="str">
        <f>IF(MID(Fosfatos!W667,1,1)="&lt;",MID(Fosfatos!W667,2,4)/2,Fosfatos!W667)</f>
        <v>-</v>
      </c>
      <c r="X667" s="153" t="str">
        <f>IF(MID(Fosfatos!X667,1,1)="&lt;",MID(Fosfatos!X667,2,4)/2,Fosfatos!X667)</f>
        <v>-</v>
      </c>
      <c r="Y667" s="154" t="str">
        <f>IF(MID(Fosfatos!Y667,1,1)="&lt;",MID(Fosfatos!Y667,2,4)/2,Fosfatos!Y667)</f>
        <v>-</v>
      </c>
    </row>
    <row r="668" spans="2:25" ht="15.75" customHeight="1" x14ac:dyDescent="0.25">
      <c r="B668" s="30">
        <v>46111</v>
      </c>
      <c r="C668" s="105"/>
      <c r="D668" s="131">
        <f>IF(MID(Fosfatos!D668,1,1)="&lt;",MID(Fosfatos!D668,2,4)/2,Fosfatos!D668)</f>
        <v>0.67</v>
      </c>
      <c r="E668" s="54"/>
      <c r="F668" s="54"/>
      <c r="G668" s="54"/>
      <c r="H668" s="54"/>
      <c r="I668" s="105"/>
      <c r="J668" s="131">
        <f>IF(MID(Fosfatos!J668,1,1)="&lt;",MID(Fosfatos!J668,2,4)/2,Fosfatos!J668)</f>
        <v>0.1</v>
      </c>
      <c r="K668" s="105"/>
      <c r="L668" s="131" t="str">
        <f>IF(MID(Fosfatos!L668,1,1)="&lt;",MID(Fosfatos!L668,2,4)/2,Fosfatos!L668)</f>
        <v>-</v>
      </c>
      <c r="M668" s="105"/>
      <c r="N668" s="131" t="str">
        <f>IF(MID(Fosfatos!N668,1,1)="&lt;",MID(Fosfatos!N668,2,4)/2,Fosfatos!N668)</f>
        <v>-</v>
      </c>
      <c r="O668" s="4" t="str">
        <f>IF(MID(Fosfatos!O668,1,1)="&lt;",MID(Fosfatos!O668,2,4)/2,Fosfatos!O668)</f>
        <v>-</v>
      </c>
      <c r="P668" s="9" t="str">
        <f>IF(MID(Fosfatos!P668,1,1)="&lt;",MID(Fosfatos!P668,2,4)/2,Fosfatos!P668)</f>
        <v>-</v>
      </c>
      <c r="Q668" s="105"/>
      <c r="R668" s="17" t="str">
        <f>IF(MID(Fosfatos!R668,1,1)="&lt;",MID(Fosfatos!R668,2,4)/2,Fosfatos!R668)</f>
        <v>-</v>
      </c>
      <c r="S668" s="21" t="str">
        <f>IF(MID(Fosfatos!S668,1,1)="&lt;",MID(Fosfatos!S668,2,4)/2,Fosfatos!S668)</f>
        <v>-</v>
      </c>
      <c r="T668" s="21" t="str">
        <f>IF(MID(Fosfatos!T668,1,1)="&lt;",MID(Fosfatos!T668,2,4)/2,Fosfatos!T668)</f>
        <v>-</v>
      </c>
      <c r="U668" s="150" t="str">
        <f>IF(MID(Fosfatos!U668,1,1)="&lt;",MID(Fosfatos!U668,2,4)/2,Fosfatos!U668)</f>
        <v>-</v>
      </c>
      <c r="V668" s="151" t="str">
        <f>IF(MID(Fosfatos!V668,1,1)="&lt;",MID(Fosfatos!V668,2,4)/2,Fosfatos!V668)</f>
        <v>-</v>
      </c>
      <c r="W668" s="152" t="str">
        <f>IF(MID(Fosfatos!W668,1,1)="&lt;",MID(Fosfatos!W668,2,4)/2,Fosfatos!W668)</f>
        <v>-</v>
      </c>
      <c r="X668" s="153" t="str">
        <f>IF(MID(Fosfatos!X668,1,1)="&lt;",MID(Fosfatos!X668,2,4)/2,Fosfatos!X668)</f>
        <v>-</v>
      </c>
      <c r="Y668" s="154" t="str">
        <f>IF(MID(Fosfatos!Y668,1,1)="&lt;",MID(Fosfatos!Y668,2,4)/2,Fosfatos!Y668)</f>
        <v>-</v>
      </c>
    </row>
    <row r="669" spans="2:25" ht="15.75" customHeight="1" x14ac:dyDescent="0.25">
      <c r="B669" s="30">
        <v>46113</v>
      </c>
      <c r="C669" s="105"/>
      <c r="D669" s="131">
        <f>IF(MID(Fosfatos!D669,1,1)="&lt;",MID(Fosfatos!D669,2,4)/2,Fosfatos!D669)</f>
        <v>0.64</v>
      </c>
      <c r="E669" s="54"/>
      <c r="F669" s="54"/>
      <c r="G669" s="54"/>
      <c r="H669" s="54"/>
      <c r="I669" s="105"/>
      <c r="J669" s="131">
        <f>IF(MID(Fosfatos!J669,1,1)="&lt;",MID(Fosfatos!J669,2,4)/2,Fosfatos!J669)</f>
        <v>0.1</v>
      </c>
      <c r="K669" s="105"/>
      <c r="L669" s="131">
        <f>IF(MID(Fosfatos!L669,1,1)="&lt;",MID(Fosfatos!L669,2,4)/2,Fosfatos!L669)</f>
        <v>0.83</v>
      </c>
      <c r="M669" s="105"/>
      <c r="N669" s="131" t="str">
        <f>IF(MID(Fosfatos!N669,1,1)="&lt;",MID(Fosfatos!N669,2,4)/2,Fosfatos!N669)</f>
        <v>-</v>
      </c>
      <c r="O669" s="4" t="str">
        <f>IF(MID(Fosfatos!O669,1,1)="&lt;",MID(Fosfatos!O669,2,4)/2,Fosfatos!O669)</f>
        <v>-</v>
      </c>
      <c r="P669" s="9" t="str">
        <f>IF(MID(Fosfatos!P669,1,1)="&lt;",MID(Fosfatos!P669,2,4)/2,Fosfatos!P669)</f>
        <v>-</v>
      </c>
      <c r="Q669" s="105"/>
      <c r="R669" s="17" t="str">
        <f>IF(MID(Fosfatos!R669,1,1)="&lt;",MID(Fosfatos!R669,2,4)/2,Fosfatos!R669)</f>
        <v>-</v>
      </c>
      <c r="S669" s="21" t="str">
        <f>IF(MID(Fosfatos!S669,1,1)="&lt;",MID(Fosfatos!S669,2,4)/2,Fosfatos!S669)</f>
        <v>-</v>
      </c>
      <c r="T669" s="21" t="str">
        <f>IF(MID(Fosfatos!T669,1,1)="&lt;",MID(Fosfatos!T669,2,4)/2,Fosfatos!T669)</f>
        <v>-</v>
      </c>
      <c r="U669" s="150" t="str">
        <f>IF(MID(Fosfatos!U669,1,1)="&lt;",MID(Fosfatos!U669,2,4)/2,Fosfatos!U669)</f>
        <v>-</v>
      </c>
      <c r="V669" s="151" t="str">
        <f>IF(MID(Fosfatos!V669,1,1)="&lt;",MID(Fosfatos!V669,2,4)/2,Fosfatos!V669)</f>
        <v>-</v>
      </c>
      <c r="W669" s="152" t="str">
        <f>IF(MID(Fosfatos!W669,1,1)="&lt;",MID(Fosfatos!W669,2,4)/2,Fosfatos!W669)</f>
        <v>-</v>
      </c>
      <c r="X669" s="153" t="str">
        <f>IF(MID(Fosfatos!X669,1,1)="&lt;",MID(Fosfatos!X669,2,4)/2,Fosfatos!X669)</f>
        <v>-</v>
      </c>
      <c r="Y669" s="154" t="str">
        <f>IF(MID(Fosfatos!Y669,1,1)="&lt;",MID(Fosfatos!Y669,2,4)/2,Fosfatos!Y669)</f>
        <v>-</v>
      </c>
    </row>
    <row r="670" spans="2:25" ht="15.75" customHeight="1" x14ac:dyDescent="0.25">
      <c r="B670" s="30">
        <v>46118</v>
      </c>
      <c r="C670" s="105"/>
      <c r="D670" s="131">
        <f>IF(MID(Fosfatos!D670,1,1)="&lt;",MID(Fosfatos!D670,2,4)/2,Fosfatos!D670)</f>
        <v>0.95</v>
      </c>
      <c r="E670" s="54"/>
      <c r="F670" s="54"/>
      <c r="G670" s="54"/>
      <c r="H670" s="54"/>
      <c r="I670" s="105"/>
      <c r="J670" s="131">
        <f>IF(MID(Fosfatos!J670,1,1)="&lt;",MID(Fosfatos!J670,2,4)/2,Fosfatos!J670)</f>
        <v>0.1</v>
      </c>
      <c r="K670" s="105"/>
      <c r="L670" s="131">
        <f>IF(MID(Fosfatos!L670,1,1)="&lt;",MID(Fosfatos!L670,2,4)/2,Fosfatos!L670)</f>
        <v>1.1000000000000001</v>
      </c>
      <c r="M670" s="105"/>
      <c r="N670" s="131" t="str">
        <f>IF(MID(Fosfatos!N670,1,1)="&lt;",MID(Fosfatos!N670,2,4)/2,Fosfatos!N670)</f>
        <v>-</v>
      </c>
      <c r="O670" s="4" t="str">
        <f>IF(MID(Fosfatos!O670,1,1)="&lt;",MID(Fosfatos!O670,2,4)/2,Fosfatos!O670)</f>
        <v>-</v>
      </c>
      <c r="P670" s="9" t="str">
        <f>IF(MID(Fosfatos!P670,1,1)="&lt;",MID(Fosfatos!P670,2,4)/2,Fosfatos!P670)</f>
        <v>-</v>
      </c>
      <c r="Q670" s="105"/>
      <c r="R670" s="17" t="str">
        <f>IF(MID(Fosfatos!R670,1,1)="&lt;",MID(Fosfatos!R670,2,4)/2,Fosfatos!R670)</f>
        <v>-</v>
      </c>
      <c r="S670" s="21" t="str">
        <f>IF(MID(Fosfatos!S670,1,1)="&lt;",MID(Fosfatos!S670,2,4)/2,Fosfatos!S670)</f>
        <v>-</v>
      </c>
      <c r="T670" s="21" t="str">
        <f>IF(MID(Fosfatos!T670,1,1)="&lt;",MID(Fosfatos!T670,2,4)/2,Fosfatos!T670)</f>
        <v>-</v>
      </c>
      <c r="U670" s="150" t="str">
        <f>IF(MID(Fosfatos!U670,1,1)="&lt;",MID(Fosfatos!U670,2,4)/2,Fosfatos!U670)</f>
        <v>-</v>
      </c>
      <c r="V670" s="151" t="str">
        <f>IF(MID(Fosfatos!V670,1,1)="&lt;",MID(Fosfatos!V670,2,4)/2,Fosfatos!V670)</f>
        <v>-</v>
      </c>
      <c r="W670" s="152" t="str">
        <f>IF(MID(Fosfatos!W670,1,1)="&lt;",MID(Fosfatos!W670,2,4)/2,Fosfatos!W670)</f>
        <v>-</v>
      </c>
      <c r="X670" s="153" t="str">
        <f>IF(MID(Fosfatos!X670,1,1)="&lt;",MID(Fosfatos!X670,2,4)/2,Fosfatos!X670)</f>
        <v>-</v>
      </c>
      <c r="Y670" s="154" t="str">
        <f>IF(MID(Fosfatos!Y670,1,1)="&lt;",MID(Fosfatos!Y670,2,4)/2,Fosfatos!Y670)</f>
        <v>-</v>
      </c>
    </row>
    <row r="671" spans="2:25" ht="15.75" customHeight="1" x14ac:dyDescent="0.25">
      <c r="B671" s="30">
        <v>46120</v>
      </c>
      <c r="C671" s="105"/>
      <c r="D671" s="131">
        <f>IF(MID(Fosfatos!D671,1,1)="&lt;",MID(Fosfatos!D671,2,4)/2,Fosfatos!D671)</f>
        <v>1.2</v>
      </c>
      <c r="E671" s="54"/>
      <c r="F671" s="54"/>
      <c r="G671" s="54"/>
      <c r="H671" s="54"/>
      <c r="I671" s="105"/>
      <c r="J671" s="131">
        <f>IF(MID(Fosfatos!J671,1,1)="&lt;",MID(Fosfatos!J671,2,4)/2,Fosfatos!J671)</f>
        <v>0.1</v>
      </c>
      <c r="K671" s="105"/>
      <c r="L671" s="131">
        <f>IF(MID(Fosfatos!L671,1,1)="&lt;",MID(Fosfatos!L671,2,4)/2,Fosfatos!L671)</f>
        <v>1.2</v>
      </c>
      <c r="M671" s="105"/>
      <c r="N671" s="131" t="str">
        <f>IF(MID(Fosfatos!N671,1,1)="&lt;",MID(Fosfatos!N671,2,4)/2,Fosfatos!N671)</f>
        <v>-</v>
      </c>
      <c r="O671" s="4" t="str">
        <f>IF(MID(Fosfatos!O671,1,1)="&lt;",MID(Fosfatos!O671,2,4)/2,Fosfatos!O671)</f>
        <v>-</v>
      </c>
      <c r="P671" s="9" t="str">
        <f>IF(MID(Fosfatos!P671,1,1)="&lt;",MID(Fosfatos!P671,2,4)/2,Fosfatos!P671)</f>
        <v>-</v>
      </c>
      <c r="Q671" s="105"/>
      <c r="R671" s="17" t="str">
        <f>IF(MID(Fosfatos!R671,1,1)="&lt;",MID(Fosfatos!R671,2,4)/2,Fosfatos!R671)</f>
        <v>-</v>
      </c>
      <c r="S671" s="21" t="str">
        <f>IF(MID(Fosfatos!S671,1,1)="&lt;",MID(Fosfatos!S671,2,4)/2,Fosfatos!S671)</f>
        <v>-</v>
      </c>
      <c r="T671" s="21" t="str">
        <f>IF(MID(Fosfatos!T671,1,1)="&lt;",MID(Fosfatos!T671,2,4)/2,Fosfatos!T671)</f>
        <v>-</v>
      </c>
      <c r="U671" s="150" t="str">
        <f>IF(MID(Fosfatos!U671,1,1)="&lt;",MID(Fosfatos!U671,2,4)/2,Fosfatos!U671)</f>
        <v>-</v>
      </c>
      <c r="V671" s="151" t="str">
        <f>IF(MID(Fosfatos!V671,1,1)="&lt;",MID(Fosfatos!V671,2,4)/2,Fosfatos!V671)</f>
        <v>-</v>
      </c>
      <c r="W671" s="152" t="str">
        <f>IF(MID(Fosfatos!W671,1,1)="&lt;",MID(Fosfatos!W671,2,4)/2,Fosfatos!W671)</f>
        <v>-</v>
      </c>
      <c r="X671" s="153" t="str">
        <f>IF(MID(Fosfatos!X671,1,1)="&lt;",MID(Fosfatos!X671,2,4)/2,Fosfatos!X671)</f>
        <v>-</v>
      </c>
      <c r="Y671" s="154" t="str">
        <f>IF(MID(Fosfatos!Y671,1,1)="&lt;",MID(Fosfatos!Y671,2,4)/2,Fosfatos!Y671)</f>
        <v>-</v>
      </c>
    </row>
    <row r="672" spans="2:25" ht="15.75" customHeight="1" x14ac:dyDescent="0.25">
      <c r="B672" s="30">
        <v>46122</v>
      </c>
      <c r="C672" s="105"/>
      <c r="D672" s="131">
        <f>IF(MID(Fosfatos!D672,1,1)="&lt;",MID(Fosfatos!D672,2,4)/2,Fosfatos!D672)</f>
        <v>1.5</v>
      </c>
      <c r="E672" s="54"/>
      <c r="F672" s="54"/>
      <c r="G672" s="54"/>
      <c r="H672" s="54"/>
      <c r="I672" s="105"/>
      <c r="J672" s="131">
        <f>IF(MID(Fosfatos!J672,1,1)="&lt;",MID(Fosfatos!J672,2,4)/2,Fosfatos!J672)</f>
        <v>0.1</v>
      </c>
      <c r="K672" s="105"/>
      <c r="L672" s="131">
        <f>IF(MID(Fosfatos!L672,1,1)="&lt;",MID(Fosfatos!L672,2,4)/2,Fosfatos!L672)</f>
        <v>1.5</v>
      </c>
      <c r="M672" s="105"/>
      <c r="N672" s="131" t="str">
        <f>IF(MID(Fosfatos!N672,1,1)="&lt;",MID(Fosfatos!N672,2,4)/2,Fosfatos!N672)</f>
        <v>-</v>
      </c>
      <c r="O672" s="4" t="str">
        <f>IF(MID(Fosfatos!O672,1,1)="&lt;",MID(Fosfatos!O672,2,4)/2,Fosfatos!O672)</f>
        <v>-</v>
      </c>
      <c r="P672" s="9" t="str">
        <f>IF(MID(Fosfatos!P672,1,1)="&lt;",MID(Fosfatos!P672,2,4)/2,Fosfatos!P672)</f>
        <v>-</v>
      </c>
      <c r="Q672" s="105"/>
      <c r="R672" s="17" t="str">
        <f>IF(MID(Fosfatos!R672,1,1)="&lt;",MID(Fosfatos!R672,2,4)/2,Fosfatos!R672)</f>
        <v>-</v>
      </c>
      <c r="S672" s="21" t="str">
        <f>IF(MID(Fosfatos!S672,1,1)="&lt;",MID(Fosfatos!S672,2,4)/2,Fosfatos!S672)</f>
        <v>-</v>
      </c>
      <c r="T672" s="21" t="str">
        <f>IF(MID(Fosfatos!T672,1,1)="&lt;",MID(Fosfatos!T672,2,4)/2,Fosfatos!T672)</f>
        <v>-</v>
      </c>
      <c r="U672" s="150" t="str">
        <f>IF(MID(Fosfatos!U672,1,1)="&lt;",MID(Fosfatos!U672,2,4)/2,Fosfatos!U672)</f>
        <v>-</v>
      </c>
      <c r="V672" s="151" t="str">
        <f>IF(MID(Fosfatos!V672,1,1)="&lt;",MID(Fosfatos!V672,2,4)/2,Fosfatos!V672)</f>
        <v>-</v>
      </c>
      <c r="W672" s="152" t="str">
        <f>IF(MID(Fosfatos!W672,1,1)="&lt;",MID(Fosfatos!W672,2,4)/2,Fosfatos!W672)</f>
        <v>-</v>
      </c>
      <c r="X672" s="153" t="str">
        <f>IF(MID(Fosfatos!X672,1,1)="&lt;",MID(Fosfatos!X672,2,4)/2,Fosfatos!X672)</f>
        <v>-</v>
      </c>
      <c r="Y672" s="154" t="str">
        <f>IF(MID(Fosfatos!Y672,1,1)="&lt;",MID(Fosfatos!Y672,2,4)/2,Fosfatos!Y672)</f>
        <v>-</v>
      </c>
    </row>
    <row r="673" spans="2:25" ht="15.75" customHeight="1" x14ac:dyDescent="0.25">
      <c r="B673" s="30">
        <v>46125</v>
      </c>
      <c r="C673" s="105"/>
      <c r="D673" s="131">
        <f>IF(MID(Fosfatos!D673,1,1)="&lt;",MID(Fosfatos!D673,2,4)/2,Fosfatos!D673)</f>
        <v>0.86</v>
      </c>
      <c r="E673" s="54"/>
      <c r="F673" s="54"/>
      <c r="G673" s="54"/>
      <c r="H673" s="54"/>
      <c r="I673" s="105"/>
      <c r="J673" s="131">
        <f>IF(MID(Fosfatos!J673,1,1)="&lt;",MID(Fosfatos!J673,2,4)/2,Fosfatos!J673)</f>
        <v>0.1</v>
      </c>
      <c r="K673" s="105"/>
      <c r="L673" s="131">
        <f>IF(MID(Fosfatos!L673,1,1)="&lt;",MID(Fosfatos!L673,2,4)/2,Fosfatos!L673)</f>
        <v>1.1000000000000001</v>
      </c>
      <c r="M673" s="105"/>
      <c r="N673" s="131" t="str">
        <f>IF(MID(Fosfatos!N673,1,1)="&lt;",MID(Fosfatos!N673,2,4)/2,Fosfatos!N673)</f>
        <v>-</v>
      </c>
      <c r="O673" s="4" t="str">
        <f>IF(MID(Fosfatos!O673,1,1)="&lt;",MID(Fosfatos!O673,2,4)/2,Fosfatos!O673)</f>
        <v>-</v>
      </c>
      <c r="P673" s="9" t="str">
        <f>IF(MID(Fosfatos!P673,1,1)="&lt;",MID(Fosfatos!P673,2,4)/2,Fosfatos!P673)</f>
        <v>-</v>
      </c>
      <c r="Q673" s="105"/>
      <c r="R673" s="17" t="str">
        <f>IF(MID(Fosfatos!R673,1,1)="&lt;",MID(Fosfatos!R673,2,4)/2,Fosfatos!R673)</f>
        <v>-</v>
      </c>
      <c r="S673" s="21" t="str">
        <f>IF(MID(Fosfatos!S673,1,1)="&lt;",MID(Fosfatos!S673,2,4)/2,Fosfatos!S673)</f>
        <v>-</v>
      </c>
      <c r="T673" s="21" t="str">
        <f>IF(MID(Fosfatos!T673,1,1)="&lt;",MID(Fosfatos!T673,2,4)/2,Fosfatos!T673)</f>
        <v>-</v>
      </c>
      <c r="U673" s="150" t="str">
        <f>IF(MID(Fosfatos!U673,1,1)="&lt;",MID(Fosfatos!U673,2,4)/2,Fosfatos!U673)</f>
        <v>-</v>
      </c>
      <c r="V673" s="151" t="str">
        <f>IF(MID(Fosfatos!V673,1,1)="&lt;",MID(Fosfatos!V673,2,4)/2,Fosfatos!V673)</f>
        <v>-</v>
      </c>
      <c r="W673" s="152" t="str">
        <f>IF(MID(Fosfatos!W673,1,1)="&lt;",MID(Fosfatos!W673,2,4)/2,Fosfatos!W673)</f>
        <v>-</v>
      </c>
      <c r="X673" s="153" t="str">
        <f>IF(MID(Fosfatos!X673,1,1)="&lt;",MID(Fosfatos!X673,2,4)/2,Fosfatos!X673)</f>
        <v>-</v>
      </c>
      <c r="Y673" s="154" t="str">
        <f>IF(MID(Fosfatos!Y673,1,1)="&lt;",MID(Fosfatos!Y673,2,4)/2,Fosfatos!Y673)</f>
        <v>-</v>
      </c>
    </row>
    <row r="674" spans="2:25" ht="15.75" customHeight="1" x14ac:dyDescent="0.25">
      <c r="B674" s="30">
        <v>46127</v>
      </c>
      <c r="C674" s="105"/>
      <c r="D674" s="131">
        <f>IF(MID(Fosfatos!D674,1,1)="&lt;",MID(Fosfatos!D674,2,4)/2,Fosfatos!D674)</f>
        <v>0.52</v>
      </c>
      <c r="E674" s="54"/>
      <c r="F674" s="54"/>
      <c r="G674" s="54"/>
      <c r="H674" s="54"/>
      <c r="I674" s="105"/>
      <c r="J674" s="131">
        <f>IF(MID(Fosfatos!J674,1,1)="&lt;",MID(Fosfatos!J674,2,4)/2,Fosfatos!J674)</f>
        <v>0.1</v>
      </c>
      <c r="K674" s="105"/>
      <c r="L674" s="131">
        <f>IF(MID(Fosfatos!L674,1,1)="&lt;",MID(Fosfatos!L674,2,4)/2,Fosfatos!L674)</f>
        <v>0.4</v>
      </c>
      <c r="M674" s="105"/>
      <c r="N674" s="131" t="str">
        <f>IF(MID(Fosfatos!N674,1,1)="&lt;",MID(Fosfatos!N674,2,4)/2,Fosfatos!N674)</f>
        <v>-</v>
      </c>
      <c r="O674" s="4" t="str">
        <f>IF(MID(Fosfatos!O674,1,1)="&lt;",MID(Fosfatos!O674,2,4)/2,Fosfatos!O674)</f>
        <v>-</v>
      </c>
      <c r="P674" s="9" t="str">
        <f>IF(MID(Fosfatos!P674,1,1)="&lt;",MID(Fosfatos!P674,2,4)/2,Fosfatos!P674)</f>
        <v>-</v>
      </c>
      <c r="Q674" s="105"/>
      <c r="R674" s="17" t="str">
        <f>IF(MID(Fosfatos!R674,1,1)="&lt;",MID(Fosfatos!R674,2,4)/2,Fosfatos!R674)</f>
        <v>-</v>
      </c>
      <c r="S674" s="21" t="str">
        <f>IF(MID(Fosfatos!S674,1,1)="&lt;",MID(Fosfatos!S674,2,4)/2,Fosfatos!S674)</f>
        <v>-</v>
      </c>
      <c r="T674" s="21" t="str">
        <f>IF(MID(Fosfatos!T674,1,1)="&lt;",MID(Fosfatos!T674,2,4)/2,Fosfatos!T674)</f>
        <v>-</v>
      </c>
      <c r="U674" s="150" t="str">
        <f>IF(MID(Fosfatos!U674,1,1)="&lt;",MID(Fosfatos!U674,2,4)/2,Fosfatos!U674)</f>
        <v>-</v>
      </c>
      <c r="V674" s="151" t="str">
        <f>IF(MID(Fosfatos!V674,1,1)="&lt;",MID(Fosfatos!V674,2,4)/2,Fosfatos!V674)</f>
        <v>-</v>
      </c>
      <c r="W674" s="152" t="str">
        <f>IF(MID(Fosfatos!W674,1,1)="&lt;",MID(Fosfatos!W674,2,4)/2,Fosfatos!W674)</f>
        <v>-</v>
      </c>
      <c r="X674" s="153" t="str">
        <f>IF(MID(Fosfatos!X674,1,1)="&lt;",MID(Fosfatos!X674,2,4)/2,Fosfatos!X674)</f>
        <v>-</v>
      </c>
      <c r="Y674" s="154" t="str">
        <f>IF(MID(Fosfatos!Y674,1,1)="&lt;",MID(Fosfatos!Y674,2,4)/2,Fosfatos!Y674)</f>
        <v>-</v>
      </c>
    </row>
    <row r="675" spans="2:25" ht="15.75" customHeight="1" x14ac:dyDescent="0.25">
      <c r="B675" s="30">
        <v>46129</v>
      </c>
      <c r="C675" s="105"/>
      <c r="D675" s="131">
        <f>IF(MID(Fosfatos!D675,1,1)="&lt;",MID(Fosfatos!D675,2,4)/2,Fosfatos!D675)</f>
        <v>0.55000000000000004</v>
      </c>
      <c r="E675" s="54"/>
      <c r="F675" s="54"/>
      <c r="G675" s="54"/>
      <c r="H675" s="54"/>
      <c r="I675" s="105"/>
      <c r="J675" s="131">
        <f>IF(MID(Fosfatos!J675,1,1)="&lt;",MID(Fosfatos!J675,2,4)/2,Fosfatos!J675)</f>
        <v>0.31</v>
      </c>
      <c r="K675" s="105"/>
      <c r="L675" s="131">
        <f>IF(MID(Fosfatos!L675,1,1)="&lt;",MID(Fosfatos!L675,2,4)/2,Fosfatos!L675)</f>
        <v>0.95</v>
      </c>
      <c r="M675" s="105"/>
      <c r="N675" s="131" t="str">
        <f>IF(MID(Fosfatos!N675,1,1)="&lt;",MID(Fosfatos!N675,2,4)/2,Fosfatos!N675)</f>
        <v>-</v>
      </c>
      <c r="O675" s="4" t="str">
        <f>IF(MID(Fosfatos!O675,1,1)="&lt;",MID(Fosfatos!O675,2,4)/2,Fosfatos!O675)</f>
        <v>-</v>
      </c>
      <c r="P675" s="9" t="str">
        <f>IF(MID(Fosfatos!P675,1,1)="&lt;",MID(Fosfatos!P675,2,4)/2,Fosfatos!P675)</f>
        <v>-</v>
      </c>
      <c r="Q675" s="105"/>
      <c r="R675" s="17" t="str">
        <f>IF(MID(Fosfatos!R675,1,1)="&lt;",MID(Fosfatos!R675,2,4)/2,Fosfatos!R675)</f>
        <v>-</v>
      </c>
      <c r="S675" s="21" t="str">
        <f>IF(MID(Fosfatos!S675,1,1)="&lt;",MID(Fosfatos!S675,2,4)/2,Fosfatos!S675)</f>
        <v>-</v>
      </c>
      <c r="T675" s="21" t="str">
        <f>IF(MID(Fosfatos!T675,1,1)="&lt;",MID(Fosfatos!T675,2,4)/2,Fosfatos!T675)</f>
        <v>-</v>
      </c>
      <c r="U675" s="150" t="str">
        <f>IF(MID(Fosfatos!U675,1,1)="&lt;",MID(Fosfatos!U675,2,4)/2,Fosfatos!U675)</f>
        <v>-</v>
      </c>
      <c r="V675" s="151" t="str">
        <f>IF(MID(Fosfatos!V675,1,1)="&lt;",MID(Fosfatos!V675,2,4)/2,Fosfatos!V675)</f>
        <v>-</v>
      </c>
      <c r="W675" s="152" t="str">
        <f>IF(MID(Fosfatos!W675,1,1)="&lt;",MID(Fosfatos!W675,2,4)/2,Fosfatos!W675)</f>
        <v>-</v>
      </c>
      <c r="X675" s="153" t="str">
        <f>IF(MID(Fosfatos!X675,1,1)="&lt;",MID(Fosfatos!X675,2,4)/2,Fosfatos!X675)</f>
        <v>-</v>
      </c>
      <c r="Y675" s="154" t="str">
        <f>IF(MID(Fosfatos!Y675,1,1)="&lt;",MID(Fosfatos!Y675,2,4)/2,Fosfatos!Y675)</f>
        <v>-</v>
      </c>
    </row>
    <row r="676" spans="2:25" ht="15.75" customHeight="1" x14ac:dyDescent="0.25">
      <c r="B676" s="30">
        <v>46132</v>
      </c>
      <c r="C676" s="105"/>
      <c r="D676" s="131">
        <f>IF(MID(Fosfatos!D676,1,1)="&lt;",MID(Fosfatos!D676,2,4)/2,Fosfatos!D676)</f>
        <v>1</v>
      </c>
      <c r="E676" s="54"/>
      <c r="F676" s="54"/>
      <c r="G676" s="54"/>
      <c r="H676" s="54"/>
      <c r="I676" s="105"/>
      <c r="J676" s="131">
        <f>IF(MID(Fosfatos!J676,1,1)="&lt;",MID(Fosfatos!J676,2,4)/2,Fosfatos!J676)</f>
        <v>0.46</v>
      </c>
      <c r="K676" s="105"/>
      <c r="L676" s="131">
        <f>IF(MID(Fosfatos!L676,1,1)="&lt;",MID(Fosfatos!L676,2,4)/2,Fosfatos!L676)</f>
        <v>1</v>
      </c>
      <c r="M676" s="105"/>
      <c r="N676" s="131" t="str">
        <f>IF(MID(Fosfatos!N676,1,1)="&lt;",MID(Fosfatos!N676,2,4)/2,Fosfatos!N676)</f>
        <v>-</v>
      </c>
      <c r="O676" s="4" t="str">
        <f>IF(MID(Fosfatos!O676,1,1)="&lt;",MID(Fosfatos!O676,2,4)/2,Fosfatos!O676)</f>
        <v>-</v>
      </c>
      <c r="P676" s="9" t="str">
        <f>IF(MID(Fosfatos!P676,1,1)="&lt;",MID(Fosfatos!P676,2,4)/2,Fosfatos!P676)</f>
        <v>-</v>
      </c>
      <c r="Q676" s="105"/>
      <c r="R676" s="17" t="str">
        <f>IF(MID(Fosfatos!R676,1,1)="&lt;",MID(Fosfatos!R676,2,4)/2,Fosfatos!R676)</f>
        <v>-</v>
      </c>
      <c r="S676" s="21" t="str">
        <f>IF(MID(Fosfatos!S676,1,1)="&lt;",MID(Fosfatos!S676,2,4)/2,Fosfatos!S676)</f>
        <v>-</v>
      </c>
      <c r="T676" s="21" t="str">
        <f>IF(MID(Fosfatos!T676,1,1)="&lt;",MID(Fosfatos!T676,2,4)/2,Fosfatos!T676)</f>
        <v>-</v>
      </c>
      <c r="U676" s="150" t="str">
        <f>IF(MID(Fosfatos!U676,1,1)="&lt;",MID(Fosfatos!U676,2,4)/2,Fosfatos!U676)</f>
        <v>-</v>
      </c>
      <c r="V676" s="151" t="str">
        <f>IF(MID(Fosfatos!V676,1,1)="&lt;",MID(Fosfatos!V676,2,4)/2,Fosfatos!V676)</f>
        <v>-</v>
      </c>
      <c r="W676" s="152" t="str">
        <f>IF(MID(Fosfatos!W676,1,1)="&lt;",MID(Fosfatos!W676,2,4)/2,Fosfatos!W676)</f>
        <v>-</v>
      </c>
      <c r="X676" s="153" t="str">
        <f>IF(MID(Fosfatos!X676,1,1)="&lt;",MID(Fosfatos!X676,2,4)/2,Fosfatos!X676)</f>
        <v>-</v>
      </c>
      <c r="Y676" s="154" t="str">
        <f>IF(MID(Fosfatos!Y676,1,1)="&lt;",MID(Fosfatos!Y676,2,4)/2,Fosfatos!Y676)</f>
        <v>-</v>
      </c>
    </row>
    <row r="677" spans="2:25" ht="15.75" customHeight="1" x14ac:dyDescent="0.25">
      <c r="B677" s="30">
        <v>46134</v>
      </c>
      <c r="C677" s="105"/>
      <c r="D677" s="131">
        <f>IF(MID(Fosfatos!D677,1,1)="&lt;",MID(Fosfatos!D677,2,4)/2,Fosfatos!D677)</f>
        <v>0.71</v>
      </c>
      <c r="E677" s="54"/>
      <c r="F677" s="54"/>
      <c r="G677" s="54"/>
      <c r="H677" s="54"/>
      <c r="I677" s="105"/>
      <c r="J677" s="131">
        <f>IF(MID(Fosfatos!J677,1,1)="&lt;",MID(Fosfatos!J677,2,4)/2,Fosfatos!J677)</f>
        <v>0.34</v>
      </c>
      <c r="K677" s="105"/>
      <c r="L677" s="131">
        <f>IF(MID(Fosfatos!L677,1,1)="&lt;",MID(Fosfatos!L677,2,4)/2,Fosfatos!L677)</f>
        <v>1.5</v>
      </c>
      <c r="M677" s="105"/>
      <c r="N677" s="131" t="str">
        <f>IF(MID(Fosfatos!N677,1,1)="&lt;",MID(Fosfatos!N677,2,4)/2,Fosfatos!N677)</f>
        <v>-</v>
      </c>
      <c r="O677" s="4" t="str">
        <f>IF(MID(Fosfatos!O677,1,1)="&lt;",MID(Fosfatos!O677,2,4)/2,Fosfatos!O677)</f>
        <v>-</v>
      </c>
      <c r="P677" s="9" t="str">
        <f>IF(MID(Fosfatos!P677,1,1)="&lt;",MID(Fosfatos!P677,2,4)/2,Fosfatos!P677)</f>
        <v>-</v>
      </c>
      <c r="Q677" s="105"/>
      <c r="R677" s="17" t="str">
        <f>IF(MID(Fosfatos!R677,1,1)="&lt;",MID(Fosfatos!R677,2,4)/2,Fosfatos!R677)</f>
        <v>-</v>
      </c>
      <c r="S677" s="21" t="str">
        <f>IF(MID(Fosfatos!S677,1,1)="&lt;",MID(Fosfatos!S677,2,4)/2,Fosfatos!S677)</f>
        <v>-</v>
      </c>
      <c r="T677" s="21" t="str">
        <f>IF(MID(Fosfatos!T677,1,1)="&lt;",MID(Fosfatos!T677,2,4)/2,Fosfatos!T677)</f>
        <v>-</v>
      </c>
      <c r="U677" s="150" t="str">
        <f>IF(MID(Fosfatos!U677,1,1)="&lt;",MID(Fosfatos!U677,2,4)/2,Fosfatos!U677)</f>
        <v>-</v>
      </c>
      <c r="V677" s="151" t="str">
        <f>IF(MID(Fosfatos!V677,1,1)="&lt;",MID(Fosfatos!V677,2,4)/2,Fosfatos!V677)</f>
        <v>-</v>
      </c>
      <c r="W677" s="152" t="str">
        <f>IF(MID(Fosfatos!W677,1,1)="&lt;",MID(Fosfatos!W677,2,4)/2,Fosfatos!W677)</f>
        <v>-</v>
      </c>
      <c r="X677" s="153" t="str">
        <f>IF(MID(Fosfatos!X677,1,1)="&lt;",MID(Fosfatos!X677,2,4)/2,Fosfatos!X677)</f>
        <v>-</v>
      </c>
      <c r="Y677" s="154" t="str">
        <f>IF(MID(Fosfatos!Y677,1,1)="&lt;",MID(Fosfatos!Y677,2,4)/2,Fosfatos!Y677)</f>
        <v>-</v>
      </c>
    </row>
    <row r="678" spans="2:25" ht="15.75" customHeight="1" x14ac:dyDescent="0.25">
      <c r="B678" s="30">
        <v>46136</v>
      </c>
      <c r="C678" s="105"/>
      <c r="D678" s="131">
        <f>IF(MID(Fosfatos!D678,1,1)="&lt;",MID(Fosfatos!D678,2,4)/2,Fosfatos!D678)</f>
        <v>0.52</v>
      </c>
      <c r="E678" s="54"/>
      <c r="F678" s="54"/>
      <c r="G678" s="54"/>
      <c r="H678" s="54"/>
      <c r="I678" s="105"/>
      <c r="J678" s="131">
        <f>IF(MID(Fosfatos!J678,1,1)="&lt;",MID(Fosfatos!J678,2,4)/2,Fosfatos!J678)</f>
        <v>0.1</v>
      </c>
      <c r="K678" s="105"/>
      <c r="L678" s="131">
        <f>IF(MID(Fosfatos!L678,1,1)="&lt;",MID(Fosfatos!L678,2,4)/2,Fosfatos!L678)</f>
        <v>0.83</v>
      </c>
      <c r="M678" s="105"/>
      <c r="N678" s="131" t="str">
        <f>IF(MID(Fosfatos!N678,1,1)="&lt;",MID(Fosfatos!N678,2,4)/2,Fosfatos!N678)</f>
        <v>-</v>
      </c>
      <c r="O678" s="4" t="str">
        <f>IF(MID(Fosfatos!O678,1,1)="&lt;",MID(Fosfatos!O678,2,4)/2,Fosfatos!O678)</f>
        <v>-</v>
      </c>
      <c r="P678" s="9" t="str">
        <f>IF(MID(Fosfatos!P678,1,1)="&lt;",MID(Fosfatos!P678,2,4)/2,Fosfatos!P678)</f>
        <v>-</v>
      </c>
      <c r="Q678" s="105"/>
      <c r="R678" s="17" t="str">
        <f>IF(MID(Fosfatos!R678,1,1)="&lt;",MID(Fosfatos!R678,2,4)/2,Fosfatos!R678)</f>
        <v>-</v>
      </c>
      <c r="S678" s="21" t="str">
        <f>IF(MID(Fosfatos!S678,1,1)="&lt;",MID(Fosfatos!S678,2,4)/2,Fosfatos!S678)</f>
        <v>-</v>
      </c>
      <c r="T678" s="21" t="str">
        <f>IF(MID(Fosfatos!T678,1,1)="&lt;",MID(Fosfatos!T678,2,4)/2,Fosfatos!T678)</f>
        <v>-</v>
      </c>
      <c r="U678" s="150" t="str">
        <f>IF(MID(Fosfatos!U678,1,1)="&lt;",MID(Fosfatos!U678,2,4)/2,Fosfatos!U678)</f>
        <v>-</v>
      </c>
      <c r="V678" s="151" t="str">
        <f>IF(MID(Fosfatos!V678,1,1)="&lt;",MID(Fosfatos!V678,2,4)/2,Fosfatos!V678)</f>
        <v>-</v>
      </c>
      <c r="W678" s="152" t="str">
        <f>IF(MID(Fosfatos!W678,1,1)="&lt;",MID(Fosfatos!W678,2,4)/2,Fosfatos!W678)</f>
        <v>-</v>
      </c>
      <c r="X678" s="153" t="str">
        <f>IF(MID(Fosfatos!X678,1,1)="&lt;",MID(Fosfatos!X678,2,4)/2,Fosfatos!X678)</f>
        <v>-</v>
      </c>
      <c r="Y678" s="154" t="str">
        <f>IF(MID(Fosfatos!Y678,1,1)="&lt;",MID(Fosfatos!Y678,2,4)/2,Fosfatos!Y678)</f>
        <v>-</v>
      </c>
    </row>
    <row r="679" spans="2:25" ht="15.75" customHeight="1" x14ac:dyDescent="0.25">
      <c r="B679" s="30">
        <v>46139</v>
      </c>
      <c r="C679" s="105"/>
      <c r="D679" s="131">
        <f>IF(MID(Fosfatos!D679,1,1)="&lt;",MID(Fosfatos!D679,2,4)/2,Fosfatos!D679)</f>
        <v>0.8</v>
      </c>
      <c r="E679" s="54"/>
      <c r="F679" s="54"/>
      <c r="G679" s="54"/>
      <c r="H679" s="54"/>
      <c r="I679" s="105"/>
      <c r="J679" s="131">
        <f>IF(MID(Fosfatos!J679,1,1)="&lt;",MID(Fosfatos!J679,2,4)/2,Fosfatos!J679)</f>
        <v>0.1</v>
      </c>
      <c r="K679" s="105"/>
      <c r="L679" s="131">
        <f>IF(MID(Fosfatos!L679,1,1)="&lt;",MID(Fosfatos!L679,2,4)/2,Fosfatos!L679)</f>
        <v>1.3</v>
      </c>
      <c r="M679" s="105"/>
      <c r="N679" s="131" t="str">
        <f>IF(MID(Fosfatos!N679,1,1)="&lt;",MID(Fosfatos!N679,2,4)/2,Fosfatos!N679)</f>
        <v>-</v>
      </c>
      <c r="O679" s="4" t="str">
        <f>IF(MID(Fosfatos!O679,1,1)="&lt;",MID(Fosfatos!O679,2,4)/2,Fosfatos!O679)</f>
        <v>-</v>
      </c>
      <c r="P679" s="9" t="str">
        <f>IF(MID(Fosfatos!P679,1,1)="&lt;",MID(Fosfatos!P679,2,4)/2,Fosfatos!P679)</f>
        <v>-</v>
      </c>
      <c r="Q679" s="105"/>
      <c r="R679" s="17" t="str">
        <f>IF(MID(Fosfatos!R679,1,1)="&lt;",MID(Fosfatos!R679,2,4)/2,Fosfatos!R679)</f>
        <v>-</v>
      </c>
      <c r="S679" s="21" t="str">
        <f>IF(MID(Fosfatos!S679,1,1)="&lt;",MID(Fosfatos!S679,2,4)/2,Fosfatos!S679)</f>
        <v>-</v>
      </c>
      <c r="T679" s="21" t="str">
        <f>IF(MID(Fosfatos!T679,1,1)="&lt;",MID(Fosfatos!T679,2,4)/2,Fosfatos!T679)</f>
        <v>-</v>
      </c>
      <c r="U679" s="150" t="str">
        <f>IF(MID(Fosfatos!U679,1,1)="&lt;",MID(Fosfatos!U679,2,4)/2,Fosfatos!U679)</f>
        <v>-</v>
      </c>
      <c r="V679" s="151" t="str">
        <f>IF(MID(Fosfatos!V679,1,1)="&lt;",MID(Fosfatos!V679,2,4)/2,Fosfatos!V679)</f>
        <v>-</v>
      </c>
      <c r="W679" s="152" t="str">
        <f>IF(MID(Fosfatos!W679,1,1)="&lt;",MID(Fosfatos!W679,2,4)/2,Fosfatos!W679)</f>
        <v>-</v>
      </c>
      <c r="X679" s="153" t="str">
        <f>IF(MID(Fosfatos!X679,1,1)="&lt;",MID(Fosfatos!X679,2,4)/2,Fosfatos!X679)</f>
        <v>-</v>
      </c>
      <c r="Y679" s="154" t="str">
        <f>IF(MID(Fosfatos!Y679,1,1)="&lt;",MID(Fosfatos!Y679,2,4)/2,Fosfatos!Y679)</f>
        <v>-</v>
      </c>
    </row>
    <row r="680" spans="2:25" ht="15.75" customHeight="1" x14ac:dyDescent="0.25">
      <c r="B680" s="30">
        <v>46146</v>
      </c>
      <c r="C680" s="105"/>
      <c r="D680" s="131">
        <f>IF(MID(Fosfatos!D680,1,1)="&lt;",MID(Fosfatos!D680,2,4)/2,Fosfatos!D680)</f>
        <v>0.77</v>
      </c>
      <c r="E680" s="54"/>
      <c r="F680" s="54"/>
      <c r="G680" s="54"/>
      <c r="H680" s="54"/>
      <c r="I680" s="105"/>
      <c r="J680" s="131">
        <f>IF(MID(Fosfatos!J680,1,1)="&lt;",MID(Fosfatos!J680,2,4)/2,Fosfatos!J680)</f>
        <v>0.1</v>
      </c>
      <c r="K680" s="105"/>
      <c r="L680" s="131">
        <f>IF(MID(Fosfatos!L680,1,1)="&lt;",MID(Fosfatos!L680,2,4)/2,Fosfatos!L680)</f>
        <v>1.5</v>
      </c>
      <c r="M680" s="105"/>
      <c r="N680" s="131" t="str">
        <f>IF(MID(Fosfatos!N680,1,1)="&lt;",MID(Fosfatos!N680,2,4)/2,Fosfatos!N680)</f>
        <v>-</v>
      </c>
      <c r="O680" s="4" t="str">
        <f>IF(MID(Fosfatos!O680,1,1)="&lt;",MID(Fosfatos!O680,2,4)/2,Fosfatos!O680)</f>
        <v>-</v>
      </c>
      <c r="P680" s="9" t="str">
        <f>IF(MID(Fosfatos!P680,1,1)="&lt;",MID(Fosfatos!P680,2,4)/2,Fosfatos!P680)</f>
        <v>-</v>
      </c>
      <c r="Q680" s="105"/>
      <c r="R680" s="17" t="str">
        <f>IF(MID(Fosfatos!R680,1,1)="&lt;",MID(Fosfatos!R680,2,4)/2,Fosfatos!R680)</f>
        <v>-</v>
      </c>
      <c r="S680" s="21" t="str">
        <f>IF(MID(Fosfatos!S680,1,1)="&lt;",MID(Fosfatos!S680,2,4)/2,Fosfatos!S680)</f>
        <v>-</v>
      </c>
      <c r="T680" s="21">
        <f>IF(MID(Fosfatos!T680,1,1)="&lt;",MID(Fosfatos!T680,2,4)/2,Fosfatos!T680)</f>
        <v>0.1</v>
      </c>
      <c r="U680" s="150">
        <f>IF(MID(Fosfatos!U680,1,1)="&lt;",MID(Fosfatos!U680,2,4)/2,Fosfatos!U680)</f>
        <v>0.1</v>
      </c>
      <c r="V680" s="151" t="str">
        <f>IF(MID(Fosfatos!V680,1,1)="&lt;",MID(Fosfatos!V680,2,4)/2,Fosfatos!V680)</f>
        <v>-</v>
      </c>
      <c r="W680" s="152" t="str">
        <f>IF(MID(Fosfatos!W680,1,1)="&lt;",MID(Fosfatos!W680,2,4)/2,Fosfatos!W680)</f>
        <v>-</v>
      </c>
      <c r="X680" s="153">
        <f>IF(MID(Fosfatos!X680,1,1)="&lt;",MID(Fosfatos!X680,2,4)/2,Fosfatos!X680)</f>
        <v>0.25</v>
      </c>
      <c r="Y680" s="154" t="str">
        <f>IF(MID(Fosfatos!Y680,1,1)="&lt;",MID(Fosfatos!Y680,2,4)/2,Fosfatos!Y680)</f>
        <v>-</v>
      </c>
    </row>
    <row r="681" spans="2:25" ht="15.75" customHeight="1" x14ac:dyDescent="0.25">
      <c r="B681" s="30">
        <v>46148</v>
      </c>
      <c r="C681" s="105"/>
      <c r="D681" s="131">
        <f>IF(MID(Fosfatos!D681,1,1)="&lt;",MID(Fosfatos!D681,2,4)/2,Fosfatos!D681)</f>
        <v>0.77</v>
      </c>
      <c r="E681" s="54"/>
      <c r="F681" s="54"/>
      <c r="G681" s="54"/>
      <c r="H681" s="54"/>
      <c r="I681" s="105"/>
      <c r="J681" s="131">
        <f>IF(MID(Fosfatos!J681,1,1)="&lt;",MID(Fosfatos!J681,2,4)/2,Fosfatos!J681)</f>
        <v>0.1</v>
      </c>
      <c r="K681" s="105"/>
      <c r="L681" s="131">
        <f>IF(MID(Fosfatos!L681,1,1)="&lt;",MID(Fosfatos!L681,2,4)/2,Fosfatos!L681)</f>
        <v>0.92</v>
      </c>
      <c r="M681" s="105"/>
      <c r="N681" s="131" t="str">
        <f>IF(MID(Fosfatos!N681,1,1)="&lt;",MID(Fosfatos!N681,2,4)/2,Fosfatos!N681)</f>
        <v>-</v>
      </c>
      <c r="O681" s="4" t="str">
        <f>IF(MID(Fosfatos!O681,1,1)="&lt;",MID(Fosfatos!O681,2,4)/2,Fosfatos!O681)</f>
        <v>-</v>
      </c>
      <c r="P681" s="9" t="str">
        <f>IF(MID(Fosfatos!P681,1,1)="&lt;",MID(Fosfatos!P681,2,4)/2,Fosfatos!P681)</f>
        <v>-</v>
      </c>
      <c r="Q681" s="105"/>
      <c r="R681" s="17" t="str">
        <f>IF(MID(Fosfatos!R681,1,1)="&lt;",MID(Fosfatos!R681,2,4)/2,Fosfatos!R681)</f>
        <v>-</v>
      </c>
      <c r="S681" s="21" t="str">
        <f>IF(MID(Fosfatos!S681,1,1)="&lt;",MID(Fosfatos!S681,2,4)/2,Fosfatos!S681)</f>
        <v>-</v>
      </c>
      <c r="T681" s="21" t="str">
        <f>IF(MID(Fosfatos!T681,1,1)="&lt;",MID(Fosfatos!T681,2,4)/2,Fosfatos!T681)</f>
        <v>-</v>
      </c>
      <c r="U681" s="150" t="str">
        <f>IF(MID(Fosfatos!U681,1,1)="&lt;",MID(Fosfatos!U681,2,4)/2,Fosfatos!U681)</f>
        <v>-</v>
      </c>
      <c r="V681" s="151" t="str">
        <f>IF(MID(Fosfatos!V681,1,1)="&lt;",MID(Fosfatos!V681,2,4)/2,Fosfatos!V681)</f>
        <v>-</v>
      </c>
      <c r="W681" s="152" t="str">
        <f>IF(MID(Fosfatos!W681,1,1)="&lt;",MID(Fosfatos!W681,2,4)/2,Fosfatos!W681)</f>
        <v>-</v>
      </c>
      <c r="X681" s="153" t="str">
        <f>IF(MID(Fosfatos!X681,1,1)="&lt;",MID(Fosfatos!X681,2,4)/2,Fosfatos!X681)</f>
        <v>-</v>
      </c>
      <c r="Y681" s="154" t="str">
        <f>IF(MID(Fosfatos!Y681,1,1)="&lt;",MID(Fosfatos!Y681,2,4)/2,Fosfatos!Y681)</f>
        <v>-</v>
      </c>
    </row>
    <row r="682" spans="2:25" x14ac:dyDescent="0.25">
      <c r="B682" s="30">
        <v>46150</v>
      </c>
      <c r="C682" s="105"/>
      <c r="D682" s="131">
        <f>IF(MID(Fosfatos!D682,1,1)="&lt;",MID(Fosfatos!D682,2,4)/2,Fosfatos!D682)</f>
        <v>0.77</v>
      </c>
      <c r="E682" s="54"/>
      <c r="F682" s="54"/>
      <c r="G682" s="54"/>
      <c r="H682" s="54"/>
      <c r="I682" s="105"/>
      <c r="J682" s="131" t="str">
        <f>IF(MID(Fosfatos!J682,1,1)="&lt;",MID(Fosfatos!J682,2,4)/2,Fosfatos!J682)</f>
        <v>-</v>
      </c>
      <c r="K682" s="105"/>
      <c r="L682" s="131" t="str">
        <f>IF(MID(Fosfatos!L682,1,1)="&lt;",MID(Fosfatos!L682,2,4)/2,Fosfatos!L682)</f>
        <v>-</v>
      </c>
      <c r="M682" s="105"/>
      <c r="N682" s="131" t="str">
        <f>IF(MID(Fosfatos!N682,1,1)="&lt;",MID(Fosfatos!N682,2,4)/2,Fosfatos!N682)</f>
        <v>-</v>
      </c>
      <c r="O682" s="4">
        <f>IF(MID(Fosfatos!O682,1,1)="&lt;",MID(Fosfatos!O682,2,4)/2,Fosfatos!O682)</f>
        <v>1.4</v>
      </c>
      <c r="P682" s="9" t="str">
        <f>IF(MID(Fosfatos!P682,1,1)="&lt;",MID(Fosfatos!P682,2,4)/2,Fosfatos!P682)</f>
        <v>-</v>
      </c>
      <c r="Q682" s="105"/>
      <c r="R682" s="17" t="str">
        <f>IF(MID(Fosfatos!R682,1,1)="&lt;",MID(Fosfatos!R682,2,4)/2,Fosfatos!R682)</f>
        <v>-</v>
      </c>
      <c r="S682" s="21" t="str">
        <f>IF(MID(Fosfatos!S682,1,1)="&lt;",MID(Fosfatos!S682,2,4)/2,Fosfatos!S682)</f>
        <v>-</v>
      </c>
      <c r="T682" s="21" t="str">
        <f>IF(MID(Fosfatos!T682,1,1)="&lt;",MID(Fosfatos!T682,2,4)/2,Fosfatos!T682)</f>
        <v>-</v>
      </c>
      <c r="U682" s="150" t="str">
        <f>IF(MID(Fosfatos!U682,1,1)="&lt;",MID(Fosfatos!U682,2,4)/2,Fosfatos!U682)</f>
        <v>-</v>
      </c>
      <c r="V682" s="151" t="str">
        <f>IF(MID(Fosfatos!V682,1,1)="&lt;",MID(Fosfatos!V682,2,4)/2,Fosfatos!V682)</f>
        <v>-</v>
      </c>
      <c r="W682" s="152">
        <f>IF(MID(Fosfatos!W682,1,1)="&lt;",MID(Fosfatos!W682,2,4)/2,Fosfatos!W682)</f>
        <v>1</v>
      </c>
      <c r="X682" s="153">
        <f>IF(MID(Fosfatos!X682,1,1)="&lt;",MID(Fosfatos!X682,2,4)/2,Fosfatos!X682)</f>
        <v>1</v>
      </c>
      <c r="Y682" s="154" t="str">
        <f>IF(MID(Fosfatos!Y682,1,1)="&lt;",MID(Fosfatos!Y682,2,4)/2,Fosfatos!Y682)</f>
        <v>-</v>
      </c>
    </row>
    <row r="683" spans="2:25" x14ac:dyDescent="0.25">
      <c r="B683" s="30">
        <v>46153</v>
      </c>
      <c r="C683" s="105"/>
      <c r="D683" s="131">
        <f>IF(MID(Fosfatos!D683,1,1)="&lt;",MID(Fosfatos!D683,2,4)/2,Fosfatos!D683)</f>
        <v>0.61</v>
      </c>
      <c r="E683" s="54"/>
      <c r="F683" s="54"/>
      <c r="G683" s="54"/>
      <c r="H683" s="54"/>
      <c r="I683" s="105"/>
      <c r="J683" s="131" t="str">
        <f>IF(MID(Fosfatos!J683,1,1)="&lt;",MID(Fosfatos!J683,2,4)/2,Fosfatos!J683)</f>
        <v>-</v>
      </c>
      <c r="K683" s="105"/>
      <c r="L683" s="131" t="str">
        <f>IF(MID(Fosfatos!L683,1,1)="&lt;",MID(Fosfatos!L683,2,4)/2,Fosfatos!L683)</f>
        <v>-</v>
      </c>
      <c r="M683" s="105"/>
      <c r="N683" s="131" t="str">
        <f>IF(MID(Fosfatos!N683,1,1)="&lt;",MID(Fosfatos!N683,2,4)/2,Fosfatos!N683)</f>
        <v>-</v>
      </c>
      <c r="O683" s="4">
        <f>IF(MID(Fosfatos!O683,1,1)="&lt;",MID(Fosfatos!O683,2,4)/2,Fosfatos!O683)</f>
        <v>0.98</v>
      </c>
      <c r="P683" s="9" t="str">
        <f>IF(MID(Fosfatos!P683,1,1)="&lt;",MID(Fosfatos!P683,2,4)/2,Fosfatos!P683)</f>
        <v>-</v>
      </c>
      <c r="Q683" s="105"/>
      <c r="R683" s="17" t="str">
        <f>IF(MID(Fosfatos!R683,1,1)="&lt;",MID(Fosfatos!R683,2,4)/2,Fosfatos!R683)</f>
        <v>-</v>
      </c>
      <c r="S683" s="21" t="str">
        <f>IF(MID(Fosfatos!S683,1,1)="&lt;",MID(Fosfatos!S683,2,4)/2,Fosfatos!S683)</f>
        <v>-</v>
      </c>
      <c r="T683" s="21" t="str">
        <f>IF(MID(Fosfatos!T683,1,1)="&lt;",MID(Fosfatos!T683,2,4)/2,Fosfatos!T683)</f>
        <v>-</v>
      </c>
      <c r="U683" s="150" t="str">
        <f>IF(MID(Fosfatos!U683,1,1)="&lt;",MID(Fosfatos!U683,2,4)/2,Fosfatos!U683)</f>
        <v>-</v>
      </c>
      <c r="V683" s="151" t="str">
        <f>IF(MID(Fosfatos!V683,1,1)="&lt;",MID(Fosfatos!V683,2,4)/2,Fosfatos!V683)</f>
        <v>-</v>
      </c>
      <c r="W683" s="152" t="str">
        <f>IF(MID(Fosfatos!W683,1,1)="&lt;",MID(Fosfatos!W683,2,4)/2,Fosfatos!W683)</f>
        <v>-</v>
      </c>
      <c r="X683" s="153" t="str">
        <f>IF(MID(Fosfatos!X683,1,1)="&lt;",MID(Fosfatos!X683,2,4)/2,Fosfatos!X683)</f>
        <v>-</v>
      </c>
      <c r="Y683" s="154" t="str">
        <f>IF(MID(Fosfatos!Y683,1,1)="&lt;",MID(Fosfatos!Y683,2,4)/2,Fosfatos!Y683)</f>
        <v>-</v>
      </c>
    </row>
    <row r="684" spans="2:25" x14ac:dyDescent="0.25">
      <c r="B684" s="30">
        <v>46155</v>
      </c>
      <c r="C684" s="105"/>
      <c r="D684" s="131">
        <f>IF(MID(Fosfatos!D684,1,1)="&lt;",MID(Fosfatos!D684,2,4)/2,Fosfatos!D684)</f>
        <v>0.86</v>
      </c>
      <c r="E684" s="54"/>
      <c r="F684" s="54"/>
      <c r="G684" s="54"/>
      <c r="H684" s="54"/>
      <c r="I684" s="105"/>
      <c r="J684" s="131" t="str">
        <f>IF(MID(Fosfatos!J684,1,1)="&lt;",MID(Fosfatos!J684,2,4)/2,Fosfatos!J684)</f>
        <v>-</v>
      </c>
      <c r="K684" s="105"/>
      <c r="L684" s="131" t="str">
        <f>IF(MID(Fosfatos!L684,1,1)="&lt;",MID(Fosfatos!L684,2,4)/2,Fosfatos!L684)</f>
        <v>-</v>
      </c>
      <c r="M684" s="105"/>
      <c r="N684" s="131" t="str">
        <f>IF(MID(Fosfatos!N684,1,1)="&lt;",MID(Fosfatos!N684,2,4)/2,Fosfatos!N684)</f>
        <v>-</v>
      </c>
      <c r="O684" s="4">
        <f>IF(MID(Fosfatos!O684,1,1)="&lt;",MID(Fosfatos!O684,2,4)/2,Fosfatos!O684)</f>
        <v>0.74</v>
      </c>
      <c r="P684" s="9" t="str">
        <f>IF(MID(Fosfatos!P684,1,1)="&lt;",MID(Fosfatos!P684,2,4)/2,Fosfatos!P684)</f>
        <v>-</v>
      </c>
      <c r="Q684" s="105"/>
      <c r="R684" s="17" t="str">
        <f>IF(MID(Fosfatos!R684,1,1)="&lt;",MID(Fosfatos!R684,2,4)/2,Fosfatos!R684)</f>
        <v>-</v>
      </c>
      <c r="S684" s="21" t="str">
        <f>IF(MID(Fosfatos!S684,1,1)="&lt;",MID(Fosfatos!S684,2,4)/2,Fosfatos!S684)</f>
        <v>-</v>
      </c>
      <c r="T684" s="21" t="str">
        <f>IF(MID(Fosfatos!T684,1,1)="&lt;",MID(Fosfatos!T684,2,4)/2,Fosfatos!T684)</f>
        <v>-</v>
      </c>
      <c r="U684" s="150" t="str">
        <f>IF(MID(Fosfatos!U684,1,1)="&lt;",MID(Fosfatos!U684,2,4)/2,Fosfatos!U684)</f>
        <v>-</v>
      </c>
      <c r="V684" s="151" t="str">
        <f>IF(MID(Fosfatos!V684,1,1)="&lt;",MID(Fosfatos!V684,2,4)/2,Fosfatos!V684)</f>
        <v>-</v>
      </c>
      <c r="W684" s="152" t="str">
        <f>IF(MID(Fosfatos!W684,1,1)="&lt;",MID(Fosfatos!W684,2,4)/2,Fosfatos!W684)</f>
        <v>-</v>
      </c>
      <c r="X684" s="153">
        <f>IF(MID(Fosfatos!X684,1,1)="&lt;",MID(Fosfatos!X684,2,4)/2,Fosfatos!X684)</f>
        <v>0.37</v>
      </c>
      <c r="Y684" s="154" t="str">
        <f>IF(MID(Fosfatos!Y684,1,1)="&lt;",MID(Fosfatos!Y684,2,4)/2,Fosfatos!Y684)</f>
        <v>-</v>
      </c>
    </row>
    <row r="685" spans="2:25" x14ac:dyDescent="0.25">
      <c r="B685" s="30">
        <v>46157</v>
      </c>
      <c r="C685" s="105"/>
      <c r="D685" s="131">
        <f>IF(MID(Fosfatos!D685,1,1)="&lt;",MID(Fosfatos!D685,2,4)/2,Fosfatos!D685)</f>
        <v>0.71</v>
      </c>
      <c r="E685" s="54"/>
      <c r="F685" s="54"/>
      <c r="G685" s="54"/>
      <c r="H685" s="54"/>
      <c r="I685" s="105"/>
      <c r="J685" s="131" t="str">
        <f>IF(MID(Fosfatos!J685,1,1)="&lt;",MID(Fosfatos!J685,2,4)/2,Fosfatos!J685)</f>
        <v>-</v>
      </c>
      <c r="K685" s="105"/>
      <c r="L685" s="131">
        <f>IF(MID(Fosfatos!L685,1,1)="&lt;",MID(Fosfatos!L685,2,4)/2,Fosfatos!L685)</f>
        <v>1.5</v>
      </c>
      <c r="M685" s="105"/>
      <c r="N685" s="106" t="s">
        <v>171</v>
      </c>
      <c r="O685" s="4">
        <f>IF(MID(Fosfatos!O685,1,1)="&lt;",MID(Fosfatos!O685,2,4)/2,Fosfatos!O685)</f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53">
        <f>IF(MID(Fosfatos!X685,1,1)="&lt;",MID(Fosfatos!X685,2,4)/2,Fosfatos!X685)</f>
        <v>0.37</v>
      </c>
      <c r="Y685" s="178" t="s">
        <v>171</v>
      </c>
    </row>
    <row r="686" spans="2:25" x14ac:dyDescent="0.25">
      <c r="B686" s="30">
        <v>46160</v>
      </c>
      <c r="C686" s="105"/>
      <c r="D686" s="131">
        <f>IF(MID(Fosfatos!D686,1,1)="&lt;",MID(Fosfatos!D686,2,4)/2,Fosfatos!D686)</f>
        <v>0.83</v>
      </c>
      <c r="E686" s="54"/>
      <c r="F686" s="54"/>
      <c r="G686" s="54"/>
      <c r="H686" s="54"/>
      <c r="I686" s="105"/>
      <c r="J686" s="131" t="str">
        <f>IF(MID(Fosfatos!J686,1,1)="&lt;",MID(Fosfatos!J686,2,4)/2,Fosfatos!J686)</f>
        <v>-</v>
      </c>
      <c r="K686" s="105"/>
      <c r="L686" s="131">
        <f>IF(MID(Fosfatos!L686,1,1)="&lt;",MID(Fosfatos!L686,2,4)/2,Fosfatos!L686)</f>
        <v>1.5</v>
      </c>
      <c r="M686" s="105"/>
      <c r="N686" s="106" t="s">
        <v>171</v>
      </c>
      <c r="O686" s="4">
        <f>IF(MID(Fosfatos!O686,1,1)="&lt;",MID(Fosfatos!O686,2,4)/2,Fosfatos!O686)</f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53">
        <f>IF(MID(Fosfatos!X686,1,1)="&lt;",MID(Fosfatos!X686,2,4)/2,Fosfatos!X686)</f>
        <v>0.34</v>
      </c>
      <c r="Y686" s="178" t="s">
        <v>171</v>
      </c>
    </row>
    <row r="687" spans="2:25" x14ac:dyDescent="0.25">
      <c r="B687" s="30">
        <v>46162</v>
      </c>
      <c r="C687" s="105"/>
      <c r="D687" s="131">
        <f>IF(MID(Fosfatos!D687,1,1)="&lt;",MID(Fosfatos!D687,2,4)/2,Fosfatos!D687)</f>
        <v>0.95</v>
      </c>
      <c r="E687" s="54"/>
      <c r="F687" s="54"/>
      <c r="G687" s="54"/>
      <c r="H687" s="54"/>
      <c r="I687" s="105"/>
      <c r="J687" s="131" t="str">
        <f>IF(MID(Fosfatos!J687,1,1)="&lt;",MID(Fosfatos!J687,2,4)/2,Fosfatos!J687)</f>
        <v>-</v>
      </c>
      <c r="K687" s="105"/>
      <c r="L687" s="131">
        <f>IF(MID(Fosfatos!L687,1,1)="&lt;",MID(Fosfatos!L687,2,4)/2,Fosfatos!L687)</f>
        <v>1.6</v>
      </c>
      <c r="M687" s="105"/>
      <c r="N687" s="106" t="s">
        <v>171</v>
      </c>
      <c r="O687" s="4">
        <f>IF(MID(Fosfatos!O687,1,1)="&lt;",MID(Fosfatos!O687,2,4)/2,Fosfatos!O687)</f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53">
        <f>IF(MID(Fosfatos!X687,1,1)="&lt;",MID(Fosfatos!X687,2,4)/2,Fosfatos!X687)</f>
        <v>0.43</v>
      </c>
      <c r="Y687" s="178" t="s">
        <v>171</v>
      </c>
    </row>
    <row r="688" spans="2:25" x14ac:dyDescent="0.25">
      <c r="B688" s="30">
        <v>46164</v>
      </c>
      <c r="C688" s="105"/>
      <c r="D688" s="131">
        <f>IF(MID(Fosfatos!D688,1,1)="&lt;",MID(Fosfatos!D688,2,4)/2,Fosfatos!D688)</f>
        <v>0.86</v>
      </c>
      <c r="E688" s="54"/>
      <c r="F688" s="54"/>
      <c r="G688" s="54"/>
      <c r="H688" s="54"/>
      <c r="I688" s="105"/>
      <c r="J688" s="131" t="str">
        <f>IF(MID(Fosfatos!J688,1,1)="&lt;",MID(Fosfatos!J688,2,4)/2,Fosfatos!J688)</f>
        <v>-</v>
      </c>
      <c r="K688" s="105"/>
      <c r="L688" s="131">
        <f>IF(MID(Fosfatos!L688,1,1)="&lt;",MID(Fosfatos!L688,2,4)/2,Fosfatos!L688)</f>
        <v>1.69</v>
      </c>
      <c r="M688" s="105"/>
      <c r="N688" s="106" t="s">
        <v>171</v>
      </c>
      <c r="O688" s="4">
        <f>IF(MID(Fosfatos!O688,1,1)="&lt;",MID(Fosfatos!O688,2,4)/2,Fosfatos!O688)</f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53">
        <f>IF(MID(Fosfatos!X688,1,1)="&lt;",MID(Fosfatos!X688,2,4)/2,Fosfatos!X688)</f>
        <v>0.37</v>
      </c>
      <c r="Y688" s="178" t="s">
        <v>171</v>
      </c>
    </row>
    <row r="689" spans="2:25" x14ac:dyDescent="0.25">
      <c r="B689" s="30">
        <v>46167</v>
      </c>
      <c r="C689" s="105"/>
      <c r="D689" s="131">
        <f>IF(MID(Fosfatos!D689,1,1)="&lt;",MID(Fosfatos!D689,2,4)/2,Fosfatos!D689)</f>
        <v>0.89</v>
      </c>
      <c r="E689" s="54"/>
      <c r="F689" s="54"/>
      <c r="G689" s="54"/>
      <c r="H689" s="54"/>
      <c r="I689" s="105"/>
      <c r="J689" s="131" t="str">
        <f>IF(MID(Fosfatos!J689,1,1)="&lt;",MID(Fosfatos!J689,2,4)/2,Fosfatos!J689)</f>
        <v>-</v>
      </c>
      <c r="K689" s="105"/>
      <c r="L689" s="131">
        <f>IF(MID(Fosfatos!L689,1,1)="&lt;",MID(Fosfatos!L689,2,4)/2,Fosfatos!L689)</f>
        <v>1.4</v>
      </c>
      <c r="M689" s="105"/>
      <c r="N689" s="106" t="s">
        <v>171</v>
      </c>
      <c r="O689" s="4">
        <f>IF(MID(Fosfatos!O689,1,1)="&lt;",MID(Fosfatos!O689,2,4)/2,Fosfatos!O689)</f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53">
        <f>IF(MID(Fosfatos!X689,1,1)="&lt;",MID(Fosfatos!X689,2,4)/2,Fosfatos!X689)</f>
        <v>0.46</v>
      </c>
      <c r="Y689" s="178" t="s">
        <v>171</v>
      </c>
    </row>
    <row r="690" spans="2:25" x14ac:dyDescent="0.25">
      <c r="B690" s="30">
        <v>46169</v>
      </c>
      <c r="C690" s="105"/>
      <c r="D690" s="131">
        <f>IF(MID(Fosfatos!D690,1,1)="&lt;",MID(Fosfatos!D690,2,4)/2,Fosfatos!D690)</f>
        <v>0.98</v>
      </c>
      <c r="E690" s="54"/>
      <c r="F690" s="54"/>
      <c r="G690" s="54"/>
      <c r="H690" s="54"/>
      <c r="I690" s="105"/>
      <c r="J690" s="131" t="str">
        <f>IF(MID(Fosfatos!J690,1,1)="&lt;",MID(Fosfatos!J690,2,4)/2,Fosfatos!J690)</f>
        <v>-</v>
      </c>
      <c r="K690" s="105"/>
      <c r="L690" s="131">
        <f>IF(MID(Fosfatos!L690,1,1)="&lt;",MID(Fosfatos!L690,2,4)/2,Fosfatos!L690)</f>
        <v>1.6</v>
      </c>
      <c r="M690" s="105"/>
      <c r="N690" s="106" t="s">
        <v>171</v>
      </c>
      <c r="O690" s="4">
        <f>IF(MID(Fosfatos!O690,1,1)="&lt;",MID(Fosfatos!O690,2,4)/2,Fosfatos!O690)</f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53">
        <f>IF(MID(Fosfatos!X690,1,1)="&lt;",MID(Fosfatos!X690,2,4)/2,Fosfatos!X690)</f>
        <v>0.52</v>
      </c>
      <c r="Y690" s="178" t="s">
        <v>171</v>
      </c>
    </row>
    <row r="691" spans="2:25" x14ac:dyDescent="0.25">
      <c r="B691" s="30">
        <v>46171</v>
      </c>
      <c r="C691" s="105"/>
      <c r="D691" s="131">
        <f>IF(MID(Fosfatos!D691,1,1)="&lt;",MID(Fosfatos!D691,2,4)/2,Fosfatos!D691)</f>
        <v>0.83</v>
      </c>
      <c r="E691" s="54"/>
      <c r="F691" s="54"/>
      <c r="G691" s="54"/>
      <c r="H691" s="54"/>
      <c r="I691" s="105"/>
      <c r="J691" s="131" t="str">
        <f>IF(MID(Fosfatos!J691,1,1)="&lt;",MID(Fosfatos!J691,2,4)/2,Fosfatos!J691)</f>
        <v>-</v>
      </c>
      <c r="K691" s="105"/>
      <c r="L691" s="131">
        <f>IF(MID(Fosfatos!L691,1,1)="&lt;",MID(Fosfatos!L691,2,4)/2,Fosfatos!L691)</f>
        <v>1.5</v>
      </c>
      <c r="M691" s="105"/>
      <c r="N691" s="106" t="s">
        <v>171</v>
      </c>
      <c r="O691" s="4">
        <f>IF(MID(Fosfatos!O691,1,1)="&lt;",MID(Fosfatos!O691,2,4)/2,Fosfatos!O691)</f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53">
        <f>IF(MID(Fosfatos!X691,1,1)="&lt;",MID(Fosfatos!X691,2,4)/2,Fosfatos!X691)</f>
        <v>0.52</v>
      </c>
      <c r="Y691" s="178" t="s">
        <v>171</v>
      </c>
    </row>
    <row r="692" spans="2:25" x14ac:dyDescent="0.25">
      <c r="B692" s="30">
        <v>46174</v>
      </c>
      <c r="C692" s="105"/>
      <c r="D692" s="131">
        <f>IF(MID(Fosfatos!D692,1,1)="&lt;",MID(Fosfatos!D692,2,4)/2,Fosfatos!D692)</f>
        <v>0.83</v>
      </c>
      <c r="E692" s="54"/>
      <c r="F692" s="54"/>
      <c r="G692" s="54"/>
      <c r="H692" s="54"/>
      <c r="I692" s="105"/>
      <c r="J692" s="131" t="str">
        <f>IF(MID(Fosfatos!J692,1,1)="&lt;",MID(Fosfatos!J692,2,4)/2,Fosfatos!J692)</f>
        <v>-</v>
      </c>
      <c r="K692" s="105"/>
      <c r="L692" s="131">
        <f>IF(MID(Fosfatos!L692,1,1)="&lt;",MID(Fosfatos!L692,2,4)/2,Fosfatos!L692)</f>
        <v>1.3</v>
      </c>
      <c r="M692" s="105"/>
      <c r="N692" s="106" t="s">
        <v>171</v>
      </c>
      <c r="O692" s="4" t="str">
        <f>IF(MID(Fosfatos!O692,1,1)="&lt;",MID(Fosfatos!O692,2,4)/2,Fosfatos!O692)</f>
        <v>-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53">
        <f>IF(MID(Fosfatos!X692,1,1)="&lt;",MID(Fosfatos!X692,2,4)/2,Fosfatos!X692)</f>
        <v>0.37</v>
      </c>
      <c r="Y692" s="178" t="s">
        <v>171</v>
      </c>
    </row>
    <row r="693" spans="2:25" x14ac:dyDescent="0.25">
      <c r="B693" s="30">
        <v>46176</v>
      </c>
      <c r="C693" s="105"/>
      <c r="D693" s="131">
        <f>IF(MID(Fosfatos!D693,1,1)="&lt;",MID(Fosfatos!D693,2,4)/2,Fosfatos!D693)</f>
        <v>1.3</v>
      </c>
      <c r="E693" s="54"/>
      <c r="F693" s="54"/>
      <c r="G693" s="54"/>
      <c r="H693" s="54"/>
      <c r="I693" s="105"/>
      <c r="J693" s="131" t="str">
        <f>IF(MID(Fosfatos!J693,1,1)="&lt;",MID(Fosfatos!J693,2,4)/2,Fosfatos!J693)</f>
        <v>-</v>
      </c>
      <c r="K693" s="105"/>
      <c r="L693" s="131">
        <f>IF(MID(Fosfatos!L693,1,1)="&lt;",MID(Fosfatos!L693,2,4)/2,Fosfatos!L693)</f>
        <v>1.7</v>
      </c>
      <c r="M693" s="105"/>
      <c r="N693" s="106" t="s">
        <v>171</v>
      </c>
      <c r="O693" s="4" t="str">
        <f>IF(MID(Fosfatos!O693,1,1)="&lt;",MID(Fosfatos!O693,2,4)/2,Fosfatos!O693)</f>
        <v>-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53">
        <f>IF(MID(Fosfatos!X693,1,1)="&lt;",MID(Fosfatos!X693,2,4)/2,Fosfatos!X693)</f>
        <v>0.46</v>
      </c>
      <c r="Y693" s="178" t="s">
        <v>171</v>
      </c>
    </row>
    <row r="694" spans="2:25" x14ac:dyDescent="0.25">
      <c r="B694" s="30">
        <v>46178</v>
      </c>
      <c r="C694" s="105"/>
      <c r="D694" s="131">
        <f>IF(MID(Fosfatos!D694,1,1)="&lt;",MID(Fosfatos!D694,2,4)/2,Fosfatos!D694)</f>
        <v>1.1000000000000001</v>
      </c>
      <c r="E694" s="54"/>
      <c r="F694" s="54"/>
      <c r="G694" s="54"/>
      <c r="H694" s="54"/>
      <c r="I694" s="105"/>
      <c r="J694" s="131" t="str">
        <f>IF(MID(Fosfatos!J694,1,1)="&lt;",MID(Fosfatos!J694,2,4)/2,Fosfatos!J694)</f>
        <v>-</v>
      </c>
      <c r="K694" s="105"/>
      <c r="L694" s="131">
        <f>IF(MID(Fosfatos!L694,1,1)="&lt;",MID(Fosfatos!L694,2,4)/2,Fosfatos!L694)</f>
        <v>1.2</v>
      </c>
      <c r="M694" s="105"/>
      <c r="N694" s="106" t="s">
        <v>171</v>
      </c>
      <c r="O694" s="4" t="str">
        <f>IF(MID(Fosfatos!O694,1,1)="&lt;",MID(Fosfatos!O694,2,4)/2,Fosfatos!O694)</f>
        <v>-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53">
        <f>IF(MID(Fosfatos!X694,1,1)="&lt;",MID(Fosfatos!X694,2,4)/2,Fosfatos!X694)</f>
        <v>0.61</v>
      </c>
      <c r="Y694" s="178" t="s">
        <v>171</v>
      </c>
    </row>
    <row r="695" spans="2:25" x14ac:dyDescent="0.25">
      <c r="B695" s="30">
        <v>46181</v>
      </c>
      <c r="C695" s="105"/>
      <c r="D695" s="131">
        <f>IF(MID(Fosfatos!D695,1,1)="&lt;",MID(Fosfatos!D695,2,4)/2,Fosfatos!D695)</f>
        <v>1.2</v>
      </c>
      <c r="E695" s="54"/>
      <c r="F695" s="54"/>
      <c r="G695" s="54"/>
      <c r="H695" s="54"/>
      <c r="I695" s="105"/>
      <c r="J695" s="131" t="str">
        <f>IF(MID(Fosfatos!J695,1,1)="&lt;",MID(Fosfatos!J695,2,4)/2,Fosfatos!J695)</f>
        <v>-</v>
      </c>
      <c r="K695" s="105"/>
      <c r="L695" s="131">
        <f>IF(MID(Fosfatos!L695,1,1)="&lt;",MID(Fosfatos!L695,2,4)/2,Fosfatos!L695)</f>
        <v>1.3</v>
      </c>
      <c r="M695" s="105"/>
      <c r="N695" s="106" t="s">
        <v>171</v>
      </c>
      <c r="O695" s="4" t="str">
        <f>IF(MID(Fosfatos!O695,1,1)="&lt;",MID(Fosfatos!O695,2,4)/2,Fosfatos!O695)</f>
        <v>-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53">
        <f>IF(MID(Fosfatos!X695,1,1)="&lt;",MID(Fosfatos!X695,2,4)/2,Fosfatos!X695)</f>
        <v>0.43</v>
      </c>
      <c r="Y695" s="178" t="s">
        <v>171</v>
      </c>
    </row>
    <row r="696" spans="2:25" x14ac:dyDescent="0.25">
      <c r="B696" s="30">
        <v>46183</v>
      </c>
      <c r="C696" s="105"/>
      <c r="D696" s="131">
        <f>IF(MID(Fosfatos!D696,1,1)="&lt;",MID(Fosfatos!D696,2,4)/2,Fosfatos!D696)</f>
        <v>1</v>
      </c>
      <c r="E696" s="54"/>
      <c r="F696" s="54"/>
      <c r="G696" s="54"/>
      <c r="H696" s="54"/>
      <c r="I696" s="105"/>
      <c r="J696" s="131" t="str">
        <f>IF(MID(Fosfatos!J696,1,1)="&lt;",MID(Fosfatos!J696,2,4)/2,Fosfatos!J696)</f>
        <v>-</v>
      </c>
      <c r="K696" s="105"/>
      <c r="L696" s="131">
        <f>IF(MID(Fosfatos!L696,1,1)="&lt;",MID(Fosfatos!L696,2,4)/2,Fosfatos!L696)</f>
        <v>0.98</v>
      </c>
      <c r="M696" s="105"/>
      <c r="N696" s="106" t="s">
        <v>171</v>
      </c>
      <c r="O696" s="4" t="str">
        <f>IF(MID(Fosfatos!O696,1,1)="&lt;",MID(Fosfatos!O696,2,4)/2,Fosfatos!O696)</f>
        <v>-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53">
        <f>IF(MID(Fosfatos!X696,1,1)="&lt;",MID(Fosfatos!X696,2,4)/2,Fosfatos!X696)</f>
        <v>0.71</v>
      </c>
      <c r="Y696" s="178" t="s">
        <v>171</v>
      </c>
    </row>
    <row r="697" spans="2:25" x14ac:dyDescent="0.25">
      <c r="B697" s="30">
        <v>46185</v>
      </c>
      <c r="C697" s="105"/>
      <c r="D697" s="131">
        <f>IF(MID(Fosfatos!D697,1,1)="&lt;",MID(Fosfatos!D697,2,4)/2,Fosfatos!D697)</f>
        <v>1.4</v>
      </c>
      <c r="E697" s="54"/>
      <c r="F697" s="54"/>
      <c r="G697" s="54"/>
      <c r="H697" s="54"/>
      <c r="I697" s="105"/>
      <c r="J697" s="131" t="str">
        <f>IF(MID(Fosfatos!J697,1,1)="&lt;",MID(Fosfatos!J697,2,4)/2,Fosfatos!J697)</f>
        <v>-</v>
      </c>
      <c r="K697" s="105"/>
      <c r="L697" s="131">
        <f>IF(MID(Fosfatos!L697,1,1)="&lt;",MID(Fosfatos!L697,2,4)/2,Fosfatos!L697)</f>
        <v>1.3</v>
      </c>
      <c r="M697" s="105"/>
      <c r="N697" s="106" t="s">
        <v>171</v>
      </c>
      <c r="O697" s="4" t="str">
        <f>IF(MID(Fosfatos!O697,1,1)="&lt;",MID(Fosfatos!O697,2,4)/2,Fosfatos!O697)</f>
        <v>-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53">
        <f>IF(MID(Fosfatos!X697,1,1)="&lt;",MID(Fosfatos!X697,2,4)/2,Fosfatos!X697)</f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31">
        <f>IF(MID(Fosfatos!D698,1,1)="&lt;",MID(Fosfatos!D698,2,4)/2,Fosfatos!D698)</f>
        <v>1.3</v>
      </c>
      <c r="E698" s="54"/>
      <c r="F698" s="54"/>
      <c r="G698" s="54"/>
      <c r="H698" s="54"/>
      <c r="I698" s="105"/>
      <c r="J698" s="131" t="str">
        <f>IF(MID(Fosfatos!J698,1,1)="&lt;",MID(Fosfatos!J698,2,4)/2,Fosfatos!J698)</f>
        <v>-</v>
      </c>
      <c r="K698" s="105"/>
      <c r="L698" s="131">
        <f>IF(MID(Fosfatos!L698,1,1)="&lt;",MID(Fosfatos!L698,2,4)/2,Fosfatos!L698)</f>
        <v>1.1000000000000001</v>
      </c>
      <c r="M698" s="105"/>
      <c r="N698" s="106" t="s">
        <v>171</v>
      </c>
      <c r="O698" s="4" t="str">
        <f>IF(MID(Fosfatos!O698,1,1)="&lt;",MID(Fosfatos!O698,2,4)/2,Fosfatos!O698)</f>
        <v>-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53">
        <f>IF(MID(Fosfatos!X698,1,1)="&lt;",MID(Fosfatos!X698,2,4)/2,Fosfatos!X698)</f>
        <v>0.77</v>
      </c>
      <c r="Y698" s="178" t="s">
        <v>171</v>
      </c>
    </row>
    <row r="699" spans="2:25" x14ac:dyDescent="0.25">
      <c r="B699" s="30">
        <v>46190</v>
      </c>
      <c r="C699" s="105"/>
      <c r="D699" s="131">
        <f>IF(MID(Fosfatos!D699,1,1)="&lt;",MID(Fosfatos!D699,2,4)/2,Fosfatos!D699)</f>
        <v>0.98</v>
      </c>
      <c r="E699" s="54"/>
      <c r="F699" s="54"/>
      <c r="G699" s="54"/>
      <c r="H699" s="54"/>
      <c r="I699" s="105"/>
      <c r="J699" s="131" t="str">
        <f>IF(MID(Fosfatos!J699,1,1)="&lt;",MID(Fosfatos!J699,2,4)/2,Fosfatos!J699)</f>
        <v>-</v>
      </c>
      <c r="K699" s="105"/>
      <c r="L699" s="131">
        <f>IF(MID(Fosfatos!L699,1,1)="&lt;",MID(Fosfatos!L699,2,4)/2,Fosfatos!L699)</f>
        <v>1.1000000000000001</v>
      </c>
      <c r="M699" s="105"/>
      <c r="N699" s="106" t="s">
        <v>171</v>
      </c>
      <c r="O699" s="4" t="str">
        <f>IF(MID(Fosfatos!O699,1,1)="&lt;",MID(Fosfatos!O699,2,4)/2,Fosfatos!O699)</f>
        <v>-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53">
        <f>IF(MID(Fosfatos!X699,1,1)="&lt;",MID(Fosfatos!X699,2,4)/2,Fosfatos!X699)</f>
        <v>0.71</v>
      </c>
      <c r="Y699" s="178" t="s">
        <v>171</v>
      </c>
    </row>
    <row r="700" spans="2:25" x14ac:dyDescent="0.25">
      <c r="B700" s="30">
        <v>46192</v>
      </c>
      <c r="C700" s="105"/>
      <c r="D700" s="131">
        <f>IF(MID(Fosfatos!D700,1,1)="&lt;",MID(Fosfatos!D700,2,4)/2,Fosfatos!D700)</f>
        <v>1.1000000000000001</v>
      </c>
      <c r="E700" s="54"/>
      <c r="F700" s="54"/>
      <c r="G700" s="54"/>
      <c r="H700" s="54"/>
      <c r="I700" s="105"/>
      <c r="J700" s="131" t="str">
        <f>IF(MID(Fosfatos!J700,1,1)="&lt;",MID(Fosfatos!J700,2,4)/2,Fosfatos!J700)</f>
        <v>-</v>
      </c>
      <c r="K700" s="105"/>
      <c r="L700" s="131">
        <f>IF(MID(Fosfatos!L700,1,1)="&lt;",MID(Fosfatos!L700,2,4)/2,Fosfatos!L700)</f>
        <v>1.6</v>
      </c>
      <c r="M700" s="105"/>
      <c r="N700" s="106" t="s">
        <v>171</v>
      </c>
      <c r="O700" s="4" t="str">
        <f>IF(MID(Fosfatos!O700,1,1)="&lt;",MID(Fosfatos!O700,2,4)/2,Fosfatos!O700)</f>
        <v>-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53" t="str">
        <f>IF(MID(Fosfatos!X700,1,1)="&lt;",MID(Fosfatos!X700,2,4)/2,Fosfatos!X700)</f>
        <v>-</v>
      </c>
      <c r="Y700" s="178" t="s">
        <v>171</v>
      </c>
    </row>
    <row r="701" spans="2:25" x14ac:dyDescent="0.25">
      <c r="B701" s="30">
        <v>46195</v>
      </c>
      <c r="C701" s="105"/>
      <c r="D701" s="131">
        <f>IF(MID(Fosfatos!D701,1,1)="&lt;",MID(Fosfatos!D701,2,4)/2,Fosfatos!D701)</f>
        <v>1.3</v>
      </c>
      <c r="E701" s="54"/>
      <c r="F701" s="54"/>
      <c r="G701" s="54"/>
      <c r="H701" s="54"/>
      <c r="I701" s="105"/>
      <c r="J701" s="131" t="str">
        <f>IF(MID(Fosfatos!J701,1,1)="&lt;",MID(Fosfatos!J701,2,4)/2,Fosfatos!J701)</f>
        <v>-</v>
      </c>
      <c r="K701" s="105"/>
      <c r="L701" s="131">
        <f>IF(MID(Fosfatos!L701,1,1)="&lt;",MID(Fosfatos!L701,2,4)/2,Fosfatos!L701)</f>
        <v>1.3</v>
      </c>
      <c r="M701" s="105"/>
      <c r="N701" s="106" t="s">
        <v>171</v>
      </c>
      <c r="O701" s="4" t="str">
        <f>IF(MID(Fosfatos!O701,1,1)="&lt;",MID(Fosfatos!O701,2,4)/2,Fosfatos!O701)</f>
        <v>-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53">
        <f>IF(MID(Fosfatos!X701,1,1)="&lt;",MID(Fosfatos!X701,2,4)/2,Fosfatos!X701)</f>
        <v>0.74</v>
      </c>
      <c r="Y701" s="178" t="s">
        <v>171</v>
      </c>
    </row>
    <row r="702" spans="2:25" x14ac:dyDescent="0.25">
      <c r="B702" s="30">
        <v>46197</v>
      </c>
      <c r="C702" s="105"/>
      <c r="D702" s="131">
        <f>IF(MID(Fosfatos!D702,1,1)="&lt;",MID(Fosfatos!D702,2,4)/2,Fosfatos!D702)</f>
        <v>0.95</v>
      </c>
      <c r="E702" s="54"/>
      <c r="F702" s="54"/>
      <c r="G702" s="54"/>
      <c r="H702" s="54"/>
      <c r="I702" s="105"/>
      <c r="J702" s="131">
        <f>IF(MID(Fosfatos!J702,1,1)="&lt;",MID(Fosfatos!J702,2,4)/2,Fosfatos!J702)</f>
        <v>0.1</v>
      </c>
      <c r="K702" s="105"/>
      <c r="L702" s="131">
        <f>IF(MID(Fosfatos!L702,1,1)="&lt;",MID(Fosfatos!L702,2,4)/2,Fosfatos!L702)</f>
        <v>1.4</v>
      </c>
      <c r="M702" s="105"/>
      <c r="N702" s="106" t="s">
        <v>171</v>
      </c>
      <c r="O702" s="4" t="str">
        <f>IF(MID(Fosfatos!O702,1,1)="&lt;",MID(Fosfatos!O702,2,4)/2,Fosfatos!O702)</f>
        <v>-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53">
        <f>IF(MID(Fosfatos!X702,1,1)="&lt;",MID(Fosfatos!X702,2,4)/2,Fosfatos!X702)</f>
        <v>0.74</v>
      </c>
      <c r="Y702" s="178" t="s">
        <v>171</v>
      </c>
    </row>
    <row r="703" spans="2:25" x14ac:dyDescent="0.25">
      <c r="B703" s="30">
        <v>46199</v>
      </c>
      <c r="C703" s="105"/>
      <c r="D703" s="131">
        <f>IF(MID(Fosfatos!D703,1,1)="&lt;",MID(Fosfatos!D703,2,4)/2,Fosfatos!D703)</f>
        <v>1</v>
      </c>
      <c r="E703" s="54"/>
      <c r="F703" s="54"/>
      <c r="G703" s="54"/>
      <c r="H703" s="54"/>
      <c r="I703" s="105"/>
      <c r="J703" s="131">
        <f>IF(MID(Fosfatos!J703,1,1)="&lt;",MID(Fosfatos!J703,2,4)/2,Fosfatos!J703)</f>
        <v>0.1</v>
      </c>
      <c r="K703" s="105"/>
      <c r="L703" s="131">
        <f>IF(MID(Fosfatos!L703,1,1)="&lt;",MID(Fosfatos!L703,2,4)/2,Fosfatos!L703)</f>
        <v>1.5</v>
      </c>
      <c r="M703" s="105"/>
      <c r="N703" s="106" t="s">
        <v>171</v>
      </c>
      <c r="O703" s="4" t="str">
        <f>IF(MID(Fosfatos!O703,1,1)="&lt;",MID(Fosfatos!O703,2,4)/2,Fosfatos!O703)</f>
        <v>-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53">
        <f>IF(MID(Fosfatos!X703,1,1)="&lt;",MID(Fosfatos!X703,2,4)/2,Fosfatos!X703)</f>
        <v>0.74</v>
      </c>
      <c r="Y703" s="178" t="s">
        <v>171</v>
      </c>
    </row>
    <row r="704" spans="2:25" x14ac:dyDescent="0.25">
      <c r="B704" s="30">
        <v>46202</v>
      </c>
      <c r="C704" s="105"/>
      <c r="D704" s="131">
        <f>IF(MID(Fosfatos!D704,1,1)="&lt;",MID(Fosfatos!D704,2,4)/2,Fosfatos!D704)</f>
        <v>1.1000000000000001</v>
      </c>
      <c r="E704" s="54"/>
      <c r="F704" s="54"/>
      <c r="G704" s="54"/>
      <c r="H704" s="54"/>
      <c r="I704" s="105"/>
      <c r="J704" s="131">
        <f>IF(MID(Fosfatos!J704,1,1)="&lt;",MID(Fosfatos!J704,2,4)/2,Fosfatos!J704)</f>
        <v>0.31</v>
      </c>
      <c r="K704" s="105"/>
      <c r="L704" s="131">
        <f>IF(MID(Fosfatos!L704,1,1)="&lt;",MID(Fosfatos!L704,2,4)/2,Fosfatos!L704)</f>
        <v>1</v>
      </c>
      <c r="M704" s="105"/>
      <c r="N704" s="106" t="s">
        <v>171</v>
      </c>
      <c r="O704" s="4" t="str">
        <f>IF(MID(Fosfatos!O704,1,1)="&lt;",MID(Fosfatos!O704,2,4)/2,Fosfatos!O704)</f>
        <v>-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53">
        <f>IF(MID(Fosfatos!X704,1,1)="&lt;",MID(Fosfatos!X704,2,4)/2,Fosfatos!X704)</f>
        <v>1.2</v>
      </c>
      <c r="Y704" s="178" t="s">
        <v>171</v>
      </c>
    </row>
    <row r="705" spans="2:25" x14ac:dyDescent="0.25">
      <c r="B705" s="30">
        <v>46204</v>
      </c>
      <c r="C705" s="105"/>
      <c r="D705" s="131">
        <f>IF(MID(Fosfatos!D705,1,1)="&lt;",MID(Fosfatos!D705,2,4)/2,Fosfatos!D705)</f>
        <v>1.1000000000000001</v>
      </c>
      <c r="E705" s="54"/>
      <c r="F705" s="54"/>
      <c r="G705" s="54"/>
      <c r="H705" s="54"/>
      <c r="I705" s="105"/>
      <c r="J705" s="131">
        <f>IF(MID(Fosfatos!J705,1,1)="&lt;",MID(Fosfatos!J705,2,4)/2,Fosfatos!J705)</f>
        <v>0.1</v>
      </c>
      <c r="K705" s="105"/>
      <c r="L705" s="131">
        <f>IF(MID(Fosfatos!L705,1,1)="&lt;",MID(Fosfatos!L705,2,4)/2,Fosfatos!L705)</f>
        <v>1.3</v>
      </c>
      <c r="M705" s="105"/>
      <c r="N705" s="106" t="s">
        <v>171</v>
      </c>
      <c r="O705" s="4" t="str">
        <f>IF(MID(Fosfatos!O705,1,1)="&lt;",MID(Fosfatos!O705,2,4)/2,Fosfatos!O705)</f>
        <v>-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53">
        <f>IF(MID(Fosfatos!X705,1,1)="&lt;",MID(Fosfatos!X705,2,4)/2,Fosfatos!X705)</f>
        <v>0.74</v>
      </c>
      <c r="Y705" s="178" t="s">
        <v>171</v>
      </c>
    </row>
    <row r="706" spans="2:25" x14ac:dyDescent="0.25">
      <c r="B706" s="30">
        <v>46206</v>
      </c>
      <c r="C706" s="105"/>
      <c r="D706" s="131">
        <f>IF(MID(Fosfatos!D706,1,1)="&lt;",MID(Fosfatos!D706,2,4)/2,Fosfatos!D706)</f>
        <v>1.1000000000000001</v>
      </c>
      <c r="E706" s="54"/>
      <c r="F706" s="54"/>
      <c r="G706" s="54"/>
      <c r="H706" s="54"/>
      <c r="I706" s="105"/>
      <c r="J706" s="131">
        <f>IF(MID(Fosfatos!J706,1,1)="&lt;",MID(Fosfatos!J706,2,4)/2,Fosfatos!J706)</f>
        <v>0.1</v>
      </c>
      <c r="K706" s="105"/>
      <c r="L706" s="131">
        <f>IF(MID(Fosfatos!L706,1,1)="&lt;",MID(Fosfatos!L706,2,4)/2,Fosfatos!L706)</f>
        <v>1.7</v>
      </c>
      <c r="M706" s="105"/>
      <c r="N706" s="106" t="s">
        <v>171</v>
      </c>
      <c r="O706" s="4" t="str">
        <f>IF(MID(Fosfatos!O706,1,1)="&lt;",MID(Fosfatos!O706,2,4)/2,Fosfatos!O706)</f>
        <v>-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53">
        <f>IF(MID(Fosfatos!X706,1,1)="&lt;",MID(Fosfatos!X706,2,4)/2,Fosfatos!X706)</f>
        <v>0.71</v>
      </c>
      <c r="Y706" s="178" t="s">
        <v>171</v>
      </c>
    </row>
    <row r="707" spans="2:25" x14ac:dyDescent="0.25">
      <c r="B707" s="30">
        <v>46209</v>
      </c>
      <c r="C707" s="105"/>
      <c r="D707" s="131">
        <f>IF(MID(Fosfatos!D707,1,1)="&lt;",MID(Fosfatos!D707,2,4)/2,Fosfatos!D707)</f>
        <v>0.83</v>
      </c>
      <c r="E707" s="54"/>
      <c r="F707" s="54"/>
      <c r="G707" s="54"/>
      <c r="H707" s="54"/>
      <c r="I707" s="105"/>
      <c r="J707" s="131">
        <f>IF(MID(Fosfatos!J707,1,1)="&lt;",MID(Fosfatos!J707,2,4)/2,Fosfatos!J707)</f>
        <v>0.1</v>
      </c>
      <c r="K707" s="105"/>
      <c r="L707" s="131">
        <f>IF(MID(Fosfatos!L707,1,1)="&lt;",MID(Fosfatos!L707,2,4)/2,Fosfatos!L707)</f>
        <v>1.3</v>
      </c>
      <c r="M707" s="105"/>
      <c r="N707" s="106" t="s">
        <v>171</v>
      </c>
      <c r="O707" s="4" t="str">
        <f>IF(MID(Fosfatos!O707,1,1)="&lt;",MID(Fosfatos!O707,2,4)/2,Fosfatos!O707)</f>
        <v>-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53">
        <f>IF(MID(Fosfatos!X707,1,1)="&lt;",MID(Fosfatos!X707,2,4)/2,Fosfatos!X707)</f>
        <v>0.64</v>
      </c>
      <c r="Y707" s="178" t="s">
        <v>171</v>
      </c>
    </row>
    <row r="708" spans="2:25" x14ac:dyDescent="0.25">
      <c r="B708" s="30">
        <v>46211</v>
      </c>
      <c r="C708" s="105"/>
      <c r="D708" s="131">
        <f>IF(MID(Fosfatos!D708,1,1)="&lt;",MID(Fosfatos!D708,2,4)/2,Fosfatos!D708)</f>
        <v>0.52</v>
      </c>
      <c r="E708" s="54"/>
      <c r="F708" s="54"/>
      <c r="G708" s="54"/>
      <c r="H708" s="54"/>
      <c r="I708" s="105"/>
      <c r="J708" s="131">
        <f>IF(MID(Fosfatos!J708,1,1)="&lt;",MID(Fosfatos!J708,2,4)/2,Fosfatos!J708)</f>
        <v>0.1</v>
      </c>
      <c r="K708" s="105"/>
      <c r="L708" s="131">
        <f>IF(MID(Fosfatos!L708,1,1)="&lt;",MID(Fosfatos!L708,2,4)/2,Fosfatos!L708)</f>
        <v>0.8</v>
      </c>
      <c r="M708" s="105"/>
      <c r="N708" s="106" t="s">
        <v>171</v>
      </c>
      <c r="O708" s="4" t="str">
        <f>IF(MID(Fosfatos!O708,1,1)="&lt;",MID(Fosfatos!O708,2,4)/2,Fosfatos!O708)</f>
        <v>-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53">
        <f>IF(MID(Fosfatos!X708,1,1)="&lt;",MID(Fosfatos!X708,2,4)/2,Fosfatos!X708)</f>
        <v>0.61</v>
      </c>
      <c r="Y708" s="178" t="s">
        <v>171</v>
      </c>
    </row>
    <row r="709" spans="2:25" x14ac:dyDescent="0.25">
      <c r="B709" s="30">
        <v>46213</v>
      </c>
      <c r="C709" s="105"/>
      <c r="D709" s="131">
        <f>IF(MID(Fosfatos!D709,1,1)="&lt;",MID(Fosfatos!D709,2,4)/2,Fosfatos!D709)</f>
        <v>0.74</v>
      </c>
      <c r="E709" s="54"/>
      <c r="F709" s="54"/>
      <c r="G709" s="54"/>
      <c r="H709" s="54"/>
      <c r="I709" s="105"/>
      <c r="J709" s="131">
        <f>IF(MID(Fosfatos!J709,1,1)="&lt;",MID(Fosfatos!J709,2,4)/2,Fosfatos!J709)</f>
        <v>0.1</v>
      </c>
      <c r="K709" s="105"/>
      <c r="L709" s="131">
        <f>IF(MID(Fosfatos!L709,1,1)="&lt;",MID(Fosfatos!L709,2,4)/2,Fosfatos!L709)</f>
        <v>1</v>
      </c>
      <c r="M709" s="105"/>
      <c r="N709" s="106" t="s">
        <v>171</v>
      </c>
      <c r="O709" s="4" t="str">
        <f>IF(MID(Fosfatos!O709,1,1)="&lt;",MID(Fosfatos!O709,2,4)/2,Fosfatos!O709)</f>
        <v>-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53">
        <f>IF(MID(Fosfatos!X709,1,1)="&lt;",MID(Fosfatos!X709,2,4)/2,Fosfatos!X709)</f>
        <v>0.49</v>
      </c>
      <c r="Y709" s="178" t="s">
        <v>171</v>
      </c>
    </row>
    <row r="710" spans="2:25" x14ac:dyDescent="0.25">
      <c r="B710" s="30">
        <v>46216</v>
      </c>
      <c r="C710" s="105"/>
      <c r="D710" s="131">
        <f>IF(MID(Fosfatos!D710,1,1)="&lt;",MID(Fosfatos!D710,2,4)/2,Fosfatos!D710)</f>
        <v>0.61</v>
      </c>
      <c r="E710" s="54"/>
      <c r="F710" s="54"/>
      <c r="G710" s="54"/>
      <c r="H710" s="54"/>
      <c r="I710" s="105"/>
      <c r="J710" s="131">
        <f>IF(MID(Fosfatos!J710,1,1)="&lt;",MID(Fosfatos!J710,2,4)/2,Fosfatos!J710)</f>
        <v>0.1</v>
      </c>
      <c r="K710" s="105"/>
      <c r="L710" s="131">
        <f>IF(MID(Fosfatos!L710,1,1)="&lt;",MID(Fosfatos!L710,2,4)/2,Fosfatos!L710)</f>
        <v>1.1000000000000001</v>
      </c>
      <c r="M710" s="105"/>
      <c r="N710" s="106" t="s">
        <v>171</v>
      </c>
      <c r="O710" s="4" t="str">
        <f>IF(MID(Fosfatos!O710,1,1)="&lt;",MID(Fosfatos!O710,2,4)/2,Fosfatos!O710)</f>
        <v>-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53">
        <f>IF(MID(Fosfatos!X710,1,1)="&lt;",MID(Fosfatos!X710,2,4)/2,Fosfatos!X710)</f>
        <v>0.55000000000000004</v>
      </c>
      <c r="Y710" s="178" t="s">
        <v>171</v>
      </c>
    </row>
    <row r="711" spans="2:25" x14ac:dyDescent="0.25">
      <c r="B711" s="30">
        <v>46218</v>
      </c>
      <c r="C711" s="105"/>
      <c r="D711" s="131">
        <f>IF(MID(Fosfatos!D711,1,1)="&lt;",MID(Fosfatos!D711,2,4)/2,Fosfatos!D711)</f>
        <v>0.77</v>
      </c>
      <c r="E711" s="54"/>
      <c r="F711" s="54"/>
      <c r="G711" s="54"/>
      <c r="H711" s="54"/>
      <c r="I711" s="105"/>
      <c r="J711" s="131">
        <f>IF(MID(Fosfatos!J711,1,1)="&lt;",MID(Fosfatos!J711,2,4)/2,Fosfatos!J711)</f>
        <v>0.1</v>
      </c>
      <c r="K711" s="105"/>
      <c r="L711" s="131">
        <f>IF(MID(Fosfatos!L711,1,1)="&lt;",MID(Fosfatos!L711,2,4)/2,Fosfatos!L711)</f>
        <v>0.92</v>
      </c>
      <c r="M711" s="105"/>
      <c r="N711" s="106" t="s">
        <v>171</v>
      </c>
      <c r="O711" s="4" t="str">
        <f>IF(MID(Fosfatos!O711,1,1)="&lt;",MID(Fosfatos!O711,2,4)/2,Fosfatos!O711)</f>
        <v>-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53" t="str">
        <f>IF(MID(Fosfatos!X711,1,1)="&lt;",MID(Fosfatos!X711,2,4)/2,Fosfatos!X711)</f>
        <v>-</v>
      </c>
      <c r="Y711" s="178" t="s">
        <v>171</v>
      </c>
    </row>
    <row r="712" spans="2:25" x14ac:dyDescent="0.25">
      <c r="B712" s="30">
        <v>46220</v>
      </c>
      <c r="C712" s="105"/>
      <c r="D712" s="131">
        <f>IF(MID(Fosfatos!D712,1,1)="&lt;",MID(Fosfatos!D712,2,4)/2,Fosfatos!D712)</f>
        <v>0.77</v>
      </c>
      <c r="E712" s="54"/>
      <c r="F712" s="54"/>
      <c r="G712" s="54"/>
      <c r="H712" s="54"/>
      <c r="I712" s="105"/>
      <c r="J712" s="131">
        <f>IF(MID(Fosfatos!J712,1,1)="&lt;",MID(Fosfatos!J712,2,4)/2,Fosfatos!J712)</f>
        <v>0.1</v>
      </c>
      <c r="K712" s="105"/>
      <c r="L712" s="131">
        <f>IF(MID(Fosfatos!L712,1,1)="&lt;",MID(Fosfatos!L712,2,4)/2,Fosfatos!L712)</f>
        <v>1.2</v>
      </c>
      <c r="M712" s="105"/>
      <c r="N712" s="106" t="s">
        <v>171</v>
      </c>
      <c r="O712" s="4" t="str">
        <f>IF(MID(Fosfatos!O712,1,1)="&lt;",MID(Fosfatos!O712,2,4)/2,Fosfatos!O712)</f>
        <v>-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53">
        <f>IF(MID(Fosfatos!X712,1,1)="&lt;",MID(Fosfatos!X712,2,4)/2,Fosfatos!X712)</f>
        <v>0.57999999999999996</v>
      </c>
      <c r="Y712" s="178" t="s">
        <v>171</v>
      </c>
    </row>
    <row r="713" spans="2:25" x14ac:dyDescent="0.25">
      <c r="B713" s="30">
        <v>46223</v>
      </c>
      <c r="C713" s="105"/>
      <c r="D713" s="131">
        <f>IF(MID(Fosfatos!D713,1,1)="&lt;",MID(Fosfatos!D713,2,4)/2,Fosfatos!D713)</f>
        <v>0.74</v>
      </c>
      <c r="E713" s="54"/>
      <c r="F713" s="54"/>
      <c r="G713" s="54"/>
      <c r="H713" s="54"/>
      <c r="I713" s="105"/>
      <c r="J713" s="131">
        <f>IF(MID(Fosfatos!J713,1,1)="&lt;",MID(Fosfatos!J713,2,4)/2,Fosfatos!J713)</f>
        <v>0.1</v>
      </c>
      <c r="K713" s="105"/>
      <c r="L713" s="131">
        <f>IF(MID(Fosfatos!L713,1,1)="&lt;",MID(Fosfatos!L713,2,4)/2,Fosfatos!L713)</f>
        <v>1</v>
      </c>
      <c r="M713" s="105"/>
      <c r="N713" s="106" t="s">
        <v>171</v>
      </c>
      <c r="O713" s="4" t="str">
        <f>IF(MID(Fosfatos!O713,1,1)="&lt;",MID(Fosfatos!O713,2,4)/2,Fosfatos!O713)</f>
        <v>-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53">
        <f>IF(MID(Fosfatos!X713,1,1)="&lt;",MID(Fosfatos!X713,2,4)/2,Fosfatos!X713)</f>
        <v>0.49</v>
      </c>
      <c r="Y713" s="178" t="s">
        <v>171</v>
      </c>
    </row>
    <row r="714" spans="2:25" x14ac:dyDescent="0.25">
      <c r="B714" s="30">
        <v>46225</v>
      </c>
      <c r="C714" s="105"/>
      <c r="D714" s="131">
        <f>IF(MID(Fosfatos!D714,1,1)="&lt;",MID(Fosfatos!D714,2,4)/2,Fosfatos!D714)</f>
        <v>0.64</v>
      </c>
      <c r="E714" s="54"/>
      <c r="F714" s="54"/>
      <c r="G714" s="54"/>
      <c r="H714" s="54"/>
      <c r="I714" s="105"/>
      <c r="J714" s="131">
        <f>IF(MID(Fosfatos!J714,1,1)="&lt;",MID(Fosfatos!J714,2,4)/2,Fosfatos!J714)</f>
        <v>0.1</v>
      </c>
      <c r="K714" s="105"/>
      <c r="L714" s="131">
        <f>IF(MID(Fosfatos!L714,1,1)="&lt;",MID(Fosfatos!L714,2,4)/2,Fosfatos!L714)</f>
        <v>1.1000000000000001</v>
      </c>
      <c r="M714" s="105"/>
      <c r="N714" s="106" t="s">
        <v>171</v>
      </c>
      <c r="O714" s="4" t="str">
        <f>IF(MID(Fosfatos!O714,1,1)="&lt;",MID(Fosfatos!O714,2,4)/2,Fosfatos!O714)</f>
        <v>-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53">
        <f>IF(MID(Fosfatos!X714,1,1)="&lt;",MID(Fosfatos!X714,2,4)/2,Fosfatos!X714)</f>
        <v>0.46</v>
      </c>
      <c r="Y714" s="178" t="s">
        <v>171</v>
      </c>
    </row>
    <row r="715" spans="2:25" x14ac:dyDescent="0.25">
      <c r="B715" s="30">
        <v>46227</v>
      </c>
      <c r="C715" s="105"/>
      <c r="D715" s="131">
        <f>IF(MID(Fosfatos!D715,1,1)="&lt;",MID(Fosfatos!D715,2,4)/2,Fosfatos!D715)</f>
        <v>0.61</v>
      </c>
      <c r="E715" s="54"/>
      <c r="F715" s="54"/>
      <c r="G715" s="54"/>
      <c r="H715" s="54"/>
      <c r="I715" s="105"/>
      <c r="J715" s="131">
        <f>IF(MID(Fosfatos!J715,1,1)="&lt;",MID(Fosfatos!J715,2,4)/2,Fosfatos!J715)</f>
        <v>0.1</v>
      </c>
      <c r="K715" s="105"/>
      <c r="L715" s="131">
        <f>IF(MID(Fosfatos!L715,1,1)="&lt;",MID(Fosfatos!L715,2,4)/2,Fosfatos!L715)</f>
        <v>0.95</v>
      </c>
      <c r="M715" s="105"/>
      <c r="N715" s="106" t="s">
        <v>171</v>
      </c>
      <c r="O715" s="4" t="str">
        <f>IF(MID(Fosfatos!O715,1,1)="&lt;",MID(Fosfatos!O715,2,4)/2,Fosfatos!O715)</f>
        <v>-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53">
        <f>IF(MID(Fosfatos!X715,1,1)="&lt;",MID(Fosfatos!X715,2,4)/2,Fosfatos!X715)</f>
        <v>0.43</v>
      </c>
      <c r="Y715" s="178" t="s">
        <v>171</v>
      </c>
    </row>
    <row r="716" spans="2:25" x14ac:dyDescent="0.25">
      <c r="B716" s="30">
        <v>46230</v>
      </c>
      <c r="C716" s="105"/>
      <c r="D716" s="131">
        <f>IF(MID(Fosfatos!D716,1,1)="&lt;",MID(Fosfatos!D716,2,4)/2,Fosfatos!D716)</f>
        <v>0.64</v>
      </c>
      <c r="E716" s="54"/>
      <c r="F716" s="54"/>
      <c r="G716" s="54"/>
      <c r="H716" s="54"/>
      <c r="I716" s="105"/>
      <c r="J716" s="131">
        <f>IF(MID(Fosfatos!J716,1,1)="&lt;",MID(Fosfatos!J716,2,4)/2,Fosfatos!J716)</f>
        <v>0.1</v>
      </c>
      <c r="K716" s="105"/>
      <c r="L716" s="131">
        <f>IF(MID(Fosfatos!L716,1,1)="&lt;",MID(Fosfatos!L716,2,4)/2,Fosfatos!L716)</f>
        <v>0.8</v>
      </c>
      <c r="M716" s="105"/>
      <c r="N716" s="106" t="s">
        <v>171</v>
      </c>
      <c r="O716" s="4" t="str">
        <f>IF(MID(Fosfatos!O716,1,1)="&lt;",MID(Fosfatos!O716,2,4)/2,Fosfatos!O716)</f>
        <v>-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53" t="str">
        <f>IF(MID(Fosfatos!X716,1,1)="&lt;",MID(Fosfatos!X716,2,4)/2,Fosfatos!X716)</f>
        <v>-</v>
      </c>
      <c r="Y716" s="178" t="s">
        <v>171</v>
      </c>
    </row>
    <row r="717" spans="2:25" x14ac:dyDescent="0.25">
      <c r="B717" s="30">
        <v>46232</v>
      </c>
      <c r="C717" s="105"/>
      <c r="D717" s="131">
        <f>IF(MID(Fosfatos!D717,1,1)="&lt;",MID(Fosfatos!D717,2,4)/2,Fosfatos!D717)</f>
        <v>0.43</v>
      </c>
      <c r="E717" s="54"/>
      <c r="F717" s="54"/>
      <c r="G717" s="54"/>
      <c r="H717" s="54"/>
      <c r="I717" s="105"/>
      <c r="J717" s="131">
        <f>IF(MID(Fosfatos!J717,1,1)="&lt;",MID(Fosfatos!J717,2,4)/2,Fosfatos!J717)</f>
        <v>0.1</v>
      </c>
      <c r="K717" s="105"/>
      <c r="L717" s="131">
        <f>IF(MID(Fosfatos!L717,1,1)="&lt;",MID(Fosfatos!L717,2,4)/2,Fosfatos!L717)</f>
        <v>1</v>
      </c>
      <c r="M717" s="105"/>
      <c r="N717" s="106" t="s">
        <v>171</v>
      </c>
      <c r="O717" s="4" t="str">
        <f>IF(MID(Fosfatos!O717,1,1)="&lt;",MID(Fosfatos!O717,2,4)/2,Fosfatos!O717)</f>
        <v>-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53" t="str">
        <f>IF(MID(Fosfatos!X717,1,1)="&lt;",MID(Fosfatos!X717,2,4)/2,Fosfatos!X717)</f>
        <v>-</v>
      </c>
      <c r="Y717" s="178" t="s">
        <v>171</v>
      </c>
    </row>
    <row r="718" spans="2:25" x14ac:dyDescent="0.25">
      <c r="B718" s="30">
        <v>46234</v>
      </c>
      <c r="C718" s="105"/>
      <c r="D718" s="131">
        <f>IF(MID(Fosfatos!D718,1,1)="&lt;",MID(Fosfatos!D718,2,4)/2,Fosfatos!D718)</f>
        <v>0.83</v>
      </c>
      <c r="E718" s="54"/>
      <c r="F718" s="54"/>
      <c r="G718" s="54"/>
      <c r="H718" s="54"/>
      <c r="I718" s="105"/>
      <c r="J718" s="131">
        <f>IF(MID(Fosfatos!J718,1,1)="&lt;",MID(Fosfatos!J718,2,4)/2,Fosfatos!J718)</f>
        <v>0.1</v>
      </c>
      <c r="K718" s="105"/>
      <c r="L718" s="131">
        <f>IF(MID(Fosfatos!L718,1,1)="&lt;",MID(Fosfatos!L718,2,4)/2,Fosfatos!L718)</f>
        <v>1.2</v>
      </c>
      <c r="M718" s="105"/>
      <c r="N718" s="106" t="s">
        <v>171</v>
      </c>
      <c r="O718" s="4" t="str">
        <f>IF(MID(Fosfatos!O718,1,1)="&lt;",MID(Fosfatos!O718,2,4)/2,Fosfatos!O718)</f>
        <v>-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53">
        <f>IF(MID(Fosfatos!X718,1,1)="&lt;",MID(Fosfatos!X718,2,4)/2,Fosfatos!X718)</f>
        <v>0.49</v>
      </c>
      <c r="Y718" s="178" t="s">
        <v>171</v>
      </c>
    </row>
    <row r="719" spans="2:25" x14ac:dyDescent="0.25">
      <c r="B719" s="30">
        <v>46237</v>
      </c>
      <c r="C719" s="105"/>
      <c r="D719" s="131">
        <f>IF(MID(Fosfatos!D719,1,1)="&lt;",MID(Fosfatos!D719,2,4)/2,Fosfatos!D719)</f>
        <v>0.6</v>
      </c>
      <c r="E719" s="54"/>
      <c r="F719" s="54"/>
      <c r="G719" s="54"/>
      <c r="H719" s="54"/>
      <c r="I719" s="105"/>
      <c r="J719" s="131">
        <f>IF(MID(Fosfatos!J719,1,1)="&lt;",MID(Fosfatos!J719,2,4)/2,Fosfatos!J719)</f>
        <v>0.1</v>
      </c>
      <c r="K719" s="105"/>
      <c r="L719" s="131">
        <f>IF(MID(Fosfatos!L719,1,1)="&lt;",MID(Fosfatos!L719,2,4)/2,Fosfatos!L719)</f>
        <v>0.95</v>
      </c>
      <c r="M719" s="105"/>
      <c r="N719" s="106" t="s">
        <v>171</v>
      </c>
      <c r="O719" s="4" t="str">
        <f>IF(MID(Fosfatos!O719,1,1)="&lt;",MID(Fosfatos!O719,2,4)/2,Fosfatos!O719)</f>
        <v>-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53">
        <f>IF(MID(Fosfatos!X719,1,1)="&lt;",MID(Fosfatos!X719,2,4)/2,Fosfatos!X719)</f>
        <v>0.25</v>
      </c>
      <c r="Y719" s="178" t="s">
        <v>171</v>
      </c>
    </row>
    <row r="720" spans="2:25" x14ac:dyDescent="0.25">
      <c r="B720" s="30">
        <v>46239</v>
      </c>
      <c r="C720" s="105"/>
      <c r="D720" s="131">
        <f>IF(MID(Fosfatos!D720,1,1)="&lt;",MID(Fosfatos!D720,2,4)/2,Fosfatos!D720)</f>
        <v>0.49</v>
      </c>
      <c r="E720" s="54"/>
      <c r="F720" s="54"/>
      <c r="G720" s="54"/>
      <c r="H720" s="54"/>
      <c r="I720" s="105"/>
      <c r="J720" s="131">
        <f>IF(MID(Fosfatos!J720,1,1)="&lt;",MID(Fosfatos!J720,2,4)/2,Fosfatos!J720)</f>
        <v>0.25</v>
      </c>
      <c r="K720" s="105"/>
      <c r="L720" s="131">
        <f>IF(MID(Fosfatos!L720,1,1)="&lt;",MID(Fosfatos!L720,2,4)/2,Fosfatos!L720)</f>
        <v>0.77</v>
      </c>
      <c r="M720" s="105"/>
      <c r="N720" s="106" t="s">
        <v>171</v>
      </c>
      <c r="O720" s="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53" t="str">
        <f>IF(MID(Fosfatos!X720,1,1)="&lt;",MID(Fosfatos!X720,2,4)/2,Fosfatos!X720)</f>
        <v>-</v>
      </c>
      <c r="Y720" s="178" t="s">
        <v>171</v>
      </c>
    </row>
    <row r="721" spans="2:25" x14ac:dyDescent="0.25">
      <c r="B721" s="30">
        <v>46241</v>
      </c>
      <c r="C721" s="105"/>
      <c r="D721" s="131">
        <f>IF(MID(Fosfatos!D721,1,1)="&lt;",MID(Fosfatos!D721,2,4)/2,Fosfatos!D721)</f>
        <v>0.86</v>
      </c>
      <c r="E721" s="54"/>
      <c r="F721" s="54"/>
      <c r="G721" s="54"/>
      <c r="H721" s="54"/>
      <c r="I721" s="105"/>
      <c r="J721" s="131">
        <f>IF(MID(Fosfatos!J721,1,1)="&lt;",MID(Fosfatos!J721,2,4)/2,Fosfatos!J721)</f>
        <v>1.3</v>
      </c>
      <c r="K721" s="105"/>
      <c r="L721" s="131">
        <f>IF(MID(Fosfatos!L721,1,1)="&lt;",MID(Fosfatos!L721,2,4)/2,Fosfatos!L721)</f>
        <v>1.2</v>
      </c>
      <c r="M721" s="105"/>
      <c r="N721" s="106" t="s">
        <v>171</v>
      </c>
      <c r="O721" s="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53" t="str">
        <f>IF(MID(Fosfatos!X721,1,1)="&lt;",MID(Fosfatos!X721,2,4)/2,Fosfatos!X721)</f>
        <v>-</v>
      </c>
      <c r="Y721" s="178" t="s">
        <v>171</v>
      </c>
    </row>
    <row r="722" spans="2:25" x14ac:dyDescent="0.25">
      <c r="B722" s="30">
        <v>46244</v>
      </c>
      <c r="C722" s="105"/>
      <c r="D722" s="131">
        <f>IF(MID(Fosfatos!D722,1,1)="&lt;",MID(Fosfatos!D722,2,4)/2,Fosfatos!D722)</f>
        <v>0.74</v>
      </c>
      <c r="E722" s="54"/>
      <c r="F722" s="54"/>
      <c r="G722" s="54"/>
      <c r="H722" s="54"/>
      <c r="I722" s="105"/>
      <c r="J722" s="131">
        <f>IF(MID(Fosfatos!J722,1,1)="&lt;",MID(Fosfatos!J722,2,4)/2,Fosfatos!J722)</f>
        <v>0.34</v>
      </c>
      <c r="K722" s="105"/>
      <c r="L722" s="131">
        <f>IF(MID(Fosfatos!L722,1,1)="&lt;",MID(Fosfatos!L722,2,4)/2,Fosfatos!L722)</f>
        <v>0.83</v>
      </c>
      <c r="M722" s="105"/>
      <c r="N722" s="106" t="s">
        <v>171</v>
      </c>
      <c r="O722" s="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53" t="str">
        <f>IF(MID(Fosfatos!X722,1,1)="&lt;",MID(Fosfatos!X722,2,4)/2,Fosfatos!X722)</f>
        <v>-</v>
      </c>
      <c r="Y722" s="178" t="s">
        <v>171</v>
      </c>
    </row>
    <row r="723" spans="2:25" x14ac:dyDescent="0.25">
      <c r="B723" s="30">
        <v>46246</v>
      </c>
      <c r="C723" s="105"/>
      <c r="D723" s="131">
        <f>IF(MID(Fosfatos!D723,1,1)="&lt;",MID(Fosfatos!D723,2,4)/2,Fosfatos!D723)</f>
        <v>0.98</v>
      </c>
      <c r="E723" s="54"/>
      <c r="F723" s="54"/>
      <c r="G723" s="54"/>
      <c r="H723" s="54"/>
      <c r="I723" s="105"/>
      <c r="J723" s="131">
        <f>IF(MID(Fosfatos!J723,1,1)="&lt;",MID(Fosfatos!J723,2,4)/2,Fosfatos!J723)</f>
        <v>0.37</v>
      </c>
      <c r="K723" s="105"/>
      <c r="L723" s="131">
        <f>IF(MID(Fosfatos!L723,1,1)="&lt;",MID(Fosfatos!L723,2,4)/2,Fosfatos!L723)</f>
        <v>0.77</v>
      </c>
      <c r="M723" s="105"/>
      <c r="N723" s="106" t="s">
        <v>171</v>
      </c>
      <c r="O723" s="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53" t="str">
        <f>IF(MID(Fosfatos!X723,1,1)="&lt;",MID(Fosfatos!X723,2,4)/2,Fosfatos!X723)</f>
        <v>-</v>
      </c>
      <c r="Y723" s="178" t="s">
        <v>171</v>
      </c>
    </row>
    <row r="724" spans="2:25" x14ac:dyDescent="0.25">
      <c r="B724" s="30">
        <v>46248</v>
      </c>
      <c r="C724" s="105"/>
      <c r="D724" s="131">
        <f>IF(MID(Fosfatos!D724,1,1)="&lt;",MID(Fosfatos!D724,2,4)/2,Fosfatos!D724)</f>
        <v>0.67</v>
      </c>
      <c r="E724" s="54"/>
      <c r="F724" s="54"/>
      <c r="G724" s="54"/>
      <c r="H724" s="54"/>
      <c r="I724" s="105"/>
      <c r="J724" s="131">
        <f>IF(MID(Fosfatos!J724,1,1)="&lt;",MID(Fosfatos!J724,2,4)/2,Fosfatos!J724)</f>
        <v>0.28000000000000003</v>
      </c>
      <c r="K724" s="105"/>
      <c r="L724" s="131">
        <f>IF(MID(Fosfatos!L724,1,1)="&lt;",MID(Fosfatos!L724,2,4)/2,Fosfatos!L724)</f>
        <v>0.92</v>
      </c>
      <c r="M724" s="105"/>
      <c r="N724" s="106" t="s">
        <v>171</v>
      </c>
      <c r="O724" s="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53" t="str">
        <f>IF(MID(Fosfatos!X724,1,1)="&lt;",MID(Fosfatos!X724,2,4)/2,Fosfatos!X724)</f>
        <v>-</v>
      </c>
      <c r="Y724" s="178" t="s">
        <v>171</v>
      </c>
    </row>
    <row r="725" spans="2:25" x14ac:dyDescent="0.25">
      <c r="B725" s="30">
        <v>46251</v>
      </c>
      <c r="C725" s="105"/>
      <c r="D725" s="131">
        <f>IF(MID(Fosfatos!D725,1,1)="&lt;",MID(Fosfatos!D725,2,4)/2,Fosfatos!D725)</f>
        <v>0.25</v>
      </c>
      <c r="E725" s="54"/>
      <c r="F725" s="54"/>
      <c r="G725" s="54"/>
      <c r="H725" s="54"/>
      <c r="I725" s="105"/>
      <c r="J725" s="131">
        <f>IF(MID(Fosfatos!J725,1,1)="&lt;",MID(Fosfatos!J725,2,4)/2,Fosfatos!J725)</f>
        <v>0.64</v>
      </c>
      <c r="K725" s="105"/>
      <c r="L725" s="131">
        <f>IF(MID(Fosfatos!L725,1,1)="&lt;",MID(Fosfatos!L725,2,4)/2,Fosfatos!L725)</f>
        <v>0.92</v>
      </c>
      <c r="M725" s="105"/>
      <c r="N725" s="106" t="s">
        <v>171</v>
      </c>
      <c r="O725" s="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53">
        <f>IF(MID(Fosfatos!X725,1,1)="&lt;",MID(Fosfatos!X725,2,4)/2,Fosfatos!X725)</f>
        <v>0.49</v>
      </c>
      <c r="Y725" s="178" t="s">
        <v>171</v>
      </c>
    </row>
    <row r="726" spans="2:25" x14ac:dyDescent="0.25">
      <c r="B726" s="30">
        <v>46253</v>
      </c>
      <c r="C726" s="105"/>
      <c r="D726" s="131">
        <f>IF(MID(Fosfatos!D726,1,1)="&lt;",MID(Fosfatos!D726,2,4)/2,Fosfatos!D726)</f>
        <v>0.52</v>
      </c>
      <c r="E726" s="54"/>
      <c r="F726" s="54"/>
      <c r="G726" s="54"/>
      <c r="H726" s="54"/>
      <c r="I726" s="105"/>
      <c r="J726" s="131">
        <f>IF(MID(Fosfatos!J726,1,1)="&lt;",MID(Fosfatos!J726,2,4)/2,Fosfatos!J726)</f>
        <v>0.52</v>
      </c>
      <c r="K726" s="105"/>
      <c r="L726" s="131">
        <f>IF(MID(Fosfatos!L726,1,1)="&lt;",MID(Fosfatos!L726,2,4)/2,Fosfatos!L726)</f>
        <v>0.61</v>
      </c>
      <c r="M726" s="105"/>
      <c r="N726" s="106" t="s">
        <v>171</v>
      </c>
      <c r="O726" s="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53">
        <f>IF(MID(Fosfatos!X726,1,1)="&lt;",MID(Fosfatos!X726,2,4)/2,Fosfatos!X726)</f>
        <v>0.43</v>
      </c>
      <c r="Y726" s="178" t="s">
        <v>171</v>
      </c>
    </row>
    <row r="727" spans="2:25" x14ac:dyDescent="0.25">
      <c r="B727" s="30">
        <v>46255</v>
      </c>
      <c r="C727" s="105"/>
      <c r="D727" s="131">
        <f>IF(MID(Fosfatos!D727,1,1)="&lt;",MID(Fosfatos!D727,2,4)/2,Fosfatos!D727)</f>
        <v>0.64</v>
      </c>
      <c r="E727" s="54"/>
      <c r="F727" s="54"/>
      <c r="G727" s="54"/>
      <c r="H727" s="54"/>
      <c r="I727" s="105"/>
      <c r="J727" s="131">
        <f>IF(MID(Fosfatos!J727,1,1)="&lt;",MID(Fosfatos!J727,2,4)/2,Fosfatos!J727)</f>
        <v>1.1000000000000001</v>
      </c>
      <c r="K727" s="105"/>
      <c r="L727" s="131">
        <f>IF(MID(Fosfatos!L727,1,1)="&lt;",MID(Fosfatos!L727,2,4)/2,Fosfatos!L727)</f>
        <v>0.46</v>
      </c>
      <c r="M727" s="105"/>
      <c r="N727" s="106" t="s">
        <v>171</v>
      </c>
      <c r="O727" s="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53">
        <f>IF(MID(Fosfatos!X727,1,1)="&lt;",MID(Fosfatos!X727,2,4)/2,Fosfatos!X727)</f>
        <v>0.4</v>
      </c>
      <c r="Y727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533F-E532-4AD5-8165-B310D488CDA5}">
  <dimension ref="A5:B778"/>
  <sheetViews>
    <sheetView topLeftCell="A29" workbookViewId="0">
      <selection activeCell="A56" sqref="A56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IF(MID(Carbonatos!B8,1,1)="&lt;",MID(Carbonatos!B8,2,4)/2,Carbonatos!B8)</f>
        <v>2.5</v>
      </c>
    </row>
    <row r="9" spans="1:2" x14ac:dyDescent="0.25">
      <c r="A9" s="246">
        <v>46148</v>
      </c>
      <c r="B9" s="25">
        <f>IF(MID(Carbonatos!B9,1,1)="&lt;",MID(Carbonatos!B9,2,4)/2,Carbonatos!B9)</f>
        <v>2.5</v>
      </c>
    </row>
    <row r="10" spans="1:2" x14ac:dyDescent="0.25">
      <c r="A10" s="30">
        <v>46150</v>
      </c>
      <c r="B10" s="25">
        <f>IF(MID(Carbonatos!B10,1,1)="&lt;",MID(Carbonatos!B10,2,4)/2,Carbonatos!B10)</f>
        <v>2.5</v>
      </c>
    </row>
    <row r="11" spans="1:2" x14ac:dyDescent="0.25">
      <c r="A11" s="30">
        <v>46153</v>
      </c>
      <c r="B11" s="25">
        <f>IF(MID(Carbonatos!B11,1,1)="&lt;",MID(Carbonatos!B11,2,4)/2,Carbonatos!B11)</f>
        <v>2.5</v>
      </c>
    </row>
    <row r="12" spans="1:2" x14ac:dyDescent="0.25">
      <c r="A12" s="30">
        <v>46155</v>
      </c>
      <c r="B12" s="25">
        <f>IF(MID(Carbonatos!B12,1,1)="&lt;",MID(Carbonatos!B12,2,4)/2,Carbonatos!B12)</f>
        <v>2.5</v>
      </c>
    </row>
    <row r="13" spans="1:2" x14ac:dyDescent="0.25">
      <c r="A13" s="30">
        <v>46157</v>
      </c>
      <c r="B13" s="25">
        <f>IF(MID(Carbonatos!B13,1,1)="&lt;",MID(Carbonatos!B13,2,4)/2,Carbonatos!B13)</f>
        <v>2.5</v>
      </c>
    </row>
    <row r="14" spans="1:2" x14ac:dyDescent="0.25">
      <c r="A14" s="30">
        <v>46160</v>
      </c>
      <c r="B14" s="25">
        <f>IF(MID(Carbonatos!B14,1,1)="&lt;",MID(Carbonatos!B14,2,4)/2,Carbonatos!B14)</f>
        <v>2.5</v>
      </c>
    </row>
    <row r="15" spans="1:2" x14ac:dyDescent="0.25">
      <c r="A15" s="30">
        <v>46162</v>
      </c>
      <c r="B15" s="25">
        <f>IF(MID(Carbonatos!B15,1,1)="&lt;",MID(Carbonatos!B15,2,4)/2,Carbonatos!B15)</f>
        <v>2.5</v>
      </c>
    </row>
    <row r="16" spans="1:2" x14ac:dyDescent="0.25">
      <c r="A16" s="30">
        <v>46164</v>
      </c>
      <c r="B16" s="25">
        <f>IF(MID(Carbonatos!B16,1,1)="&lt;",MID(Carbonatos!B16,2,4)/2,Carbonatos!B16)</f>
        <v>2.5</v>
      </c>
    </row>
    <row r="17" spans="1:2" x14ac:dyDescent="0.25">
      <c r="A17" s="30">
        <v>46167</v>
      </c>
      <c r="B17" s="25">
        <f>IF(MID(Carbonatos!B17,1,1)="&lt;",MID(Carbonatos!B17,2,4)/2,Carbonatos!B17)</f>
        <v>2.5</v>
      </c>
    </row>
    <row r="18" spans="1:2" x14ac:dyDescent="0.25">
      <c r="A18" s="30">
        <v>46169</v>
      </c>
      <c r="B18" s="25">
        <f>IF(MID(Carbonatos!B18,1,1)="&lt;",MID(Carbonatos!B18,2,4)/2,Carbonatos!B18)</f>
        <v>2.5</v>
      </c>
    </row>
    <row r="19" spans="1:2" x14ac:dyDescent="0.25">
      <c r="A19" s="30">
        <v>46171</v>
      </c>
      <c r="B19" s="25">
        <f>IF(MID(Carbonatos!B19,1,1)="&lt;",MID(Carbonatos!B19,2,4)/2,Carbonatos!B19)</f>
        <v>2.5</v>
      </c>
    </row>
    <row r="20" spans="1:2" x14ac:dyDescent="0.25">
      <c r="A20" s="30">
        <v>46174</v>
      </c>
      <c r="B20" s="25">
        <f>IF(MID(Carbonatos!B20,1,1)="&lt;",MID(Carbonatos!B20,2,4)/2,Carbonatos!B20)</f>
        <v>2.5</v>
      </c>
    </row>
    <row r="21" spans="1:2" x14ac:dyDescent="0.25">
      <c r="A21" s="30">
        <v>46176</v>
      </c>
      <c r="B21" s="25">
        <f>IF(MID(Carbonatos!B21,1,1)="&lt;",MID(Carbonatos!B21,2,4)/2,Carbonatos!B21)</f>
        <v>2.5</v>
      </c>
    </row>
    <row r="22" spans="1:2" x14ac:dyDescent="0.25">
      <c r="A22" s="30">
        <v>46178</v>
      </c>
      <c r="B22" s="25">
        <f>IF(MID(Carbonatos!B22,1,1)="&lt;",MID(Carbonatos!B22,2,4)/2,Carbonatos!B22)</f>
        <v>2.5</v>
      </c>
    </row>
    <row r="23" spans="1:2" x14ac:dyDescent="0.25">
      <c r="A23" s="30">
        <v>46181</v>
      </c>
      <c r="B23" s="25">
        <f>IF(MID(Carbonatos!B23,1,1)="&lt;",MID(Carbonatos!B23,2,4)/2,Carbonatos!B23)</f>
        <v>2.5</v>
      </c>
    </row>
    <row r="24" spans="1:2" x14ac:dyDescent="0.25">
      <c r="A24" s="30">
        <v>46183</v>
      </c>
      <c r="B24" s="25">
        <f>IF(MID(Carbonatos!B24,1,1)="&lt;",MID(Carbonatos!B24,2,4)/2,Carbonatos!B24)</f>
        <v>2.5</v>
      </c>
    </row>
    <row r="25" spans="1:2" x14ac:dyDescent="0.25">
      <c r="A25" s="30">
        <v>46185</v>
      </c>
      <c r="B25" s="25">
        <f>IF(MID(Carbonatos!B25,1,1)="&lt;",MID(Carbonatos!B25,2,4)/2,Carbonatos!B25)</f>
        <v>2.5</v>
      </c>
    </row>
    <row r="26" spans="1:2" x14ac:dyDescent="0.25">
      <c r="A26" s="30">
        <v>46188</v>
      </c>
      <c r="B26" s="25">
        <f>IF(MID(Carbonatos!B26,1,1)="&lt;",MID(Carbonatos!B26,2,4)/2,Carbonatos!B26)</f>
        <v>2.5</v>
      </c>
    </row>
    <row r="27" spans="1:2" x14ac:dyDescent="0.25">
      <c r="A27" s="30">
        <v>46190</v>
      </c>
      <c r="B27" s="25">
        <f>IF(MID(Carbonatos!B27,1,1)="&lt;",MID(Carbonatos!B27,2,4)/2,Carbonatos!B27)</f>
        <v>2.5</v>
      </c>
    </row>
    <row r="28" spans="1:2" x14ac:dyDescent="0.25">
      <c r="A28" s="30">
        <v>46192</v>
      </c>
      <c r="B28" s="25">
        <f>IF(MID(Carbonatos!B28,1,1)="&lt;",MID(Carbonatos!B28,2,4)/2,Carbonatos!B28)</f>
        <v>2.5</v>
      </c>
    </row>
    <row r="29" spans="1:2" x14ac:dyDescent="0.25">
      <c r="A29" s="30">
        <v>46195</v>
      </c>
      <c r="B29" s="25">
        <f>IF(MID(Carbonatos!B29,1,1)="&lt;",MID(Carbonatos!B29,2,4)/2,Carbonatos!B29)</f>
        <v>2.5</v>
      </c>
    </row>
    <row r="30" spans="1:2" x14ac:dyDescent="0.25">
      <c r="A30" s="30">
        <v>46197</v>
      </c>
      <c r="B30" s="25">
        <f>IF(MID(Carbonatos!B30,1,1)="&lt;",MID(Carbonatos!B30,2,4)/2,Carbonatos!B30)</f>
        <v>2.5</v>
      </c>
    </row>
    <row r="31" spans="1:2" x14ac:dyDescent="0.25">
      <c r="A31" s="30">
        <v>46199</v>
      </c>
      <c r="B31" s="25">
        <f>IF(MID(Carbonatos!B31,1,1)="&lt;",MID(Carbonatos!B31,2,4)/2,Carbonatos!B31)</f>
        <v>2.5</v>
      </c>
    </row>
    <row r="32" spans="1:2" x14ac:dyDescent="0.25">
      <c r="A32" s="30">
        <v>46202</v>
      </c>
      <c r="B32" s="25">
        <f>IF(MID(Carbonatos!B32,1,1)="&lt;",MID(Carbonatos!B32,2,4)/2,Carbonatos!B32)</f>
        <v>2.5</v>
      </c>
    </row>
    <row r="33" spans="1:2" x14ac:dyDescent="0.25">
      <c r="A33" s="30">
        <v>46204</v>
      </c>
      <c r="B33" s="25">
        <f>IF(MID(Carbonatos!B33,1,1)="&lt;",MID(Carbonatos!B33,2,4)/2,Carbonatos!B33)</f>
        <v>2.5</v>
      </c>
    </row>
    <row r="34" spans="1:2" x14ac:dyDescent="0.25">
      <c r="A34" s="30">
        <v>46206</v>
      </c>
      <c r="B34" s="25">
        <f>IF(MID(Carbonatos!B34,1,1)="&lt;",MID(Carbonatos!B34,2,4)/2,Carbonatos!B34)</f>
        <v>2.5</v>
      </c>
    </row>
    <row r="35" spans="1:2" x14ac:dyDescent="0.25">
      <c r="A35" s="30">
        <v>46209</v>
      </c>
      <c r="B35" s="25">
        <f>IF(MID(Carbonatos!B35,1,1)="&lt;",MID(Carbonatos!B35,2,4)/2,Carbonatos!B35)</f>
        <v>2.5</v>
      </c>
    </row>
    <row r="36" spans="1:2" x14ac:dyDescent="0.25">
      <c r="A36" s="30">
        <v>46211</v>
      </c>
      <c r="B36" s="25">
        <f>IF(MID(Carbonatos!B36,1,1)="&lt;",MID(Carbonatos!B36,2,4)/2,Carbonatos!B36)</f>
        <v>2.5</v>
      </c>
    </row>
    <row r="37" spans="1:2" x14ac:dyDescent="0.25">
      <c r="A37" s="30">
        <v>46213</v>
      </c>
      <c r="B37" s="25">
        <f>IF(MID(Carbonatos!B37,1,1)="&lt;",MID(Carbonatos!B37,2,4)/2,Carbonatos!B37)</f>
        <v>2.5</v>
      </c>
    </row>
    <row r="38" spans="1:2" x14ac:dyDescent="0.25">
      <c r="A38" s="30">
        <v>46216</v>
      </c>
      <c r="B38" s="25">
        <f>IF(MID(Carbonatos!B38,1,1)="&lt;",MID(Carbonatos!B38,2,4)/2,Carbonatos!B38)</f>
        <v>2.5</v>
      </c>
    </row>
    <row r="39" spans="1:2" x14ac:dyDescent="0.25">
      <c r="A39" s="30">
        <v>46218</v>
      </c>
      <c r="B39" s="25">
        <f>IF(MID(Carbonatos!B39,1,1)="&lt;",MID(Carbonatos!B39,2,4)/2,Carbonatos!B39)</f>
        <v>2.5</v>
      </c>
    </row>
    <row r="40" spans="1:2" x14ac:dyDescent="0.25">
      <c r="A40" s="30">
        <v>46220</v>
      </c>
      <c r="B40" s="25">
        <f>IF(MID(Carbonatos!B40,1,1)="&lt;",MID(Carbonatos!B40,2,4)/2,Carbonatos!B40)</f>
        <v>2.5</v>
      </c>
    </row>
    <row r="41" spans="1:2" x14ac:dyDescent="0.25">
      <c r="A41" s="30">
        <v>46223</v>
      </c>
      <c r="B41" s="25">
        <f>IF(MID(Carbonatos!B41,1,1)="&lt;",MID(Carbonatos!B41,2,4)/2,Carbonatos!B41)</f>
        <v>2.5</v>
      </c>
    </row>
    <row r="42" spans="1:2" x14ac:dyDescent="0.25">
      <c r="A42" s="30">
        <v>46225</v>
      </c>
      <c r="B42" s="25">
        <f>IF(MID(Carbonatos!B42,1,1)="&lt;",MID(Carbonatos!B42,2,4)/2,Carbonatos!B42)</f>
        <v>2.5</v>
      </c>
    </row>
    <row r="43" spans="1:2" x14ac:dyDescent="0.25">
      <c r="A43" s="30">
        <v>46227</v>
      </c>
      <c r="B43" s="25">
        <f>IF(MID(Carbonatos!B43,1,1)="&lt;",MID(Carbonatos!B43,2,4)/2,Carbonatos!B43)</f>
        <v>2.5</v>
      </c>
    </row>
    <row r="44" spans="1:2" x14ac:dyDescent="0.25">
      <c r="A44" s="30">
        <v>46230</v>
      </c>
      <c r="B44" s="25">
        <f>IF(MID(Carbonatos!B44,1,1)="&lt;",MID(Carbonatos!B44,2,4)/2,Carbonatos!B44)</f>
        <v>2.5</v>
      </c>
    </row>
    <row r="45" spans="1:2" x14ac:dyDescent="0.25">
      <c r="A45" s="30">
        <v>46232</v>
      </c>
      <c r="B45" s="25">
        <f>IF(MID(Carbonatos!B45,1,1)="&lt;",MID(Carbonatos!B45,2,4)/2,Carbonatos!B45)</f>
        <v>2.5</v>
      </c>
    </row>
    <row r="46" spans="1:2" x14ac:dyDescent="0.25">
      <c r="A46" s="30">
        <v>46234</v>
      </c>
      <c r="B46" s="25">
        <f>IF(MID(Carbonatos!B46,1,1)="&lt;",MID(Carbonatos!B46,2,4)/2,Carbonatos!B46)</f>
        <v>2.5</v>
      </c>
    </row>
    <row r="47" spans="1:2" x14ac:dyDescent="0.25">
      <c r="A47" s="53">
        <v>46237</v>
      </c>
      <c r="B47" s="25">
        <f>IF(MID(Carbonatos!B47,1,1)="&lt;",MID(Carbonatos!B47,2,4)/2,Carbonatos!B47)</f>
        <v>2.5</v>
      </c>
    </row>
    <row r="48" spans="1:2" x14ac:dyDescent="0.25">
      <c r="A48" s="30">
        <v>46239</v>
      </c>
      <c r="B48" s="25">
        <f>IF(MID(Carbonatos!B48,1,1)="&lt;",MID(Carbonatos!B48,2,4)/2,Carbonatos!B48)</f>
        <v>2.5</v>
      </c>
    </row>
    <row r="49" spans="1:2" x14ac:dyDescent="0.25">
      <c r="A49" s="30">
        <v>46241</v>
      </c>
      <c r="B49" s="25">
        <f>IF(MID(Carbonatos!B49,1,1)="&lt;",MID(Carbonatos!B49,2,4)/2,Carbonatos!B49)</f>
        <v>2.5</v>
      </c>
    </row>
    <row r="50" spans="1:2" x14ac:dyDescent="0.25">
      <c r="A50" s="30">
        <v>46244</v>
      </c>
      <c r="B50" s="25">
        <f>IF(MID(Carbonatos!B50,1,1)="&lt;",MID(Carbonatos!B50,2,4)/2,Carbonatos!B50)</f>
        <v>2.5</v>
      </c>
    </row>
    <row r="51" spans="1:2" x14ac:dyDescent="0.25">
      <c r="A51" s="30">
        <v>46246</v>
      </c>
      <c r="B51" s="25">
        <f>IF(MID(Carbonatos!B51,1,1)="&lt;",MID(Carbonatos!B51,2,4)/2,Carbonatos!B51)</f>
        <v>2.5</v>
      </c>
    </row>
    <row r="52" spans="1:2" x14ac:dyDescent="0.25">
      <c r="A52" s="30">
        <v>46248</v>
      </c>
      <c r="B52" s="25">
        <f>IF(MID(Carbonatos!B52,1,1)="&lt;",MID(Carbonatos!B52,2,4)/2,Carbonatos!B52)</f>
        <v>2.5</v>
      </c>
    </row>
    <row r="53" spans="1:2" x14ac:dyDescent="0.25">
      <c r="A53" s="30">
        <v>46251</v>
      </c>
      <c r="B53" s="25">
        <f>IF(MID(Carbonatos!B53,1,1)="&lt;",MID(Carbonatos!B53,2,4)/2,Carbonatos!B53)</f>
        <v>2.5</v>
      </c>
    </row>
    <row r="54" spans="1:2" x14ac:dyDescent="0.25">
      <c r="A54" s="30">
        <v>46253</v>
      </c>
      <c r="B54" s="25">
        <f>IF(MID(Carbonatos!B54,1,1)="&lt;",MID(Carbonatos!B54,2,4)/2,Carbonatos!B54)</f>
        <v>2.5</v>
      </c>
    </row>
    <row r="55" spans="1:2" x14ac:dyDescent="0.25">
      <c r="A55" s="30">
        <v>46255</v>
      </c>
      <c r="B55" s="25">
        <f>IF(MID(Carbonatos!B55,1,1)="&lt;",MID(Carbonatos!B55,2,4)/2,Carbonatos!B55)</f>
        <v>2.5</v>
      </c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829"/>
  <sheetViews>
    <sheetView zoomScale="80" zoomScaleNormal="80" workbookViewId="0">
      <pane ySplit="7" topLeftCell="A816" activePane="bottomLeft" state="frozen"/>
      <selection pane="bottomLeft" activeCell="E829" sqref="E829"/>
    </sheetView>
  </sheetViews>
  <sheetFormatPr baseColWidth="10" defaultRowHeight="15" x14ac:dyDescent="0.25"/>
  <cols>
    <col min="1" max="1" width="3.28515625" customWidth="1"/>
    <col min="2" max="2" width="14.28515625" bestFit="1" customWidth="1"/>
    <col min="3" max="5" width="17.140625" customWidth="1"/>
    <col min="6" max="9" width="17.140625" hidden="1" customWidth="1"/>
    <col min="10" max="26" width="17.140625" customWidth="1"/>
    <col min="27" max="27" width="4.7109375" customWidth="1"/>
    <col min="28" max="28" width="94.42578125" customWidth="1"/>
  </cols>
  <sheetData>
    <row r="3" spans="2:28" ht="26.25" x14ac:dyDescent="0.4">
      <c r="D3" s="363" t="s">
        <v>4</v>
      </c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</row>
    <row r="5" spans="2:28" x14ac:dyDescent="0.25">
      <c r="B5" s="1" t="s">
        <v>6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  <c r="K5" s="23" t="s">
        <v>2</v>
      </c>
      <c r="L5" s="23" t="s">
        <v>2</v>
      </c>
      <c r="M5" s="23" t="s">
        <v>2</v>
      </c>
      <c r="N5" s="23" t="s">
        <v>2</v>
      </c>
      <c r="O5" s="23" t="s">
        <v>2</v>
      </c>
      <c r="P5" s="5" t="s">
        <v>2</v>
      </c>
      <c r="Q5" s="7" t="s">
        <v>2</v>
      </c>
      <c r="R5" s="11" t="s">
        <v>2</v>
      </c>
      <c r="S5" s="15" t="s">
        <v>2</v>
      </c>
      <c r="T5" s="19" t="s">
        <v>2</v>
      </c>
      <c r="U5" s="19" t="s">
        <v>2</v>
      </c>
      <c r="V5" s="135" t="s">
        <v>2</v>
      </c>
      <c r="W5" s="136" t="s">
        <v>2</v>
      </c>
      <c r="X5" s="137" t="s">
        <v>2</v>
      </c>
      <c r="Y5" s="138" t="s">
        <v>2</v>
      </c>
      <c r="Z5" s="139" t="s">
        <v>2</v>
      </c>
    </row>
    <row r="6" spans="2:28" x14ac:dyDescent="0.25">
      <c r="B6" s="1" t="s">
        <v>7</v>
      </c>
      <c r="C6" s="24">
        <v>0</v>
      </c>
      <c r="D6" s="24">
        <v>1</v>
      </c>
      <c r="E6" s="24">
        <v>2</v>
      </c>
      <c r="F6" s="24" t="s">
        <v>93</v>
      </c>
      <c r="G6" s="24" t="s">
        <v>95</v>
      </c>
      <c r="H6" s="24" t="s">
        <v>96</v>
      </c>
      <c r="I6" s="24" t="s">
        <v>97</v>
      </c>
      <c r="J6" s="24">
        <v>3</v>
      </c>
      <c r="K6" s="24">
        <v>4</v>
      </c>
      <c r="L6" s="24">
        <v>5</v>
      </c>
      <c r="M6" s="24">
        <v>6</v>
      </c>
      <c r="N6" s="24">
        <v>7</v>
      </c>
      <c r="O6" s="24">
        <v>8</v>
      </c>
      <c r="P6" s="6">
        <v>10</v>
      </c>
      <c r="Q6" s="8">
        <v>12</v>
      </c>
      <c r="R6" s="12">
        <v>13</v>
      </c>
      <c r="S6" s="16">
        <v>14</v>
      </c>
      <c r="T6" s="20" t="s">
        <v>15</v>
      </c>
      <c r="U6" s="20" t="s">
        <v>16</v>
      </c>
      <c r="V6" s="140">
        <v>16</v>
      </c>
      <c r="W6" s="141">
        <v>17</v>
      </c>
      <c r="X6" s="142">
        <v>18</v>
      </c>
      <c r="Y6" s="143">
        <v>19</v>
      </c>
      <c r="Z6" s="144">
        <v>20</v>
      </c>
    </row>
    <row r="7" spans="2:28" ht="72" customHeight="1" x14ac:dyDescent="0.25">
      <c r="B7" s="3" t="s">
        <v>8</v>
      </c>
      <c r="C7" s="77" t="s">
        <v>72</v>
      </c>
      <c r="D7" s="25" t="s">
        <v>9</v>
      </c>
      <c r="E7" s="25" t="s">
        <v>19</v>
      </c>
      <c r="F7" s="25" t="s">
        <v>94</v>
      </c>
      <c r="G7" s="25" t="s">
        <v>98</v>
      </c>
      <c r="H7" s="25" t="s">
        <v>99</v>
      </c>
      <c r="I7" s="25" t="s">
        <v>100</v>
      </c>
      <c r="J7" s="25" t="s">
        <v>12</v>
      </c>
      <c r="K7" s="25" t="s">
        <v>11</v>
      </c>
      <c r="L7" s="25" t="s">
        <v>13</v>
      </c>
      <c r="M7" s="25" t="s">
        <v>10</v>
      </c>
      <c r="N7" s="25" t="s">
        <v>14</v>
      </c>
      <c r="O7" s="25" t="s">
        <v>57</v>
      </c>
      <c r="P7" s="91" t="s">
        <v>17</v>
      </c>
      <c r="Q7" s="92" t="s">
        <v>20</v>
      </c>
      <c r="R7" s="93" t="s">
        <v>21</v>
      </c>
      <c r="S7" s="94" t="s">
        <v>18</v>
      </c>
      <c r="T7" s="95" t="s">
        <v>22</v>
      </c>
      <c r="U7" s="95" t="s">
        <v>23</v>
      </c>
      <c r="V7" s="145" t="s">
        <v>101</v>
      </c>
      <c r="W7" s="146" t="s">
        <v>102</v>
      </c>
      <c r="X7" s="147" t="s">
        <v>103</v>
      </c>
      <c r="Y7" s="148" t="s">
        <v>104</v>
      </c>
      <c r="Z7" s="149" t="s">
        <v>105</v>
      </c>
      <c r="AB7" s="3" t="s">
        <v>34</v>
      </c>
    </row>
    <row r="8" spans="2:28" ht="9.75" customHeight="1" x14ac:dyDescent="0.25">
      <c r="B8" s="3"/>
      <c r="C8" s="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4"/>
      <c r="Q8" s="9"/>
      <c r="R8" s="13"/>
      <c r="S8" s="17"/>
      <c r="T8" s="21"/>
      <c r="U8" s="21"/>
      <c r="V8" s="150"/>
      <c r="W8" s="151"/>
      <c r="X8" s="152"/>
      <c r="Y8" s="153"/>
      <c r="Z8" s="154"/>
    </row>
    <row r="9" spans="2:28" x14ac:dyDescent="0.25">
      <c r="B9" s="30">
        <v>43707</v>
      </c>
      <c r="C9" s="78">
        <v>0</v>
      </c>
      <c r="D9" s="26">
        <v>0.92</v>
      </c>
      <c r="E9" s="26">
        <v>0</v>
      </c>
      <c r="F9" s="26"/>
      <c r="G9" s="26"/>
      <c r="H9" s="26"/>
      <c r="I9" s="26"/>
      <c r="J9" s="26" t="s">
        <v>42</v>
      </c>
      <c r="K9" s="26">
        <v>47.41</v>
      </c>
      <c r="L9" s="26" t="s">
        <v>43</v>
      </c>
      <c r="M9" s="26">
        <v>0</v>
      </c>
      <c r="N9" s="46"/>
      <c r="O9" s="46"/>
      <c r="P9" s="79"/>
      <c r="Q9" s="79"/>
      <c r="R9" s="79"/>
      <c r="S9" s="79"/>
      <c r="T9" s="79"/>
      <c r="U9" s="79"/>
      <c r="V9" s="155"/>
      <c r="W9" s="156"/>
      <c r="X9" s="157"/>
      <c r="Y9" s="158"/>
      <c r="Z9" s="159"/>
    </row>
    <row r="10" spans="2:28" x14ac:dyDescent="0.25">
      <c r="B10" s="30">
        <v>43714</v>
      </c>
      <c r="C10" s="78">
        <v>0</v>
      </c>
      <c r="D10" s="26">
        <v>0.83</v>
      </c>
      <c r="E10" s="26">
        <v>0</v>
      </c>
      <c r="F10" s="26"/>
      <c r="G10" s="26"/>
      <c r="H10" s="26"/>
      <c r="I10" s="26"/>
      <c r="J10" s="26" t="s">
        <v>42</v>
      </c>
      <c r="K10" s="26">
        <v>0</v>
      </c>
      <c r="L10" s="26" t="s">
        <v>43</v>
      </c>
      <c r="M10" s="26">
        <v>0</v>
      </c>
      <c r="N10" s="46"/>
      <c r="O10" s="46"/>
      <c r="P10" s="79"/>
      <c r="Q10" s="79"/>
      <c r="R10" s="79"/>
      <c r="S10" s="79"/>
      <c r="T10" s="79"/>
      <c r="U10" s="79"/>
      <c r="V10" s="155"/>
      <c r="W10" s="156"/>
      <c r="X10" s="157"/>
      <c r="Y10" s="158"/>
      <c r="Z10" s="159"/>
    </row>
    <row r="11" spans="2:28" x14ac:dyDescent="0.25">
      <c r="B11" s="30">
        <v>43728</v>
      </c>
      <c r="C11" s="78">
        <v>0</v>
      </c>
      <c r="D11" s="26">
        <v>0</v>
      </c>
      <c r="E11" s="26" t="s">
        <v>43</v>
      </c>
      <c r="F11" s="26"/>
      <c r="G11" s="26"/>
      <c r="H11" s="26"/>
      <c r="I11" s="26"/>
      <c r="J11" s="26" t="s">
        <v>42</v>
      </c>
      <c r="K11" s="47" t="s">
        <v>37</v>
      </c>
      <c r="L11" s="26" t="s">
        <v>43</v>
      </c>
      <c r="M11" s="47" t="s">
        <v>37</v>
      </c>
      <c r="N11" s="46"/>
      <c r="O11" s="46"/>
      <c r="P11" s="79"/>
      <c r="Q11" s="79"/>
      <c r="R11" s="79"/>
      <c r="S11" s="79"/>
      <c r="T11" s="79"/>
      <c r="U11" s="79"/>
      <c r="V11" s="155"/>
      <c r="W11" s="156"/>
      <c r="X11" s="157"/>
      <c r="Y11" s="158"/>
      <c r="Z11" s="159"/>
      <c r="AB11" t="s">
        <v>44</v>
      </c>
    </row>
    <row r="12" spans="2:28" x14ac:dyDescent="0.25">
      <c r="B12" s="30">
        <v>43734</v>
      </c>
      <c r="C12" s="78">
        <v>0</v>
      </c>
      <c r="D12" s="26">
        <v>0</v>
      </c>
      <c r="E12" s="26" t="s">
        <v>43</v>
      </c>
      <c r="F12" s="26"/>
      <c r="G12" s="26"/>
      <c r="H12" s="26"/>
      <c r="I12" s="26"/>
      <c r="J12" s="26" t="s">
        <v>42</v>
      </c>
      <c r="K12" s="26">
        <v>227.9</v>
      </c>
      <c r="L12" s="26" t="s">
        <v>43</v>
      </c>
      <c r="M12" s="47" t="s">
        <v>37</v>
      </c>
      <c r="N12" s="46"/>
      <c r="O12" s="46"/>
      <c r="P12" s="79"/>
      <c r="Q12" s="79"/>
      <c r="R12" s="79"/>
      <c r="S12" s="79"/>
      <c r="T12" s="79"/>
      <c r="U12" s="79"/>
      <c r="V12" s="155"/>
      <c r="W12" s="156"/>
      <c r="X12" s="157"/>
      <c r="Y12" s="158"/>
      <c r="Z12" s="159"/>
    </row>
    <row r="13" spans="2:28" x14ac:dyDescent="0.25">
      <c r="B13" s="30">
        <v>43740</v>
      </c>
      <c r="C13" s="78">
        <v>0</v>
      </c>
      <c r="D13" s="26">
        <v>0</v>
      </c>
      <c r="E13" s="26" t="s">
        <v>43</v>
      </c>
      <c r="F13" s="26"/>
      <c r="G13" s="26"/>
      <c r="H13" s="26"/>
      <c r="I13" s="26"/>
      <c r="J13" s="26" t="s">
        <v>42</v>
      </c>
      <c r="K13" s="26">
        <v>217.71</v>
      </c>
      <c r="L13" s="26" t="s">
        <v>43</v>
      </c>
      <c r="M13" s="26">
        <v>29.01</v>
      </c>
      <c r="N13" s="46"/>
      <c r="O13" s="46"/>
      <c r="P13" s="79"/>
      <c r="Q13" s="79"/>
      <c r="R13" s="79"/>
      <c r="S13" s="79"/>
      <c r="T13" s="79"/>
      <c r="U13" s="79"/>
      <c r="V13" s="155"/>
      <c r="W13" s="156"/>
      <c r="X13" s="157"/>
      <c r="Y13" s="158"/>
      <c r="Z13" s="159"/>
    </row>
    <row r="14" spans="2:28" x14ac:dyDescent="0.25">
      <c r="B14" s="30">
        <v>43747</v>
      </c>
      <c r="C14" s="78">
        <v>0</v>
      </c>
      <c r="D14" s="26">
        <v>0</v>
      </c>
      <c r="E14" s="26" t="s">
        <v>43</v>
      </c>
      <c r="F14" s="26"/>
      <c r="G14" s="26"/>
      <c r="H14" s="26"/>
      <c r="I14" s="26"/>
      <c r="J14" s="26" t="s">
        <v>42</v>
      </c>
      <c r="K14" s="26">
        <v>122.8</v>
      </c>
      <c r="L14" s="26" t="s">
        <v>43</v>
      </c>
      <c r="M14" s="26">
        <v>30.52</v>
      </c>
      <c r="N14" s="46"/>
      <c r="O14" s="46"/>
      <c r="P14" s="79"/>
      <c r="Q14" s="79"/>
      <c r="R14" s="79"/>
      <c r="S14" s="79"/>
      <c r="T14" s="79"/>
      <c r="U14" s="79"/>
      <c r="V14" s="155"/>
      <c r="W14" s="156"/>
      <c r="X14" s="157"/>
      <c r="Y14" s="158"/>
      <c r="Z14" s="159"/>
    </row>
    <row r="15" spans="2:28" x14ac:dyDescent="0.25">
      <c r="B15" s="30">
        <v>43754</v>
      </c>
      <c r="C15" s="78">
        <v>156.82</v>
      </c>
      <c r="D15" s="26">
        <v>0</v>
      </c>
      <c r="E15" s="26">
        <v>156.82</v>
      </c>
      <c r="F15" s="26"/>
      <c r="G15" s="26"/>
      <c r="H15" s="26"/>
      <c r="I15" s="26"/>
      <c r="J15" s="26" t="s">
        <v>42</v>
      </c>
      <c r="K15" s="26">
        <v>102.54</v>
      </c>
      <c r="L15" s="26" t="s">
        <v>43</v>
      </c>
      <c r="M15" s="26">
        <v>18.28</v>
      </c>
      <c r="N15" s="46"/>
      <c r="O15" s="46"/>
      <c r="P15" s="79"/>
      <c r="Q15" s="79"/>
      <c r="R15" s="79"/>
      <c r="S15" s="79"/>
      <c r="T15" s="79"/>
      <c r="U15" s="79"/>
      <c r="V15" s="155"/>
      <c r="W15" s="156"/>
      <c r="X15" s="157"/>
      <c r="Y15" s="158"/>
      <c r="Z15" s="159"/>
    </row>
    <row r="16" spans="2:28" x14ac:dyDescent="0.25">
      <c r="B16" s="30">
        <v>43761</v>
      </c>
      <c r="C16" s="78">
        <v>0</v>
      </c>
      <c r="D16" s="26" t="s">
        <v>42</v>
      </c>
      <c r="E16" s="26" t="s">
        <v>43</v>
      </c>
      <c r="F16" s="26"/>
      <c r="G16" s="26"/>
      <c r="H16" s="26"/>
      <c r="I16" s="26"/>
      <c r="J16" s="26" t="s">
        <v>42</v>
      </c>
      <c r="K16" s="26">
        <v>110.49</v>
      </c>
      <c r="L16" s="26" t="s">
        <v>43</v>
      </c>
      <c r="M16" s="26">
        <v>50.34</v>
      </c>
      <c r="N16" s="46"/>
      <c r="O16" s="46"/>
      <c r="P16" s="79"/>
      <c r="Q16" s="79"/>
      <c r="R16" s="79"/>
      <c r="S16" s="79"/>
      <c r="T16" s="79"/>
      <c r="U16" s="79"/>
      <c r="V16" s="155"/>
      <c r="W16" s="156"/>
      <c r="X16" s="157"/>
      <c r="Y16" s="158"/>
      <c r="Z16" s="159"/>
    </row>
    <row r="17" spans="2:28" x14ac:dyDescent="0.25">
      <c r="B17" s="30">
        <v>43768</v>
      </c>
      <c r="C17" s="78">
        <v>0</v>
      </c>
      <c r="D17" s="26">
        <v>0</v>
      </c>
      <c r="E17" s="26" t="s">
        <v>43</v>
      </c>
      <c r="F17" s="26"/>
      <c r="G17" s="26"/>
      <c r="H17" s="26"/>
      <c r="I17" s="26"/>
      <c r="J17" s="26" t="s">
        <v>42</v>
      </c>
      <c r="K17" s="26">
        <v>119.42</v>
      </c>
      <c r="L17" s="26" t="s">
        <v>43</v>
      </c>
      <c r="M17" s="26">
        <v>30.16</v>
      </c>
      <c r="N17" s="26" t="s">
        <v>43</v>
      </c>
      <c r="O17" s="46"/>
      <c r="P17" s="79"/>
      <c r="Q17" s="79"/>
      <c r="R17" s="79"/>
      <c r="S17" s="79"/>
      <c r="T17" s="79"/>
      <c r="U17" s="79"/>
      <c r="V17" s="155"/>
      <c r="W17" s="156"/>
      <c r="X17" s="157"/>
      <c r="Y17" s="158"/>
      <c r="Z17" s="159"/>
      <c r="AB17" t="s">
        <v>35</v>
      </c>
    </row>
    <row r="18" spans="2:28" x14ac:dyDescent="0.25">
      <c r="B18" s="30">
        <v>43769</v>
      </c>
      <c r="C18" s="78">
        <v>248.82</v>
      </c>
      <c r="D18" s="46"/>
      <c r="E18" s="26">
        <v>248.82</v>
      </c>
      <c r="F18" s="26"/>
      <c r="G18" s="26"/>
      <c r="H18" s="26"/>
      <c r="I18" s="26"/>
      <c r="J18" s="46"/>
      <c r="K18" s="46"/>
      <c r="L18" s="46"/>
      <c r="M18" s="46"/>
      <c r="N18" s="46"/>
      <c r="O18" s="46"/>
      <c r="P18" s="80">
        <v>85.23</v>
      </c>
      <c r="Q18" s="81">
        <v>5.89</v>
      </c>
      <c r="R18" s="82" t="s">
        <v>37</v>
      </c>
      <c r="S18" s="83" t="s">
        <v>42</v>
      </c>
      <c r="T18" s="84" t="s">
        <v>24</v>
      </c>
      <c r="U18" s="84">
        <v>28.91</v>
      </c>
      <c r="V18" s="155"/>
      <c r="W18" s="156"/>
      <c r="X18" s="157"/>
      <c r="Y18" s="158"/>
      <c r="Z18" s="159"/>
      <c r="AB18" t="s">
        <v>36</v>
      </c>
    </row>
    <row r="19" spans="2:28" x14ac:dyDescent="0.25">
      <c r="B19" s="30">
        <v>43775</v>
      </c>
      <c r="C19" s="78">
        <v>138.18</v>
      </c>
      <c r="D19" s="26">
        <v>0</v>
      </c>
      <c r="E19" s="26">
        <v>138.18</v>
      </c>
      <c r="F19" s="26"/>
      <c r="G19" s="26"/>
      <c r="H19" s="26"/>
      <c r="I19" s="26"/>
      <c r="J19" s="26" t="s">
        <v>42</v>
      </c>
      <c r="K19" s="26">
        <v>77.989999999999995</v>
      </c>
      <c r="L19" s="26" t="s">
        <v>43</v>
      </c>
      <c r="M19" s="26">
        <v>26.13</v>
      </c>
      <c r="N19" s="26" t="s">
        <v>43</v>
      </c>
      <c r="O19" s="46"/>
      <c r="P19" s="79"/>
      <c r="Q19" s="79"/>
      <c r="R19" s="79"/>
      <c r="S19" s="79"/>
      <c r="T19" s="79"/>
      <c r="U19" s="79"/>
      <c r="V19" s="155"/>
      <c r="W19" s="156"/>
      <c r="X19" s="157"/>
      <c r="Y19" s="158"/>
      <c r="Z19" s="159"/>
    </row>
    <row r="20" spans="2:28" x14ac:dyDescent="0.25">
      <c r="B20" s="30">
        <v>43780</v>
      </c>
      <c r="C20" s="78">
        <v>198.54</v>
      </c>
      <c r="D20" s="26">
        <v>0</v>
      </c>
      <c r="E20" s="26">
        <v>198.54</v>
      </c>
      <c r="F20" s="26"/>
      <c r="G20" s="26"/>
      <c r="H20" s="26"/>
      <c r="I20" s="26"/>
      <c r="J20" s="26" t="s">
        <v>42</v>
      </c>
      <c r="K20" s="26">
        <v>65.430000000000007</v>
      </c>
      <c r="L20" s="26" t="s">
        <v>43</v>
      </c>
      <c r="M20" s="26">
        <v>27.99</v>
      </c>
      <c r="N20" s="26" t="s">
        <v>43</v>
      </c>
      <c r="O20" s="46"/>
      <c r="P20" s="80">
        <v>48.17</v>
      </c>
      <c r="Q20" s="81">
        <v>0.27</v>
      </c>
      <c r="R20" s="82" t="s">
        <v>37</v>
      </c>
      <c r="S20" s="83">
        <v>0</v>
      </c>
      <c r="T20" s="84">
        <v>0</v>
      </c>
      <c r="U20" s="84">
        <v>0</v>
      </c>
      <c r="V20" s="155"/>
      <c r="W20" s="156"/>
      <c r="X20" s="157"/>
      <c r="Y20" s="158"/>
      <c r="Z20" s="159"/>
    </row>
    <row r="21" spans="2:28" x14ac:dyDescent="0.25">
      <c r="B21" s="30">
        <v>43788</v>
      </c>
      <c r="C21" s="78">
        <v>204.33</v>
      </c>
      <c r="D21" s="26" t="s">
        <v>42</v>
      </c>
      <c r="E21" s="26">
        <v>204.33</v>
      </c>
      <c r="F21" s="26"/>
      <c r="G21" s="26"/>
      <c r="H21" s="26"/>
      <c r="I21" s="26"/>
      <c r="J21" s="26" t="s">
        <v>42</v>
      </c>
      <c r="K21" s="26">
        <v>93.64</v>
      </c>
      <c r="L21" s="26" t="s">
        <v>43</v>
      </c>
      <c r="M21" s="26">
        <v>18.61</v>
      </c>
      <c r="N21" s="26" t="s">
        <v>43</v>
      </c>
      <c r="O21" s="46"/>
      <c r="P21" s="80">
        <v>51.79</v>
      </c>
      <c r="Q21" s="81">
        <v>0</v>
      </c>
      <c r="R21" s="82" t="s">
        <v>37</v>
      </c>
      <c r="S21" s="83" t="s">
        <v>42</v>
      </c>
      <c r="T21" s="84">
        <v>0.1</v>
      </c>
      <c r="U21" s="84">
        <v>12.56</v>
      </c>
      <c r="V21" s="155"/>
      <c r="W21" s="156"/>
      <c r="X21" s="157"/>
      <c r="Y21" s="158"/>
      <c r="Z21" s="159"/>
    </row>
    <row r="22" spans="2:28" x14ac:dyDescent="0.25">
      <c r="B22" s="30">
        <v>43795</v>
      </c>
      <c r="C22" s="78">
        <v>200.83</v>
      </c>
      <c r="D22" s="26" t="s">
        <v>42</v>
      </c>
      <c r="E22" s="26">
        <v>200.83</v>
      </c>
      <c r="F22" s="26"/>
      <c r="G22" s="26"/>
      <c r="H22" s="26"/>
      <c r="I22" s="26"/>
      <c r="J22" s="26" t="s">
        <v>42</v>
      </c>
      <c r="K22" s="26">
        <v>64.86</v>
      </c>
      <c r="L22" s="26" t="s">
        <v>43</v>
      </c>
      <c r="M22" s="26">
        <v>16.302</v>
      </c>
      <c r="N22" s="26" t="s">
        <v>43</v>
      </c>
      <c r="O22" s="46"/>
      <c r="P22" s="80">
        <v>40.89</v>
      </c>
      <c r="Q22" s="81">
        <v>0</v>
      </c>
      <c r="R22" s="82" t="s">
        <v>37</v>
      </c>
      <c r="S22" s="83">
        <v>0</v>
      </c>
      <c r="T22" s="84">
        <v>0</v>
      </c>
      <c r="U22" s="84">
        <v>8.1999999999999993</v>
      </c>
      <c r="V22" s="155"/>
      <c r="W22" s="156"/>
      <c r="X22" s="157"/>
      <c r="Y22" s="158"/>
      <c r="Z22" s="159"/>
    </row>
    <row r="23" spans="2:28" x14ac:dyDescent="0.25">
      <c r="B23" s="30">
        <v>43804</v>
      </c>
      <c r="C23" s="78">
        <v>0</v>
      </c>
      <c r="D23" s="26" t="s">
        <v>42</v>
      </c>
      <c r="E23" s="47" t="s">
        <v>37</v>
      </c>
      <c r="F23" s="47"/>
      <c r="G23" s="47"/>
      <c r="H23" s="47"/>
      <c r="I23" s="47"/>
      <c r="J23" s="26" t="s">
        <v>42</v>
      </c>
      <c r="K23" s="26">
        <v>316.23</v>
      </c>
      <c r="L23" s="26" t="s">
        <v>43</v>
      </c>
      <c r="M23" s="26">
        <v>53.9</v>
      </c>
      <c r="N23" s="26" t="s">
        <v>43</v>
      </c>
      <c r="O23" s="46"/>
      <c r="P23" s="80">
        <v>417.72</v>
      </c>
      <c r="Q23" s="81" t="s">
        <v>43</v>
      </c>
      <c r="R23" s="82" t="s">
        <v>37</v>
      </c>
      <c r="S23" s="83" t="s">
        <v>24</v>
      </c>
      <c r="T23" s="84" t="s">
        <v>42</v>
      </c>
      <c r="U23" s="84" t="s">
        <v>37</v>
      </c>
      <c r="V23" s="155"/>
      <c r="W23" s="156"/>
      <c r="X23" s="157"/>
      <c r="Y23" s="158"/>
      <c r="Z23" s="159"/>
      <c r="AB23" t="s">
        <v>40</v>
      </c>
    </row>
    <row r="24" spans="2:28" x14ac:dyDescent="0.25">
      <c r="B24" s="30">
        <v>43809</v>
      </c>
      <c r="C24" s="78">
        <v>419.67</v>
      </c>
      <c r="D24" s="26" t="s">
        <v>42</v>
      </c>
      <c r="E24" s="26">
        <v>419.67</v>
      </c>
      <c r="F24" s="26"/>
      <c r="G24" s="26"/>
      <c r="H24" s="26"/>
      <c r="I24" s="26"/>
      <c r="J24" s="26" t="s">
        <v>42</v>
      </c>
      <c r="K24" s="26">
        <v>218.2</v>
      </c>
      <c r="L24" s="26" t="s">
        <v>43</v>
      </c>
      <c r="M24" s="26">
        <v>39.159999999999997</v>
      </c>
      <c r="N24" s="26" t="s">
        <v>43</v>
      </c>
      <c r="O24" s="46"/>
      <c r="P24" s="80">
        <v>207.04</v>
      </c>
      <c r="Q24" s="81">
        <v>9.0299999999999994</v>
      </c>
      <c r="R24" s="82" t="s">
        <v>37</v>
      </c>
      <c r="S24" s="83">
        <v>0</v>
      </c>
      <c r="T24" s="84" t="s">
        <v>42</v>
      </c>
      <c r="U24" s="84" t="s">
        <v>37</v>
      </c>
      <c r="V24" s="155"/>
      <c r="W24" s="156"/>
      <c r="X24" s="157"/>
      <c r="Y24" s="158"/>
      <c r="Z24" s="159"/>
    </row>
    <row r="25" spans="2:28" x14ac:dyDescent="0.25">
      <c r="B25" s="30">
        <v>43816</v>
      </c>
      <c r="C25" s="78">
        <v>363.7</v>
      </c>
      <c r="D25" s="26" t="s">
        <v>42</v>
      </c>
      <c r="E25" s="26">
        <v>363.7</v>
      </c>
      <c r="F25" s="26"/>
      <c r="G25" s="26"/>
      <c r="H25" s="26"/>
      <c r="I25" s="26"/>
      <c r="J25" s="26" t="s">
        <v>42</v>
      </c>
      <c r="K25" s="26">
        <v>152.15</v>
      </c>
      <c r="L25" s="26" t="s">
        <v>43</v>
      </c>
      <c r="M25" s="26">
        <v>40.85</v>
      </c>
      <c r="N25" s="26" t="s">
        <v>43</v>
      </c>
      <c r="O25" s="46"/>
      <c r="P25" s="80">
        <v>273.76</v>
      </c>
      <c r="Q25" s="81">
        <v>2.13</v>
      </c>
      <c r="R25" s="82" t="s">
        <v>37</v>
      </c>
      <c r="S25" s="83">
        <v>0</v>
      </c>
      <c r="T25" s="84">
        <v>0</v>
      </c>
      <c r="U25" s="84">
        <v>15.88</v>
      </c>
      <c r="V25" s="155"/>
      <c r="W25" s="156"/>
      <c r="X25" s="157"/>
      <c r="Y25" s="158"/>
      <c r="Z25" s="159"/>
    </row>
    <row r="26" spans="2:28" x14ac:dyDescent="0.25">
      <c r="B26" s="30">
        <v>43822</v>
      </c>
      <c r="C26" s="78">
        <v>349.08</v>
      </c>
      <c r="D26" s="26" t="s">
        <v>42</v>
      </c>
      <c r="E26" s="26">
        <v>349.08</v>
      </c>
      <c r="F26" s="26"/>
      <c r="G26" s="26"/>
      <c r="H26" s="26"/>
      <c r="I26" s="26"/>
      <c r="J26" s="26" t="s">
        <v>42</v>
      </c>
      <c r="K26" s="26">
        <v>117.23</v>
      </c>
      <c r="L26" s="26" t="s">
        <v>43</v>
      </c>
      <c r="M26" s="26">
        <v>33.92</v>
      </c>
      <c r="N26" s="26" t="s">
        <v>43</v>
      </c>
      <c r="O26" s="46"/>
      <c r="P26" s="80">
        <v>120.73</v>
      </c>
      <c r="Q26" s="81" t="s">
        <v>42</v>
      </c>
      <c r="R26" s="82" t="s">
        <v>37</v>
      </c>
      <c r="S26" s="83">
        <v>0</v>
      </c>
      <c r="T26" s="84">
        <v>0</v>
      </c>
      <c r="U26" s="84">
        <v>10.96</v>
      </c>
      <c r="V26" s="155"/>
      <c r="W26" s="156"/>
      <c r="X26" s="157"/>
      <c r="Y26" s="158"/>
      <c r="Z26" s="159"/>
    </row>
    <row r="27" spans="2:28" x14ac:dyDescent="0.25">
      <c r="B27" s="30">
        <v>43829</v>
      </c>
      <c r="C27" s="78">
        <v>259.86</v>
      </c>
      <c r="D27" s="26" t="s">
        <v>42</v>
      </c>
      <c r="E27" s="26">
        <v>259.86</v>
      </c>
      <c r="F27" s="26"/>
      <c r="G27" s="26"/>
      <c r="H27" s="26"/>
      <c r="I27" s="26"/>
      <c r="J27" s="26" t="s">
        <v>42</v>
      </c>
      <c r="K27" s="26">
        <v>122.92</v>
      </c>
      <c r="L27" s="26" t="s">
        <v>43</v>
      </c>
      <c r="M27" s="26">
        <v>33.729999999999997</v>
      </c>
      <c r="N27" s="26" t="s">
        <v>43</v>
      </c>
      <c r="O27" s="46"/>
      <c r="P27" s="80">
        <v>81.69</v>
      </c>
      <c r="Q27" s="81">
        <v>0</v>
      </c>
      <c r="R27" s="82" t="s">
        <v>37</v>
      </c>
      <c r="S27" s="83">
        <v>0</v>
      </c>
      <c r="T27" s="84">
        <v>0</v>
      </c>
      <c r="U27" s="84">
        <v>12.5</v>
      </c>
      <c r="V27" s="155"/>
      <c r="W27" s="156"/>
      <c r="X27" s="157"/>
      <c r="Y27" s="158"/>
      <c r="Z27" s="159"/>
    </row>
    <row r="28" spans="2:28" x14ac:dyDescent="0.25">
      <c r="B28" s="30">
        <v>43837</v>
      </c>
      <c r="C28" s="78">
        <v>228.16</v>
      </c>
      <c r="D28" s="26" t="s">
        <v>42</v>
      </c>
      <c r="E28" s="26">
        <v>228.16</v>
      </c>
      <c r="F28" s="26"/>
      <c r="G28" s="26"/>
      <c r="H28" s="26"/>
      <c r="I28" s="26"/>
      <c r="J28" s="26" t="s">
        <v>42</v>
      </c>
      <c r="K28" s="26">
        <v>94.67</v>
      </c>
      <c r="L28" s="26" t="s">
        <v>43</v>
      </c>
      <c r="M28" s="26">
        <v>46.12</v>
      </c>
      <c r="N28" s="26" t="s">
        <v>43</v>
      </c>
      <c r="O28" s="46"/>
      <c r="P28" s="80">
        <v>84.38</v>
      </c>
      <c r="Q28" s="81">
        <v>0</v>
      </c>
      <c r="R28" s="82" t="s">
        <v>37</v>
      </c>
      <c r="S28" s="83">
        <v>0</v>
      </c>
      <c r="T28" s="84">
        <v>0</v>
      </c>
      <c r="U28" s="84">
        <v>12.1</v>
      </c>
      <c r="V28" s="155"/>
      <c r="W28" s="156"/>
      <c r="X28" s="157"/>
      <c r="Y28" s="158"/>
      <c r="Z28" s="159"/>
    </row>
    <row r="29" spans="2:28" x14ac:dyDescent="0.25">
      <c r="B29" s="30">
        <v>43844</v>
      </c>
      <c r="C29" s="78">
        <v>272.63</v>
      </c>
      <c r="D29" s="26" t="s">
        <v>42</v>
      </c>
      <c r="E29" s="26">
        <v>272.63</v>
      </c>
      <c r="F29" s="26"/>
      <c r="G29" s="26"/>
      <c r="H29" s="26"/>
      <c r="I29" s="26"/>
      <c r="J29" s="26" t="s">
        <v>42</v>
      </c>
      <c r="K29" s="26">
        <v>93.07</v>
      </c>
      <c r="L29" s="26" t="s">
        <v>43</v>
      </c>
      <c r="M29" s="26">
        <v>80.66</v>
      </c>
      <c r="N29" s="26" t="s">
        <v>43</v>
      </c>
      <c r="O29" s="46"/>
      <c r="P29" s="80">
        <v>80.08</v>
      </c>
      <c r="Q29" s="81">
        <v>0</v>
      </c>
      <c r="R29" s="82" t="s">
        <v>37</v>
      </c>
      <c r="S29" s="83">
        <v>0</v>
      </c>
      <c r="T29" s="84">
        <v>0</v>
      </c>
      <c r="U29" s="84">
        <v>39.94</v>
      </c>
      <c r="V29" s="155"/>
      <c r="W29" s="156"/>
      <c r="X29" s="157"/>
      <c r="Y29" s="158"/>
      <c r="Z29" s="159"/>
    </row>
    <row r="30" spans="2:28" x14ac:dyDescent="0.25">
      <c r="B30" s="30">
        <v>43852</v>
      </c>
      <c r="C30" s="78">
        <v>1449.4</v>
      </c>
      <c r="D30" s="26">
        <v>0</v>
      </c>
      <c r="E30" s="26">
        <v>1449.4</v>
      </c>
      <c r="F30" s="26"/>
      <c r="G30" s="26"/>
      <c r="H30" s="26"/>
      <c r="I30" s="26"/>
      <c r="J30" s="26" t="s">
        <v>42</v>
      </c>
      <c r="K30" s="26">
        <v>1309.6099999999999</v>
      </c>
      <c r="L30" s="26" t="s">
        <v>43</v>
      </c>
      <c r="M30" s="26" t="s">
        <v>37</v>
      </c>
      <c r="N30" s="26" t="s">
        <v>43</v>
      </c>
      <c r="O30" s="46"/>
      <c r="P30" s="80">
        <v>488.21</v>
      </c>
      <c r="Q30" s="81">
        <v>86.59</v>
      </c>
      <c r="R30" s="82" t="s">
        <v>37</v>
      </c>
      <c r="S30" s="83">
        <v>0</v>
      </c>
      <c r="T30" s="84">
        <v>1.66</v>
      </c>
      <c r="U30" s="84" t="s">
        <v>37</v>
      </c>
      <c r="V30" s="155"/>
      <c r="W30" s="156"/>
      <c r="X30" s="157"/>
      <c r="Y30" s="158"/>
      <c r="Z30" s="159"/>
      <c r="AB30" t="s">
        <v>41</v>
      </c>
    </row>
    <row r="31" spans="2:28" x14ac:dyDescent="0.25">
      <c r="B31" s="30">
        <v>43858</v>
      </c>
      <c r="C31" s="78">
        <v>524.11</v>
      </c>
      <c r="D31" s="26">
        <v>0.76</v>
      </c>
      <c r="E31" s="26">
        <v>524.11</v>
      </c>
      <c r="F31" s="26"/>
      <c r="G31" s="26"/>
      <c r="H31" s="26"/>
      <c r="I31" s="26"/>
      <c r="J31" s="26" t="s">
        <v>42</v>
      </c>
      <c r="K31" s="26">
        <v>265.2</v>
      </c>
      <c r="L31" s="26" t="s">
        <v>43</v>
      </c>
      <c r="M31" s="26">
        <v>85.56</v>
      </c>
      <c r="N31" s="26" t="s">
        <v>43</v>
      </c>
      <c r="O31" s="46"/>
      <c r="P31" s="80">
        <v>222.47</v>
      </c>
      <c r="Q31" s="81">
        <v>4.88</v>
      </c>
      <c r="R31" s="82" t="s">
        <v>37</v>
      </c>
      <c r="S31" s="83">
        <v>0</v>
      </c>
      <c r="T31" s="84">
        <v>0.7</v>
      </c>
      <c r="U31" s="84">
        <v>30.41</v>
      </c>
      <c r="V31" s="155"/>
      <c r="W31" s="156"/>
      <c r="X31" s="157"/>
      <c r="Y31" s="158"/>
      <c r="Z31" s="159"/>
    </row>
    <row r="32" spans="2:28" x14ac:dyDescent="0.25">
      <c r="B32" s="30">
        <v>43865</v>
      </c>
      <c r="C32" s="78">
        <v>354.87</v>
      </c>
      <c r="D32" s="26" t="s">
        <v>42</v>
      </c>
      <c r="E32" s="26">
        <v>354.87</v>
      </c>
      <c r="F32" s="26"/>
      <c r="G32" s="26"/>
      <c r="H32" s="26"/>
      <c r="I32" s="26"/>
      <c r="J32" s="26" t="s">
        <v>42</v>
      </c>
      <c r="K32" s="26">
        <v>192.3</v>
      </c>
      <c r="L32" s="26" t="s">
        <v>43</v>
      </c>
      <c r="M32" s="26">
        <v>61.98</v>
      </c>
      <c r="N32" s="26" t="s">
        <v>43</v>
      </c>
      <c r="O32" s="46"/>
      <c r="P32" s="80">
        <v>178.31</v>
      </c>
      <c r="Q32" s="81">
        <v>1.42</v>
      </c>
      <c r="R32" s="82" t="s">
        <v>37</v>
      </c>
      <c r="S32" s="83">
        <v>0</v>
      </c>
      <c r="T32" s="84">
        <v>0.3</v>
      </c>
      <c r="U32" s="84">
        <v>17.97</v>
      </c>
      <c r="V32" s="155"/>
      <c r="W32" s="156"/>
      <c r="X32" s="157"/>
      <c r="Y32" s="158"/>
      <c r="Z32" s="159"/>
    </row>
    <row r="33" spans="2:28" x14ac:dyDescent="0.25">
      <c r="B33" s="30">
        <v>43872</v>
      </c>
      <c r="C33" s="78">
        <v>300.62</v>
      </c>
      <c r="D33" s="26" t="s">
        <v>42</v>
      </c>
      <c r="E33" s="26">
        <v>300.62</v>
      </c>
      <c r="F33" s="26"/>
      <c r="G33" s="26"/>
      <c r="H33" s="26"/>
      <c r="I33" s="26"/>
      <c r="J33" s="26" t="s">
        <v>42</v>
      </c>
      <c r="K33" s="26">
        <v>173.53</v>
      </c>
      <c r="L33" s="26" t="s">
        <v>43</v>
      </c>
      <c r="M33" s="26">
        <v>48.6</v>
      </c>
      <c r="N33" s="26" t="s">
        <v>43</v>
      </c>
      <c r="O33" s="46"/>
      <c r="P33" s="80">
        <v>126.47</v>
      </c>
      <c r="Q33" s="81" t="s">
        <v>42</v>
      </c>
      <c r="R33" s="82" t="s">
        <v>37</v>
      </c>
      <c r="S33" s="83">
        <v>0</v>
      </c>
      <c r="T33" s="84">
        <v>0</v>
      </c>
      <c r="U33" s="84">
        <v>15.76</v>
      </c>
      <c r="V33" s="155"/>
      <c r="W33" s="156"/>
      <c r="X33" s="157"/>
      <c r="Y33" s="158"/>
      <c r="Z33" s="159"/>
    </row>
    <row r="34" spans="2:28" x14ac:dyDescent="0.25">
      <c r="B34" s="30">
        <v>43879</v>
      </c>
      <c r="C34" s="78">
        <v>326.42</v>
      </c>
      <c r="D34" s="26" t="s">
        <v>42</v>
      </c>
      <c r="E34" s="26">
        <v>326.42</v>
      </c>
      <c r="F34" s="26"/>
      <c r="G34" s="26"/>
      <c r="H34" s="26"/>
      <c r="I34" s="26"/>
      <c r="J34" s="26" t="s">
        <v>42</v>
      </c>
      <c r="K34" s="26">
        <v>126</v>
      </c>
      <c r="L34" s="26" t="s">
        <v>43</v>
      </c>
      <c r="M34" s="26">
        <v>51.7</v>
      </c>
      <c r="N34" s="26" t="s">
        <v>43</v>
      </c>
      <c r="O34" s="46"/>
      <c r="P34" s="80">
        <v>117.24</v>
      </c>
      <c r="Q34" s="81" t="s">
        <v>42</v>
      </c>
      <c r="R34" s="82" t="s">
        <v>37</v>
      </c>
      <c r="S34" s="83">
        <v>0</v>
      </c>
      <c r="T34" s="84">
        <v>0</v>
      </c>
      <c r="U34" s="84">
        <v>19.420000000000002</v>
      </c>
      <c r="V34" s="155"/>
      <c r="W34" s="156"/>
      <c r="X34" s="157"/>
      <c r="Y34" s="158"/>
      <c r="Z34" s="159"/>
    </row>
    <row r="35" spans="2:28" x14ac:dyDescent="0.25">
      <c r="B35" s="30">
        <v>43886</v>
      </c>
      <c r="C35" s="78">
        <v>302.86</v>
      </c>
      <c r="D35" s="26" t="s">
        <v>42</v>
      </c>
      <c r="E35" s="26">
        <v>302.86</v>
      </c>
      <c r="F35" s="26"/>
      <c r="G35" s="26"/>
      <c r="H35" s="26"/>
      <c r="I35" s="26"/>
      <c r="J35" s="26" t="s">
        <v>42</v>
      </c>
      <c r="K35" s="26">
        <v>120.87</v>
      </c>
      <c r="L35" s="26" t="s">
        <v>43</v>
      </c>
      <c r="M35" s="26">
        <v>42.84</v>
      </c>
      <c r="N35" s="26" t="s">
        <v>43</v>
      </c>
      <c r="O35" s="46"/>
      <c r="P35" s="80">
        <v>113.21</v>
      </c>
      <c r="Q35" s="81" t="s">
        <v>42</v>
      </c>
      <c r="R35" s="82" t="s">
        <v>37</v>
      </c>
      <c r="S35" s="83">
        <v>0</v>
      </c>
      <c r="T35" s="84">
        <v>0</v>
      </c>
      <c r="U35" s="84">
        <v>25.42</v>
      </c>
      <c r="V35" s="155"/>
      <c r="W35" s="156"/>
      <c r="X35" s="157"/>
      <c r="Y35" s="158"/>
      <c r="Z35" s="159"/>
    </row>
    <row r="36" spans="2:28" x14ac:dyDescent="0.25">
      <c r="B36" s="30">
        <v>43893</v>
      </c>
      <c r="C36" s="78">
        <v>193.51</v>
      </c>
      <c r="D36" s="26" t="s">
        <v>42</v>
      </c>
      <c r="E36" s="26">
        <v>193.51</v>
      </c>
      <c r="F36" s="26"/>
      <c r="G36" s="26"/>
      <c r="H36" s="26"/>
      <c r="I36" s="26"/>
      <c r="J36" s="26" t="s">
        <v>42</v>
      </c>
      <c r="K36" s="26">
        <v>101.44</v>
      </c>
      <c r="L36" s="26" t="s">
        <v>43</v>
      </c>
      <c r="M36" s="26">
        <v>51.9</v>
      </c>
      <c r="N36" s="26" t="s">
        <v>43</v>
      </c>
      <c r="O36" s="46"/>
      <c r="P36" s="80">
        <v>84.56</v>
      </c>
      <c r="Q36" s="81" t="s">
        <v>42</v>
      </c>
      <c r="R36" s="82" t="s">
        <v>37</v>
      </c>
      <c r="S36" s="83">
        <v>0</v>
      </c>
      <c r="T36" s="84">
        <v>0</v>
      </c>
      <c r="U36" s="84">
        <v>13.84</v>
      </c>
      <c r="V36" s="155"/>
      <c r="W36" s="156"/>
      <c r="X36" s="157"/>
      <c r="Y36" s="158"/>
      <c r="Z36" s="159"/>
    </row>
    <row r="37" spans="2:28" x14ac:dyDescent="0.25">
      <c r="B37" s="30">
        <v>43900</v>
      </c>
      <c r="C37" s="78">
        <v>225.32</v>
      </c>
      <c r="D37" s="26" t="s">
        <v>42</v>
      </c>
      <c r="E37" s="26">
        <v>225.32</v>
      </c>
      <c r="F37" s="26"/>
      <c r="G37" s="26"/>
      <c r="H37" s="26"/>
      <c r="I37" s="26"/>
      <c r="J37" s="26" t="s">
        <v>42</v>
      </c>
      <c r="K37" s="26">
        <v>97.16</v>
      </c>
      <c r="L37" s="26" t="s">
        <v>43</v>
      </c>
      <c r="M37" s="26">
        <v>52.2</v>
      </c>
      <c r="N37" s="26" t="s">
        <v>43</v>
      </c>
      <c r="O37" s="46"/>
      <c r="P37" s="80">
        <v>60.46</v>
      </c>
      <c r="Q37" s="81" t="s">
        <v>42</v>
      </c>
      <c r="R37" s="82" t="s">
        <v>37</v>
      </c>
      <c r="S37" s="83">
        <v>0</v>
      </c>
      <c r="T37" s="84">
        <v>0</v>
      </c>
      <c r="U37" s="84">
        <v>7.2</v>
      </c>
      <c r="V37" s="155"/>
      <c r="W37" s="156"/>
      <c r="X37" s="157"/>
      <c r="Y37" s="158"/>
      <c r="Z37" s="159"/>
    </row>
    <row r="38" spans="2:28" x14ac:dyDescent="0.25">
      <c r="B38" s="30">
        <v>43907</v>
      </c>
      <c r="C38" s="78">
        <v>181.47</v>
      </c>
      <c r="D38" s="26" t="s">
        <v>42</v>
      </c>
      <c r="E38" s="26">
        <v>181.47</v>
      </c>
      <c r="F38" s="26"/>
      <c r="G38" s="26"/>
      <c r="H38" s="26"/>
      <c r="I38" s="26"/>
      <c r="J38" s="26" t="s">
        <v>42</v>
      </c>
      <c r="K38" s="26">
        <v>71.59</v>
      </c>
      <c r="L38" s="26" t="s">
        <v>43</v>
      </c>
      <c r="M38" s="26">
        <v>28.74</v>
      </c>
      <c r="N38" s="26" t="s">
        <v>43</v>
      </c>
      <c r="O38" s="46"/>
      <c r="P38" s="80">
        <v>52.68</v>
      </c>
      <c r="Q38" s="81" t="s">
        <v>42</v>
      </c>
      <c r="R38" s="82" t="s">
        <v>37</v>
      </c>
      <c r="S38" s="83">
        <v>0</v>
      </c>
      <c r="T38" s="84">
        <v>0</v>
      </c>
      <c r="U38" s="84">
        <v>3.74</v>
      </c>
      <c r="V38" s="155"/>
      <c r="W38" s="156"/>
      <c r="X38" s="157"/>
      <c r="Y38" s="158"/>
      <c r="Z38" s="159"/>
    </row>
    <row r="39" spans="2:28" x14ac:dyDescent="0.25">
      <c r="B39" s="30">
        <v>43916</v>
      </c>
      <c r="C39" s="78">
        <v>0</v>
      </c>
      <c r="D39" s="26" t="s">
        <v>42</v>
      </c>
      <c r="E39" s="26" t="s">
        <v>43</v>
      </c>
      <c r="F39" s="26"/>
      <c r="G39" s="26"/>
      <c r="H39" s="26"/>
      <c r="I39" s="26"/>
      <c r="J39" s="26" t="s">
        <v>42</v>
      </c>
      <c r="K39" s="26">
        <v>746.6</v>
      </c>
      <c r="L39" s="26" t="s">
        <v>43</v>
      </c>
      <c r="M39" s="26">
        <v>225.19</v>
      </c>
      <c r="N39" s="26" t="s">
        <v>43</v>
      </c>
      <c r="O39" s="46"/>
      <c r="P39" s="80">
        <v>401.39</v>
      </c>
      <c r="Q39" s="81" t="s">
        <v>37</v>
      </c>
      <c r="R39" s="82" t="s">
        <v>37</v>
      </c>
      <c r="S39" s="83" t="s">
        <v>24</v>
      </c>
      <c r="T39" s="84">
        <v>2.76</v>
      </c>
      <c r="U39" s="84" t="s">
        <v>37</v>
      </c>
      <c r="V39" s="155"/>
      <c r="W39" s="156"/>
      <c r="X39" s="157"/>
      <c r="Y39" s="158"/>
      <c r="Z39" s="159"/>
      <c r="AB39" t="s">
        <v>39</v>
      </c>
    </row>
    <row r="40" spans="2:28" x14ac:dyDescent="0.25">
      <c r="B40" s="30">
        <v>43921</v>
      </c>
      <c r="C40" s="78">
        <v>851.05</v>
      </c>
      <c r="D40" s="26" t="s">
        <v>42</v>
      </c>
      <c r="E40" s="26">
        <v>851.05</v>
      </c>
      <c r="F40" s="26"/>
      <c r="G40" s="26"/>
      <c r="H40" s="26"/>
      <c r="I40" s="26"/>
      <c r="J40" s="26" t="s">
        <v>42</v>
      </c>
      <c r="K40" s="26">
        <v>429</v>
      </c>
      <c r="L40" s="26" t="s">
        <v>43</v>
      </c>
      <c r="M40" s="26">
        <v>165.88</v>
      </c>
      <c r="N40" s="26" t="s">
        <v>43</v>
      </c>
      <c r="O40" s="46"/>
      <c r="P40" s="80">
        <v>324.39999999999998</v>
      </c>
      <c r="Q40" s="81" t="s">
        <v>37</v>
      </c>
      <c r="R40" s="82" t="s">
        <v>37</v>
      </c>
      <c r="S40" s="83" t="s">
        <v>24</v>
      </c>
      <c r="T40" s="84">
        <v>2.84</v>
      </c>
      <c r="U40" s="84">
        <v>25.17</v>
      </c>
      <c r="V40" s="155"/>
      <c r="W40" s="156"/>
      <c r="X40" s="157"/>
      <c r="Y40" s="158"/>
      <c r="Z40" s="159"/>
    </row>
    <row r="41" spans="2:28" x14ac:dyDescent="0.25">
      <c r="B41" s="30">
        <v>43928</v>
      </c>
      <c r="C41" s="78">
        <v>625.75</v>
      </c>
      <c r="D41" s="26" t="s">
        <v>42</v>
      </c>
      <c r="E41" s="26">
        <v>625.75</v>
      </c>
      <c r="F41" s="26"/>
      <c r="G41" s="26"/>
      <c r="H41" s="26"/>
      <c r="I41" s="26"/>
      <c r="J41" s="26" t="s">
        <v>42</v>
      </c>
      <c r="K41" s="26">
        <v>291.08999999999997</v>
      </c>
      <c r="L41" s="26" t="s">
        <v>43</v>
      </c>
      <c r="M41" s="26">
        <v>157.22</v>
      </c>
      <c r="N41" s="26" t="s">
        <v>43</v>
      </c>
      <c r="O41" s="46"/>
      <c r="P41" s="80">
        <v>163.69999999999999</v>
      </c>
      <c r="Q41" s="81">
        <v>0</v>
      </c>
      <c r="R41" s="82" t="s">
        <v>37</v>
      </c>
      <c r="S41" s="83">
        <v>0</v>
      </c>
      <c r="T41" s="84">
        <v>0.44</v>
      </c>
      <c r="U41" s="84">
        <v>15.64</v>
      </c>
      <c r="V41" s="155"/>
      <c r="W41" s="156"/>
      <c r="X41" s="157"/>
      <c r="Y41" s="158"/>
      <c r="Z41" s="159"/>
    </row>
    <row r="42" spans="2:28" x14ac:dyDescent="0.25">
      <c r="B42" s="30">
        <v>43935</v>
      </c>
      <c r="C42" s="78">
        <v>514.79999999999995</v>
      </c>
      <c r="D42" s="26" t="s">
        <v>42</v>
      </c>
      <c r="E42" s="26">
        <v>514.79999999999995</v>
      </c>
      <c r="F42" s="26"/>
      <c r="G42" s="26"/>
      <c r="H42" s="26"/>
      <c r="I42" s="26"/>
      <c r="J42" s="26" t="s">
        <v>42</v>
      </c>
      <c r="K42" s="26">
        <v>157.80000000000001</v>
      </c>
      <c r="L42" s="26" t="s">
        <v>43</v>
      </c>
      <c r="M42" s="26">
        <v>188.8</v>
      </c>
      <c r="N42" s="26" t="s">
        <v>43</v>
      </c>
      <c r="O42" s="46"/>
      <c r="P42" s="80">
        <v>131.53</v>
      </c>
      <c r="Q42" s="81">
        <v>0</v>
      </c>
      <c r="R42" s="82" t="s">
        <v>37</v>
      </c>
      <c r="S42" s="83">
        <v>0</v>
      </c>
      <c r="T42" s="84">
        <v>1.78</v>
      </c>
      <c r="U42" s="84">
        <v>26.27</v>
      </c>
      <c r="V42" s="155"/>
      <c r="W42" s="156"/>
      <c r="X42" s="157"/>
      <c r="Y42" s="158"/>
      <c r="Z42" s="159"/>
    </row>
    <row r="43" spans="2:28" x14ac:dyDescent="0.25">
      <c r="B43" s="30">
        <v>43942</v>
      </c>
      <c r="C43" s="78">
        <v>491.9</v>
      </c>
      <c r="D43" s="26">
        <v>0</v>
      </c>
      <c r="E43" s="26">
        <v>491.9</v>
      </c>
      <c r="F43" s="26"/>
      <c r="G43" s="26"/>
      <c r="H43" s="26"/>
      <c r="I43" s="26"/>
      <c r="J43" s="26" t="s">
        <v>42</v>
      </c>
      <c r="K43" s="26">
        <v>216.15</v>
      </c>
      <c r="L43" s="26" t="s">
        <v>43</v>
      </c>
      <c r="M43" s="26">
        <v>75.680000000000007</v>
      </c>
      <c r="N43" s="26" t="s">
        <v>43</v>
      </c>
      <c r="O43" s="46"/>
      <c r="P43" s="80">
        <v>196.35</v>
      </c>
      <c r="Q43" s="81">
        <v>0</v>
      </c>
      <c r="R43" s="82" t="s">
        <v>37</v>
      </c>
      <c r="S43" s="83">
        <v>0</v>
      </c>
      <c r="T43" s="84">
        <v>1.2</v>
      </c>
      <c r="U43" s="84">
        <v>19.79</v>
      </c>
      <c r="V43" s="155"/>
      <c r="W43" s="156"/>
      <c r="X43" s="157"/>
      <c r="Y43" s="158"/>
      <c r="Z43" s="159"/>
    </row>
    <row r="44" spans="2:28" x14ac:dyDescent="0.25">
      <c r="B44" s="30">
        <v>43949</v>
      </c>
      <c r="C44" s="78">
        <v>402.33</v>
      </c>
      <c r="D44" s="26" t="s">
        <v>42</v>
      </c>
      <c r="E44" s="26">
        <v>402.33</v>
      </c>
      <c r="F44" s="26"/>
      <c r="G44" s="26"/>
      <c r="H44" s="26"/>
      <c r="I44" s="26"/>
      <c r="J44" s="26" t="s">
        <v>42</v>
      </c>
      <c r="K44" s="26">
        <v>157.55000000000001</v>
      </c>
      <c r="L44" s="26" t="s">
        <v>43</v>
      </c>
      <c r="M44" s="26">
        <v>115.78</v>
      </c>
      <c r="N44" s="26" t="s">
        <v>43</v>
      </c>
      <c r="O44" s="46"/>
      <c r="P44" s="80">
        <v>137.81</v>
      </c>
      <c r="Q44" s="81">
        <v>0.38</v>
      </c>
      <c r="R44" s="82" t="s">
        <v>37</v>
      </c>
      <c r="S44" s="83">
        <v>0</v>
      </c>
      <c r="T44" s="84">
        <v>0.5</v>
      </c>
      <c r="U44" s="84">
        <v>47.06</v>
      </c>
      <c r="V44" s="155"/>
      <c r="W44" s="156"/>
      <c r="X44" s="157"/>
      <c r="Y44" s="158"/>
      <c r="Z44" s="159"/>
    </row>
    <row r="45" spans="2:28" x14ac:dyDescent="0.25">
      <c r="B45" s="30">
        <v>43956</v>
      </c>
      <c r="C45" s="78">
        <v>316.77999999999997</v>
      </c>
      <c r="D45" s="26" t="s">
        <v>42</v>
      </c>
      <c r="E45" s="26">
        <v>316.77999999999997</v>
      </c>
      <c r="F45" s="26"/>
      <c r="G45" s="26"/>
      <c r="H45" s="26"/>
      <c r="I45" s="26"/>
      <c r="J45" s="26" t="s">
        <v>42</v>
      </c>
      <c r="K45" s="26">
        <v>110.27</v>
      </c>
      <c r="L45" s="26" t="s">
        <v>43</v>
      </c>
      <c r="M45" s="26">
        <v>73.930000000000007</v>
      </c>
      <c r="N45" s="26" t="s">
        <v>43</v>
      </c>
      <c r="O45" s="46"/>
      <c r="P45" s="80">
        <v>83.92</v>
      </c>
      <c r="Q45" s="81">
        <v>0</v>
      </c>
      <c r="R45" s="82" t="s">
        <v>37</v>
      </c>
      <c r="S45" s="83">
        <v>0</v>
      </c>
      <c r="T45" s="84">
        <v>0.1</v>
      </c>
      <c r="U45" s="84">
        <v>26.55</v>
      </c>
      <c r="V45" s="155"/>
      <c r="W45" s="156"/>
      <c r="X45" s="157"/>
      <c r="Y45" s="158"/>
      <c r="Z45" s="159"/>
    </row>
    <row r="46" spans="2:28" x14ac:dyDescent="0.25">
      <c r="B46" s="30">
        <v>43963</v>
      </c>
      <c r="C46" s="78">
        <v>425.14</v>
      </c>
      <c r="D46" s="26">
        <v>0</v>
      </c>
      <c r="E46" s="26">
        <v>425.14</v>
      </c>
      <c r="F46" s="26"/>
      <c r="G46" s="26"/>
      <c r="H46" s="26"/>
      <c r="I46" s="26"/>
      <c r="J46" s="26" t="s">
        <v>42</v>
      </c>
      <c r="K46" s="26">
        <v>103.22</v>
      </c>
      <c r="L46" s="26" t="s">
        <v>43</v>
      </c>
      <c r="M46" s="26">
        <v>160.19</v>
      </c>
      <c r="N46" s="26" t="s">
        <v>43</v>
      </c>
      <c r="O46" s="46"/>
      <c r="P46" s="80">
        <v>62.77</v>
      </c>
      <c r="Q46" s="81">
        <v>0</v>
      </c>
      <c r="R46" s="82" t="s">
        <v>37</v>
      </c>
      <c r="S46" s="83">
        <v>0</v>
      </c>
      <c r="T46" s="84">
        <v>0.03</v>
      </c>
      <c r="U46" s="84">
        <v>8.8000000000000007</v>
      </c>
      <c r="V46" s="155"/>
      <c r="W46" s="156"/>
      <c r="X46" s="157"/>
      <c r="Y46" s="158"/>
      <c r="Z46" s="159"/>
    </row>
    <row r="47" spans="2:28" x14ac:dyDescent="0.25">
      <c r="B47" s="53">
        <v>43970</v>
      </c>
      <c r="C47" s="78">
        <v>270.7</v>
      </c>
      <c r="D47" s="26" t="s">
        <v>42</v>
      </c>
      <c r="E47" s="54">
        <v>270.7</v>
      </c>
      <c r="F47" s="54"/>
      <c r="G47" s="54"/>
      <c r="H47" s="54"/>
      <c r="I47" s="54"/>
      <c r="J47" s="26" t="s">
        <v>42</v>
      </c>
      <c r="K47" s="54">
        <v>115.34</v>
      </c>
      <c r="L47" s="26" t="s">
        <v>43</v>
      </c>
      <c r="M47" s="54">
        <v>57.83</v>
      </c>
      <c r="N47" s="26" t="s">
        <v>43</v>
      </c>
      <c r="O47" s="46"/>
      <c r="P47" s="85">
        <v>51.57</v>
      </c>
      <c r="Q47" s="86">
        <v>0</v>
      </c>
      <c r="R47" s="82" t="s">
        <v>37</v>
      </c>
      <c r="S47" s="87">
        <v>0</v>
      </c>
      <c r="T47" s="88">
        <v>0</v>
      </c>
      <c r="U47" s="88">
        <v>13.4</v>
      </c>
      <c r="V47" s="155"/>
      <c r="W47" s="156"/>
      <c r="X47" s="157"/>
      <c r="Y47" s="158"/>
      <c r="Z47" s="159"/>
    </row>
    <row r="48" spans="2:28" x14ac:dyDescent="0.25">
      <c r="B48" s="30">
        <v>43977</v>
      </c>
      <c r="C48" s="78">
        <v>294.70999999999998</v>
      </c>
      <c r="D48" s="26" t="s">
        <v>42</v>
      </c>
      <c r="E48" s="26">
        <v>294.70999999999998</v>
      </c>
      <c r="F48" s="26"/>
      <c r="G48" s="26"/>
      <c r="H48" s="26"/>
      <c r="I48" s="26"/>
      <c r="J48" s="26" t="s">
        <v>42</v>
      </c>
      <c r="K48" s="26">
        <v>61.13</v>
      </c>
      <c r="L48" s="26" t="s">
        <v>43</v>
      </c>
      <c r="M48" s="26">
        <v>113.65</v>
      </c>
      <c r="N48" s="26" t="s">
        <v>43</v>
      </c>
      <c r="O48" s="46"/>
      <c r="P48" s="80">
        <v>46.88</v>
      </c>
      <c r="Q48" s="81">
        <v>0</v>
      </c>
      <c r="R48" s="82" t="s">
        <v>37</v>
      </c>
      <c r="S48" s="83">
        <v>0</v>
      </c>
      <c r="T48" s="84">
        <v>0</v>
      </c>
      <c r="U48" s="84">
        <v>17.170000000000002</v>
      </c>
      <c r="V48" s="155"/>
      <c r="W48" s="156"/>
      <c r="X48" s="157"/>
      <c r="Y48" s="158"/>
      <c r="Z48" s="159"/>
    </row>
    <row r="49" spans="2:28" x14ac:dyDescent="0.25">
      <c r="B49" s="30">
        <v>43983</v>
      </c>
      <c r="C49" s="78">
        <v>241.59</v>
      </c>
      <c r="D49" s="26">
        <v>0</v>
      </c>
      <c r="E49" s="26">
        <v>241.59</v>
      </c>
      <c r="F49" s="26"/>
      <c r="G49" s="26"/>
      <c r="H49" s="26"/>
      <c r="I49" s="26"/>
      <c r="J49" s="26" t="s">
        <v>42</v>
      </c>
      <c r="K49" s="26">
        <v>78.849999999999994</v>
      </c>
      <c r="L49" s="26" t="s">
        <v>43</v>
      </c>
      <c r="M49" s="26">
        <v>80.34</v>
      </c>
      <c r="N49" s="26" t="s">
        <v>43</v>
      </c>
      <c r="O49" s="46"/>
      <c r="P49" s="80">
        <v>36.82</v>
      </c>
      <c r="Q49" s="81">
        <v>0</v>
      </c>
      <c r="R49" s="82" t="s">
        <v>37</v>
      </c>
      <c r="S49" s="83">
        <v>0</v>
      </c>
      <c r="T49" s="84">
        <v>0</v>
      </c>
      <c r="U49" s="84">
        <v>14.22</v>
      </c>
      <c r="V49" s="155"/>
      <c r="W49" s="156"/>
      <c r="X49" s="157"/>
      <c r="Y49" s="158"/>
      <c r="Z49" s="159"/>
    </row>
    <row r="50" spans="2:28" x14ac:dyDescent="0.25">
      <c r="B50" s="30">
        <v>43991</v>
      </c>
      <c r="C50" s="78">
        <v>473</v>
      </c>
      <c r="D50" s="26" t="s">
        <v>42</v>
      </c>
      <c r="E50" s="26">
        <v>473</v>
      </c>
      <c r="F50" s="26"/>
      <c r="G50" s="26"/>
      <c r="H50" s="26"/>
      <c r="I50" s="26"/>
      <c r="J50" s="26" t="s">
        <v>42</v>
      </c>
      <c r="K50" s="26">
        <v>102.17</v>
      </c>
      <c r="L50" s="26" t="s">
        <v>43</v>
      </c>
      <c r="M50" s="26">
        <v>148.30000000000001</v>
      </c>
      <c r="N50" s="26" t="s">
        <v>43</v>
      </c>
      <c r="O50" s="46"/>
      <c r="P50" s="80">
        <v>118.95</v>
      </c>
      <c r="Q50" s="81" t="s">
        <v>42</v>
      </c>
      <c r="R50" s="82" t="s">
        <v>37</v>
      </c>
      <c r="S50" s="83">
        <v>0</v>
      </c>
      <c r="T50" s="84">
        <v>0.12</v>
      </c>
      <c r="U50" s="84">
        <v>32.43</v>
      </c>
      <c r="V50" s="155"/>
      <c r="W50" s="156"/>
      <c r="X50" s="157"/>
      <c r="Y50" s="158"/>
      <c r="Z50" s="159"/>
      <c r="AB50" t="s">
        <v>55</v>
      </c>
    </row>
    <row r="51" spans="2:28" x14ac:dyDescent="0.25">
      <c r="B51" s="30">
        <v>43998</v>
      </c>
      <c r="C51" s="78">
        <v>374.24</v>
      </c>
      <c r="D51" s="26">
        <v>0</v>
      </c>
      <c r="E51" s="26">
        <v>374.24</v>
      </c>
      <c r="F51" s="26"/>
      <c r="G51" s="26"/>
      <c r="H51" s="26"/>
      <c r="I51" s="26"/>
      <c r="J51" s="26" t="s">
        <v>42</v>
      </c>
      <c r="K51" s="26">
        <v>109.5</v>
      </c>
      <c r="L51" s="26" t="s">
        <v>43</v>
      </c>
      <c r="M51" s="26">
        <v>130.80000000000001</v>
      </c>
      <c r="N51" s="26" t="s">
        <v>43</v>
      </c>
      <c r="O51" s="46"/>
      <c r="P51" s="80">
        <v>30.24</v>
      </c>
      <c r="Q51" s="81">
        <v>0</v>
      </c>
      <c r="R51" s="82" t="s">
        <v>37</v>
      </c>
      <c r="S51" s="83">
        <v>0</v>
      </c>
      <c r="T51" s="84">
        <v>0</v>
      </c>
      <c r="U51" s="84">
        <v>27.4</v>
      </c>
      <c r="V51" s="155"/>
      <c r="W51" s="156"/>
      <c r="X51" s="157"/>
      <c r="Y51" s="158"/>
      <c r="Z51" s="159"/>
    </row>
    <row r="52" spans="2:28" x14ac:dyDescent="0.25">
      <c r="B52" s="30">
        <v>44004</v>
      </c>
      <c r="C52" s="78">
        <v>302.77</v>
      </c>
      <c r="D52" s="26" t="s">
        <v>42</v>
      </c>
      <c r="E52" s="26">
        <v>302.77</v>
      </c>
      <c r="F52" s="26"/>
      <c r="G52" s="26"/>
      <c r="H52" s="26"/>
      <c r="I52" s="26"/>
      <c r="J52" s="26" t="s">
        <v>42</v>
      </c>
      <c r="K52" s="26">
        <v>107.38</v>
      </c>
      <c r="L52" s="26" t="s">
        <v>43</v>
      </c>
      <c r="M52" s="26">
        <v>139.01</v>
      </c>
      <c r="N52" s="26" t="s">
        <v>43</v>
      </c>
      <c r="O52" s="46"/>
      <c r="P52" s="80">
        <v>22.15</v>
      </c>
      <c r="Q52" s="81">
        <v>0</v>
      </c>
      <c r="R52" s="89">
        <v>0</v>
      </c>
      <c r="S52" s="83">
        <v>0</v>
      </c>
      <c r="T52" s="84">
        <v>0</v>
      </c>
      <c r="U52" s="84">
        <v>13.97</v>
      </c>
      <c r="V52" s="160"/>
      <c r="W52" s="161"/>
      <c r="X52" s="162"/>
      <c r="Y52" s="163"/>
      <c r="Z52" s="164"/>
    </row>
    <row r="53" spans="2:28" x14ac:dyDescent="0.25">
      <c r="B53" s="30">
        <v>44012</v>
      </c>
      <c r="C53" s="78">
        <v>162.44</v>
      </c>
      <c r="D53" s="26" t="s">
        <v>42</v>
      </c>
      <c r="E53" s="26">
        <v>162.44</v>
      </c>
      <c r="F53" s="26"/>
      <c r="G53" s="26"/>
      <c r="H53" s="26"/>
      <c r="I53" s="26"/>
      <c r="J53" s="26" t="s">
        <v>42</v>
      </c>
      <c r="K53" s="26">
        <v>84.76</v>
      </c>
      <c r="L53" s="26" t="s">
        <v>43</v>
      </c>
      <c r="M53" s="26">
        <v>53.89</v>
      </c>
      <c r="N53" s="26" t="s">
        <v>43</v>
      </c>
      <c r="O53" s="46"/>
      <c r="P53" s="80">
        <v>24.31</v>
      </c>
      <c r="Q53" s="81">
        <v>0</v>
      </c>
      <c r="R53" s="89">
        <v>0</v>
      </c>
      <c r="S53" s="83">
        <v>0</v>
      </c>
      <c r="T53" s="84">
        <v>0</v>
      </c>
      <c r="U53" s="84">
        <v>13.61</v>
      </c>
      <c r="V53" s="155"/>
      <c r="W53" s="156"/>
      <c r="X53" s="157"/>
      <c r="Y53" s="158"/>
      <c r="Z53" s="159"/>
    </row>
    <row r="54" spans="2:28" x14ac:dyDescent="0.25">
      <c r="B54" s="30">
        <v>44019</v>
      </c>
      <c r="C54" s="78">
        <v>124.46</v>
      </c>
      <c r="D54" s="26" t="s">
        <v>42</v>
      </c>
      <c r="E54" s="26">
        <v>124.46</v>
      </c>
      <c r="F54" s="26"/>
      <c r="G54" s="26"/>
      <c r="H54" s="26"/>
      <c r="I54" s="26"/>
      <c r="J54" s="26" t="s">
        <v>42</v>
      </c>
      <c r="K54" s="26">
        <v>98.71</v>
      </c>
      <c r="L54" s="26" t="s">
        <v>43</v>
      </c>
      <c r="M54" s="26">
        <v>38.049999999999997</v>
      </c>
      <c r="N54" s="26" t="s">
        <v>43</v>
      </c>
      <c r="O54" s="46"/>
      <c r="P54" s="80">
        <v>23.4</v>
      </c>
      <c r="Q54" s="81">
        <v>0</v>
      </c>
      <c r="R54" s="89">
        <v>0</v>
      </c>
      <c r="S54" s="83">
        <v>0</v>
      </c>
      <c r="T54" s="84">
        <v>0</v>
      </c>
      <c r="U54" s="84">
        <v>11.26</v>
      </c>
      <c r="V54" s="155"/>
      <c r="W54" s="156"/>
      <c r="X54" s="157"/>
      <c r="Y54" s="158"/>
      <c r="Z54" s="159"/>
    </row>
    <row r="55" spans="2:28" x14ac:dyDescent="0.25">
      <c r="B55" s="30">
        <v>44026</v>
      </c>
      <c r="C55" s="78">
        <v>147.30000000000001</v>
      </c>
      <c r="D55" s="26" t="s">
        <v>37</v>
      </c>
      <c r="E55" s="26">
        <v>147.30000000000001</v>
      </c>
      <c r="F55" s="26"/>
      <c r="G55" s="26"/>
      <c r="H55" s="26"/>
      <c r="I55" s="26"/>
      <c r="J55" s="26" t="s">
        <v>42</v>
      </c>
      <c r="K55" s="26">
        <v>89.36</v>
      </c>
      <c r="L55" s="26" t="s">
        <v>43</v>
      </c>
      <c r="M55" s="26">
        <v>44.03</v>
      </c>
      <c r="N55" s="26" t="s">
        <v>43</v>
      </c>
      <c r="O55" s="46"/>
      <c r="P55" s="80">
        <v>19.29</v>
      </c>
      <c r="Q55" s="81">
        <v>0</v>
      </c>
      <c r="R55" s="89">
        <v>0</v>
      </c>
      <c r="S55" s="83">
        <v>0</v>
      </c>
      <c r="T55" s="84">
        <v>0</v>
      </c>
      <c r="U55" s="84">
        <v>19.329999999999998</v>
      </c>
      <c r="V55" s="155"/>
      <c r="W55" s="156"/>
      <c r="X55" s="157"/>
      <c r="Y55" s="158"/>
      <c r="Z55" s="159"/>
      <c r="AB55" t="s">
        <v>56</v>
      </c>
    </row>
    <row r="56" spans="2:28" x14ac:dyDescent="0.25">
      <c r="B56" s="30">
        <v>44033</v>
      </c>
      <c r="C56" s="78">
        <v>176.66</v>
      </c>
      <c r="D56" s="26" t="s">
        <v>37</v>
      </c>
      <c r="E56" s="26">
        <v>176.66</v>
      </c>
      <c r="F56" s="26"/>
      <c r="G56" s="26"/>
      <c r="H56" s="26"/>
      <c r="I56" s="26"/>
      <c r="J56" s="26" t="s">
        <v>42</v>
      </c>
      <c r="K56" s="26">
        <v>74.599999999999994</v>
      </c>
      <c r="L56" s="26" t="s">
        <v>43</v>
      </c>
      <c r="M56" s="26">
        <v>64.83</v>
      </c>
      <c r="N56" s="26" t="s">
        <v>43</v>
      </c>
      <c r="O56" s="46"/>
      <c r="P56" s="80">
        <v>14.55</v>
      </c>
      <c r="Q56" s="81">
        <v>0</v>
      </c>
      <c r="R56" s="89">
        <v>0</v>
      </c>
      <c r="S56" s="83">
        <v>0</v>
      </c>
      <c r="T56" s="84">
        <v>0</v>
      </c>
      <c r="U56" s="84">
        <v>12.28</v>
      </c>
      <c r="V56" s="155"/>
      <c r="W56" s="156"/>
      <c r="X56" s="157"/>
      <c r="Y56" s="158"/>
      <c r="Z56" s="159"/>
    </row>
    <row r="57" spans="2:28" x14ac:dyDescent="0.25">
      <c r="B57" s="30">
        <v>44040</v>
      </c>
      <c r="C57" s="78">
        <v>0</v>
      </c>
      <c r="D57" s="26" t="s">
        <v>42</v>
      </c>
      <c r="E57" s="26" t="s">
        <v>42</v>
      </c>
      <c r="F57" s="26"/>
      <c r="G57" s="26"/>
      <c r="H57" s="26"/>
      <c r="I57" s="26"/>
      <c r="J57" s="26" t="s">
        <v>42</v>
      </c>
      <c r="K57" s="26">
        <v>79.34</v>
      </c>
      <c r="L57" s="26" t="s">
        <v>43</v>
      </c>
      <c r="M57" s="26">
        <v>47.2</v>
      </c>
      <c r="N57" s="26" t="s">
        <v>43</v>
      </c>
      <c r="O57" s="46"/>
      <c r="P57" s="80">
        <v>12.19</v>
      </c>
      <c r="Q57" s="81">
        <v>0</v>
      </c>
      <c r="R57" s="90">
        <v>0</v>
      </c>
      <c r="S57" s="83">
        <v>0</v>
      </c>
      <c r="T57" s="84">
        <v>0</v>
      </c>
      <c r="U57" s="84">
        <v>12.18</v>
      </c>
      <c r="V57" s="155"/>
      <c r="W57" s="156"/>
      <c r="X57" s="157"/>
      <c r="Y57" s="158"/>
      <c r="Z57" s="159"/>
    </row>
    <row r="58" spans="2:28" x14ac:dyDescent="0.25">
      <c r="B58" s="30">
        <v>44047</v>
      </c>
      <c r="C58" s="78">
        <v>47.88</v>
      </c>
      <c r="D58" s="26" t="s">
        <v>42</v>
      </c>
      <c r="E58" s="26" t="s">
        <v>42</v>
      </c>
      <c r="F58" s="26"/>
      <c r="G58" s="26"/>
      <c r="H58" s="26"/>
      <c r="I58" s="26"/>
      <c r="J58" s="26" t="s">
        <v>42</v>
      </c>
      <c r="K58" s="26">
        <v>69.31</v>
      </c>
      <c r="L58" s="26" t="s">
        <v>43</v>
      </c>
      <c r="M58" s="26">
        <v>38.700000000000003</v>
      </c>
      <c r="N58" s="26" t="s">
        <v>43</v>
      </c>
      <c r="O58" s="26">
        <v>47.88</v>
      </c>
      <c r="P58" s="80">
        <v>13.87</v>
      </c>
      <c r="Q58" s="81">
        <v>0</v>
      </c>
      <c r="R58" s="90">
        <v>0</v>
      </c>
      <c r="S58" s="83">
        <v>0</v>
      </c>
      <c r="T58" s="84">
        <v>0</v>
      </c>
      <c r="U58" s="84">
        <v>13.61</v>
      </c>
      <c r="V58" s="155"/>
      <c r="W58" s="156"/>
      <c r="X58" s="157"/>
      <c r="Y58" s="158"/>
      <c r="Z58" s="159"/>
    </row>
    <row r="59" spans="2:28" x14ac:dyDescent="0.25">
      <c r="B59" s="30">
        <v>44054</v>
      </c>
      <c r="C59" s="78">
        <v>236.05</v>
      </c>
      <c r="D59" s="26" t="s">
        <v>37</v>
      </c>
      <c r="E59" s="26" t="s">
        <v>42</v>
      </c>
      <c r="F59" s="26"/>
      <c r="G59" s="26"/>
      <c r="H59" s="26"/>
      <c r="I59" s="26"/>
      <c r="J59" s="26" t="s">
        <v>42</v>
      </c>
      <c r="K59" s="26">
        <v>60.73</v>
      </c>
      <c r="L59" s="26" t="s">
        <v>43</v>
      </c>
      <c r="M59" s="26">
        <v>62.02</v>
      </c>
      <c r="N59" s="26" t="s">
        <v>43</v>
      </c>
      <c r="O59" s="26">
        <v>236.05</v>
      </c>
      <c r="P59" s="80">
        <v>17.77</v>
      </c>
      <c r="Q59" s="81">
        <v>0</v>
      </c>
      <c r="R59" s="90">
        <v>0</v>
      </c>
      <c r="S59" s="83">
        <v>0</v>
      </c>
      <c r="T59" s="84">
        <v>0</v>
      </c>
      <c r="U59" s="84">
        <v>12.62</v>
      </c>
      <c r="V59" s="155"/>
      <c r="W59" s="156"/>
      <c r="X59" s="157"/>
      <c r="Y59" s="158"/>
      <c r="Z59" s="159"/>
    </row>
    <row r="60" spans="2:28" x14ac:dyDescent="0.25">
      <c r="B60" s="30">
        <v>44061</v>
      </c>
      <c r="C60" s="78">
        <v>184.77</v>
      </c>
      <c r="D60" s="26" t="s">
        <v>42</v>
      </c>
      <c r="E60" s="26" t="s">
        <v>42</v>
      </c>
      <c r="F60" s="26"/>
      <c r="G60" s="26"/>
      <c r="H60" s="26"/>
      <c r="I60" s="26"/>
      <c r="J60" s="26" t="s">
        <v>42</v>
      </c>
      <c r="K60" s="26">
        <v>57.93</v>
      </c>
      <c r="L60" s="26" t="s">
        <v>43</v>
      </c>
      <c r="M60" s="26">
        <v>25.65</v>
      </c>
      <c r="N60" s="26" t="s">
        <v>43</v>
      </c>
      <c r="O60" s="26">
        <v>184.77</v>
      </c>
      <c r="P60" s="80">
        <v>13.58</v>
      </c>
      <c r="Q60" s="81">
        <v>0</v>
      </c>
      <c r="R60" s="90">
        <v>0</v>
      </c>
      <c r="S60" s="83">
        <v>0</v>
      </c>
      <c r="T60" s="84">
        <v>0</v>
      </c>
      <c r="U60" s="84">
        <v>6.44</v>
      </c>
      <c r="V60" s="155"/>
      <c r="W60" s="156"/>
      <c r="X60" s="157"/>
      <c r="Y60" s="158"/>
      <c r="Z60" s="159"/>
    </row>
    <row r="61" spans="2:28" x14ac:dyDescent="0.25">
      <c r="B61" s="30">
        <v>44068</v>
      </c>
      <c r="C61" s="78">
        <v>91.3</v>
      </c>
      <c r="D61" s="26" t="s">
        <v>42</v>
      </c>
      <c r="E61" s="26" t="s">
        <v>42</v>
      </c>
      <c r="F61" s="26"/>
      <c r="G61" s="26"/>
      <c r="H61" s="26"/>
      <c r="I61" s="26"/>
      <c r="J61" s="26" t="s">
        <v>42</v>
      </c>
      <c r="K61" s="26">
        <v>58.6</v>
      </c>
      <c r="L61" s="26" t="s">
        <v>43</v>
      </c>
      <c r="M61" s="26">
        <v>120.93</v>
      </c>
      <c r="N61" s="26" t="s">
        <v>43</v>
      </c>
      <c r="O61" s="26">
        <v>91.3</v>
      </c>
      <c r="P61" s="80">
        <v>7.13</v>
      </c>
      <c r="Q61" s="81">
        <v>0</v>
      </c>
      <c r="R61" s="90">
        <v>0</v>
      </c>
      <c r="S61" s="83">
        <v>0</v>
      </c>
      <c r="T61" s="84">
        <v>0</v>
      </c>
      <c r="U61" s="84">
        <v>15.03</v>
      </c>
      <c r="V61" s="155"/>
      <c r="W61" s="156"/>
      <c r="X61" s="157"/>
      <c r="Y61" s="158"/>
      <c r="Z61" s="159"/>
    </row>
    <row r="62" spans="2:28" x14ac:dyDescent="0.25">
      <c r="B62" s="30">
        <v>44075</v>
      </c>
      <c r="C62" s="78">
        <v>116.51</v>
      </c>
      <c r="D62" s="26" t="s">
        <v>42</v>
      </c>
      <c r="E62" s="26">
        <v>116.51</v>
      </c>
      <c r="F62" s="26"/>
      <c r="G62" s="26"/>
      <c r="H62" s="26"/>
      <c r="I62" s="26"/>
      <c r="J62" s="26" t="s">
        <v>42</v>
      </c>
      <c r="K62" s="26">
        <v>74.13</v>
      </c>
      <c r="L62" s="26" t="s">
        <v>43</v>
      </c>
      <c r="M62" s="26">
        <v>40.32</v>
      </c>
      <c r="N62" s="26" t="s">
        <v>43</v>
      </c>
      <c r="O62" s="26">
        <v>0</v>
      </c>
      <c r="P62" s="80">
        <v>10.56</v>
      </c>
      <c r="Q62" s="81">
        <v>0</v>
      </c>
      <c r="R62" s="90">
        <v>0</v>
      </c>
      <c r="S62" s="83">
        <v>0</v>
      </c>
      <c r="T62" s="84">
        <v>0</v>
      </c>
      <c r="U62" s="84">
        <v>13.91</v>
      </c>
      <c r="V62" s="155"/>
      <c r="W62" s="156"/>
      <c r="X62" s="157"/>
      <c r="Y62" s="158"/>
      <c r="Z62" s="159"/>
    </row>
    <row r="63" spans="2:28" x14ac:dyDescent="0.25">
      <c r="B63" s="30">
        <v>44082</v>
      </c>
      <c r="C63" s="78">
        <v>270.28999999999996</v>
      </c>
      <c r="D63" s="26" t="s">
        <v>37</v>
      </c>
      <c r="E63" s="26">
        <v>160.91999999999999</v>
      </c>
      <c r="F63" s="26"/>
      <c r="G63" s="26"/>
      <c r="H63" s="26"/>
      <c r="I63" s="26"/>
      <c r="J63" s="26" t="s">
        <v>42</v>
      </c>
      <c r="K63" s="26">
        <v>64.38</v>
      </c>
      <c r="L63" s="26" t="s">
        <v>43</v>
      </c>
      <c r="M63" s="26">
        <v>44.81</v>
      </c>
      <c r="N63" s="26" t="s">
        <v>43</v>
      </c>
      <c r="O63" s="26">
        <v>109.37</v>
      </c>
      <c r="P63" s="80">
        <v>6.82</v>
      </c>
      <c r="Q63" s="81">
        <v>0</v>
      </c>
      <c r="R63" s="89">
        <v>0</v>
      </c>
      <c r="S63" s="83">
        <v>0</v>
      </c>
      <c r="T63" s="84">
        <v>0</v>
      </c>
      <c r="U63" s="84">
        <v>11.33</v>
      </c>
      <c r="V63" s="155"/>
      <c r="W63" s="156"/>
      <c r="X63" s="157"/>
      <c r="Y63" s="158"/>
      <c r="Z63" s="159"/>
    </row>
    <row r="64" spans="2:28" x14ac:dyDescent="0.25">
      <c r="B64" s="30">
        <v>44089</v>
      </c>
      <c r="C64" s="78">
        <v>39</v>
      </c>
      <c r="D64" s="26" t="s">
        <v>37</v>
      </c>
      <c r="E64" s="26">
        <v>39</v>
      </c>
      <c r="F64" s="26"/>
      <c r="G64" s="26"/>
      <c r="H64" s="26"/>
      <c r="I64" s="26"/>
      <c r="J64" s="26" t="s">
        <v>42</v>
      </c>
      <c r="K64" s="26">
        <v>80.2</v>
      </c>
      <c r="L64" s="26" t="s">
        <v>43</v>
      </c>
      <c r="M64" s="26">
        <v>39.99</v>
      </c>
      <c r="N64" s="26" t="s">
        <v>43</v>
      </c>
      <c r="O64" s="26">
        <v>0</v>
      </c>
      <c r="P64" s="80">
        <v>8.6</v>
      </c>
      <c r="Q64" s="81">
        <v>0</v>
      </c>
      <c r="R64" s="89">
        <v>0</v>
      </c>
      <c r="S64" s="83">
        <v>0</v>
      </c>
      <c r="T64" s="84">
        <v>0</v>
      </c>
      <c r="U64" s="84">
        <v>13.43</v>
      </c>
      <c r="V64" s="155"/>
      <c r="W64" s="156"/>
      <c r="X64" s="157"/>
      <c r="Y64" s="158"/>
      <c r="Z64" s="159"/>
    </row>
    <row r="65" spans="2:26" x14ac:dyDescent="0.25">
      <c r="B65" s="30">
        <v>44096</v>
      </c>
      <c r="C65" s="78">
        <v>247.78</v>
      </c>
      <c r="D65" s="26" t="s">
        <v>42</v>
      </c>
      <c r="E65" s="26">
        <v>177.31</v>
      </c>
      <c r="F65" s="26"/>
      <c r="G65" s="26"/>
      <c r="H65" s="26"/>
      <c r="I65" s="26"/>
      <c r="J65" s="26" t="s">
        <v>42</v>
      </c>
      <c r="K65" s="26">
        <v>69.400000000000006</v>
      </c>
      <c r="L65" s="26" t="s">
        <v>43</v>
      </c>
      <c r="M65" s="26">
        <v>41.64</v>
      </c>
      <c r="N65" s="26" t="s">
        <v>43</v>
      </c>
      <c r="O65" s="26">
        <v>70.47</v>
      </c>
      <c r="P65" s="80">
        <v>5.09</v>
      </c>
      <c r="Q65" s="81">
        <v>0</v>
      </c>
      <c r="R65" s="89">
        <v>0</v>
      </c>
      <c r="S65" s="83">
        <v>0</v>
      </c>
      <c r="T65" s="84">
        <v>0</v>
      </c>
      <c r="U65" s="84">
        <v>13.16</v>
      </c>
      <c r="V65" s="155"/>
      <c r="W65" s="156"/>
      <c r="X65" s="157"/>
      <c r="Y65" s="158"/>
      <c r="Z65" s="159"/>
    </row>
    <row r="66" spans="2:26" x14ac:dyDescent="0.25">
      <c r="B66" s="30">
        <v>44103</v>
      </c>
      <c r="C66" s="78">
        <v>39.46</v>
      </c>
      <c r="D66" s="26" t="s">
        <v>42</v>
      </c>
      <c r="E66" s="26" t="s">
        <v>42</v>
      </c>
      <c r="F66" s="26"/>
      <c r="G66" s="26"/>
      <c r="H66" s="26"/>
      <c r="I66" s="26"/>
      <c r="J66" s="26" t="s">
        <v>42</v>
      </c>
      <c r="K66" s="26">
        <v>86.5</v>
      </c>
      <c r="L66" s="26" t="s">
        <v>43</v>
      </c>
      <c r="M66" s="26">
        <v>27.89</v>
      </c>
      <c r="N66" s="26" t="s">
        <v>43</v>
      </c>
      <c r="O66" s="26">
        <v>39.46</v>
      </c>
      <c r="P66" s="80">
        <v>4.8600000000000003</v>
      </c>
      <c r="Q66" s="81">
        <v>0</v>
      </c>
      <c r="R66" s="89">
        <v>0</v>
      </c>
      <c r="S66" s="83">
        <v>0</v>
      </c>
      <c r="T66" s="84">
        <v>0</v>
      </c>
      <c r="U66" s="84">
        <v>11.14</v>
      </c>
      <c r="V66" s="155"/>
      <c r="W66" s="156"/>
      <c r="X66" s="157"/>
      <c r="Y66" s="158"/>
      <c r="Z66" s="159"/>
    </row>
    <row r="67" spans="2:26" x14ac:dyDescent="0.25">
      <c r="B67" s="30">
        <v>44110</v>
      </c>
      <c r="C67" s="78">
        <v>225.82</v>
      </c>
      <c r="D67" s="26" t="s">
        <v>42</v>
      </c>
      <c r="E67" s="26">
        <v>150.21</v>
      </c>
      <c r="F67" s="26"/>
      <c r="G67" s="26"/>
      <c r="H67" s="26"/>
      <c r="I67" s="26"/>
      <c r="J67" s="26" t="s">
        <v>42</v>
      </c>
      <c r="K67" s="26">
        <v>75.87</v>
      </c>
      <c r="L67" s="26" t="s">
        <v>43</v>
      </c>
      <c r="M67" s="26">
        <v>37.85</v>
      </c>
      <c r="N67" s="26" t="s">
        <v>43</v>
      </c>
      <c r="O67" s="26">
        <v>75.61</v>
      </c>
      <c r="P67" s="80">
        <v>1.37</v>
      </c>
      <c r="Q67" s="81">
        <v>0</v>
      </c>
      <c r="R67" s="89">
        <v>0</v>
      </c>
      <c r="S67" s="83">
        <v>0</v>
      </c>
      <c r="T67" s="84">
        <v>0</v>
      </c>
      <c r="U67" s="84">
        <v>10.29</v>
      </c>
      <c r="V67" s="155"/>
      <c r="W67" s="156"/>
      <c r="X67" s="157"/>
      <c r="Y67" s="158"/>
      <c r="Z67" s="159"/>
    </row>
    <row r="68" spans="2:26" x14ac:dyDescent="0.25">
      <c r="B68" s="30">
        <v>44117</v>
      </c>
      <c r="C68" s="78">
        <v>171.3</v>
      </c>
      <c r="D68" s="26" t="s">
        <v>42</v>
      </c>
      <c r="E68" s="26" t="s">
        <v>42</v>
      </c>
      <c r="F68" s="26"/>
      <c r="G68" s="26"/>
      <c r="H68" s="26"/>
      <c r="I68" s="26"/>
      <c r="J68" s="26" t="s">
        <v>42</v>
      </c>
      <c r="K68" s="26">
        <v>82.29</v>
      </c>
      <c r="L68" s="26" t="s">
        <v>43</v>
      </c>
      <c r="M68" s="26">
        <v>38.64</v>
      </c>
      <c r="N68" s="26" t="s">
        <v>43</v>
      </c>
      <c r="O68" s="26">
        <v>171.3</v>
      </c>
      <c r="P68" s="80">
        <v>1.69</v>
      </c>
      <c r="Q68" s="81">
        <v>0</v>
      </c>
      <c r="R68" s="89">
        <v>0</v>
      </c>
      <c r="S68" s="83">
        <v>0</v>
      </c>
      <c r="T68" s="84">
        <v>0</v>
      </c>
      <c r="U68" s="84">
        <v>9.6199999999999992</v>
      </c>
      <c r="V68" s="155"/>
      <c r="W68" s="156"/>
      <c r="X68" s="157"/>
      <c r="Y68" s="158"/>
      <c r="Z68" s="159"/>
    </row>
    <row r="69" spans="2:26" x14ac:dyDescent="0.25">
      <c r="B69" s="30">
        <v>44124</v>
      </c>
      <c r="C69" s="78">
        <v>210.77</v>
      </c>
      <c r="D69" s="26" t="s">
        <v>42</v>
      </c>
      <c r="E69" s="26" t="s">
        <v>42</v>
      </c>
      <c r="F69" s="26"/>
      <c r="G69" s="26"/>
      <c r="H69" s="26"/>
      <c r="I69" s="26"/>
      <c r="J69" s="26" t="s">
        <v>42</v>
      </c>
      <c r="K69" s="26">
        <v>102.46</v>
      </c>
      <c r="L69" s="26" t="s">
        <v>43</v>
      </c>
      <c r="M69" s="26">
        <v>39.31</v>
      </c>
      <c r="N69" s="26" t="s">
        <v>43</v>
      </c>
      <c r="O69" s="26">
        <v>210.77</v>
      </c>
      <c r="P69" s="190" t="s">
        <v>42</v>
      </c>
      <c r="Q69" s="81">
        <v>0</v>
      </c>
      <c r="R69" s="89">
        <v>0</v>
      </c>
      <c r="S69" s="83">
        <v>0</v>
      </c>
      <c r="T69" s="84">
        <v>0</v>
      </c>
      <c r="U69" s="84">
        <v>13.45</v>
      </c>
      <c r="V69" s="155"/>
      <c r="W69" s="156"/>
      <c r="X69" s="157"/>
      <c r="Y69" s="158"/>
      <c r="Z69" s="159"/>
    </row>
    <row r="70" spans="2:26" x14ac:dyDescent="0.25">
      <c r="B70" s="30">
        <v>44131</v>
      </c>
      <c r="C70" s="78">
        <v>255.49</v>
      </c>
      <c r="D70" s="26" t="s">
        <v>42</v>
      </c>
      <c r="E70" s="26">
        <v>178.72</v>
      </c>
      <c r="F70" s="26"/>
      <c r="G70" s="26"/>
      <c r="H70" s="26"/>
      <c r="I70" s="26"/>
      <c r="J70" s="26" t="s">
        <v>42</v>
      </c>
      <c r="K70" s="26">
        <v>78.63</v>
      </c>
      <c r="L70" s="26" t="s">
        <v>43</v>
      </c>
      <c r="M70" s="26">
        <v>36.31</v>
      </c>
      <c r="N70" s="26" t="s">
        <v>43</v>
      </c>
      <c r="O70" s="26">
        <v>76.77</v>
      </c>
      <c r="P70" s="190" t="s">
        <v>42</v>
      </c>
      <c r="Q70" s="81">
        <v>0</v>
      </c>
      <c r="R70" s="89">
        <v>0</v>
      </c>
      <c r="S70" s="83">
        <v>0</v>
      </c>
      <c r="T70" s="84">
        <v>0</v>
      </c>
      <c r="U70" s="84">
        <v>13.5</v>
      </c>
      <c r="V70" s="155"/>
      <c r="W70" s="156"/>
      <c r="X70" s="157"/>
      <c r="Y70" s="158"/>
      <c r="Z70" s="159"/>
    </row>
    <row r="71" spans="2:26" x14ac:dyDescent="0.25">
      <c r="B71" s="30">
        <v>44138</v>
      </c>
      <c r="C71" s="78">
        <v>154.15</v>
      </c>
      <c r="D71" s="26" t="s">
        <v>42</v>
      </c>
      <c r="E71" s="26" t="s">
        <v>42</v>
      </c>
      <c r="F71" s="26"/>
      <c r="G71" s="26"/>
      <c r="H71" s="26"/>
      <c r="I71" s="26"/>
      <c r="J71" s="26" t="s">
        <v>42</v>
      </c>
      <c r="K71" s="26">
        <v>48.5</v>
      </c>
      <c r="L71" s="26" t="s">
        <v>43</v>
      </c>
      <c r="M71" s="26">
        <v>32.85</v>
      </c>
      <c r="N71" s="26" t="s">
        <v>43</v>
      </c>
      <c r="O71" s="26">
        <v>154.15</v>
      </c>
      <c r="P71" s="190" t="s">
        <v>42</v>
      </c>
      <c r="Q71" s="81">
        <v>0</v>
      </c>
      <c r="R71" s="89">
        <v>0</v>
      </c>
      <c r="S71" s="83">
        <v>0</v>
      </c>
      <c r="T71" s="84">
        <v>0</v>
      </c>
      <c r="U71" s="84">
        <v>13.37</v>
      </c>
      <c r="V71" s="155"/>
      <c r="W71" s="156"/>
      <c r="X71" s="157"/>
      <c r="Y71" s="158"/>
      <c r="Z71" s="159"/>
    </row>
    <row r="72" spans="2:26" x14ac:dyDescent="0.25">
      <c r="B72" s="30">
        <v>44145</v>
      </c>
      <c r="C72" s="78">
        <v>139.6</v>
      </c>
      <c r="D72" s="46"/>
      <c r="E72" s="26">
        <v>66.28</v>
      </c>
      <c r="F72" s="26"/>
      <c r="G72" s="26"/>
      <c r="H72" s="26"/>
      <c r="I72" s="26"/>
      <c r="J72" s="46"/>
      <c r="K72" s="26">
        <v>70.69</v>
      </c>
      <c r="L72" s="26">
        <v>118.65</v>
      </c>
      <c r="M72" s="26">
        <v>29.03</v>
      </c>
      <c r="N72" s="46"/>
      <c r="O72" s="26">
        <v>73.319999999999993</v>
      </c>
      <c r="P72" s="190" t="s">
        <v>42</v>
      </c>
      <c r="Q72" s="46"/>
      <c r="R72" s="46"/>
      <c r="S72" s="46"/>
      <c r="T72" s="46"/>
      <c r="U72" s="84">
        <v>13.5</v>
      </c>
      <c r="V72" s="155"/>
      <c r="W72" s="156"/>
      <c r="X72" s="157"/>
      <c r="Y72" s="158"/>
      <c r="Z72" s="159"/>
    </row>
    <row r="73" spans="2:26" x14ac:dyDescent="0.25">
      <c r="B73" s="30">
        <v>44152</v>
      </c>
      <c r="C73" s="78">
        <v>228.07999999999998</v>
      </c>
      <c r="D73" s="46"/>
      <c r="E73" s="26">
        <v>169.28</v>
      </c>
      <c r="F73" s="26"/>
      <c r="G73" s="26"/>
      <c r="H73" s="26"/>
      <c r="I73" s="26"/>
      <c r="J73" s="46"/>
      <c r="K73" s="26">
        <v>85.11</v>
      </c>
      <c r="L73" s="46"/>
      <c r="M73" s="26">
        <v>28.25</v>
      </c>
      <c r="N73" s="46"/>
      <c r="O73" s="26">
        <v>58.8</v>
      </c>
      <c r="P73" s="190" t="s">
        <v>42</v>
      </c>
      <c r="Q73" s="46"/>
      <c r="R73" s="46"/>
      <c r="S73" s="46"/>
      <c r="T73" s="46"/>
      <c r="U73" s="84">
        <v>16.75</v>
      </c>
      <c r="V73" s="155"/>
      <c r="W73" s="156"/>
      <c r="X73" s="157"/>
      <c r="Y73" s="158"/>
      <c r="Z73" s="159"/>
    </row>
    <row r="74" spans="2:26" x14ac:dyDescent="0.25">
      <c r="B74" s="30">
        <v>44159</v>
      </c>
      <c r="C74" s="78">
        <v>250.7</v>
      </c>
      <c r="D74" s="46"/>
      <c r="E74" s="26">
        <v>185.39</v>
      </c>
      <c r="F74" s="26"/>
      <c r="G74" s="26"/>
      <c r="H74" s="26"/>
      <c r="I74" s="26"/>
      <c r="J74" s="46"/>
      <c r="K74" s="26">
        <v>79.53</v>
      </c>
      <c r="L74" s="46"/>
      <c r="M74" s="26">
        <v>31.65</v>
      </c>
      <c r="N74" s="46"/>
      <c r="O74" s="26">
        <v>65.31</v>
      </c>
      <c r="P74" s="80">
        <v>3.59</v>
      </c>
      <c r="Q74" s="46"/>
      <c r="R74" s="46"/>
      <c r="S74" s="46"/>
      <c r="T74" s="46"/>
      <c r="U74" s="84">
        <v>11.21</v>
      </c>
      <c r="V74" s="155"/>
      <c r="W74" s="156"/>
      <c r="X74" s="157"/>
      <c r="Y74" s="158"/>
      <c r="Z74" s="159"/>
    </row>
    <row r="75" spans="2:26" x14ac:dyDescent="0.25">
      <c r="B75" s="30">
        <v>44166</v>
      </c>
      <c r="C75" s="78">
        <v>172.55</v>
      </c>
      <c r="D75" s="46"/>
      <c r="E75" s="47" t="s">
        <v>33</v>
      </c>
      <c r="F75" s="47"/>
      <c r="G75" s="47"/>
      <c r="H75" s="47"/>
      <c r="I75" s="47"/>
      <c r="J75" s="46"/>
      <c r="K75" s="26">
        <v>75.77</v>
      </c>
      <c r="L75" s="46"/>
      <c r="M75" s="26">
        <v>30.1</v>
      </c>
      <c r="N75" s="46"/>
      <c r="O75" s="26">
        <v>172.55</v>
      </c>
      <c r="P75" s="100" t="s">
        <v>71</v>
      </c>
      <c r="Q75" s="81">
        <v>0</v>
      </c>
      <c r="R75" s="46"/>
      <c r="S75" s="83">
        <v>0</v>
      </c>
      <c r="T75" s="84">
        <v>0</v>
      </c>
      <c r="U75" s="84">
        <v>15.63</v>
      </c>
      <c r="V75" s="155"/>
      <c r="W75" s="156"/>
      <c r="X75" s="157"/>
      <c r="Y75" s="158"/>
      <c r="Z75" s="159"/>
    </row>
    <row r="76" spans="2:26" x14ac:dyDescent="0.25">
      <c r="B76" s="30">
        <v>44173</v>
      </c>
      <c r="C76" s="78">
        <v>170.51</v>
      </c>
      <c r="D76" s="46"/>
      <c r="E76" s="26">
        <v>0</v>
      </c>
      <c r="F76" s="26"/>
      <c r="G76" s="26"/>
      <c r="H76" s="26"/>
      <c r="I76" s="26"/>
      <c r="J76" s="46"/>
      <c r="K76" s="26">
        <v>88.1</v>
      </c>
      <c r="L76" s="46"/>
      <c r="M76" s="26">
        <v>33.97</v>
      </c>
      <c r="N76" s="46"/>
      <c r="O76" s="26">
        <v>170.51</v>
      </c>
      <c r="P76" s="100" t="s">
        <v>71</v>
      </c>
      <c r="Q76" s="81">
        <v>0</v>
      </c>
      <c r="R76" s="46"/>
      <c r="S76" s="83">
        <v>0</v>
      </c>
      <c r="T76" s="84">
        <v>0</v>
      </c>
      <c r="U76" s="84">
        <v>3.09</v>
      </c>
      <c r="V76" s="155"/>
      <c r="W76" s="156"/>
      <c r="X76" s="157"/>
      <c r="Y76" s="158"/>
      <c r="Z76" s="159"/>
    </row>
    <row r="77" spans="2:26" x14ac:dyDescent="0.25">
      <c r="B77" s="30">
        <v>44180</v>
      </c>
      <c r="C77" s="78">
        <v>153.47</v>
      </c>
      <c r="D77" s="46"/>
      <c r="E77" s="26">
        <v>0</v>
      </c>
      <c r="F77" s="26"/>
      <c r="G77" s="26"/>
      <c r="H77" s="26"/>
      <c r="I77" s="26"/>
      <c r="J77" s="46"/>
      <c r="K77" s="26">
        <v>71.510000000000005</v>
      </c>
      <c r="L77" s="46"/>
      <c r="M77" s="26">
        <v>33.85</v>
      </c>
      <c r="N77" s="46"/>
      <c r="O77" s="26">
        <v>153.47</v>
      </c>
      <c r="P77" s="100" t="s">
        <v>71</v>
      </c>
      <c r="Q77" s="81">
        <v>0</v>
      </c>
      <c r="R77" s="46"/>
      <c r="S77" s="83">
        <v>0</v>
      </c>
      <c r="T77" s="84">
        <v>0</v>
      </c>
      <c r="U77" s="84">
        <v>11.27</v>
      </c>
      <c r="V77" s="155"/>
      <c r="W77" s="156"/>
      <c r="X77" s="157"/>
      <c r="Y77" s="158"/>
      <c r="Z77" s="159"/>
    </row>
    <row r="78" spans="2:26" x14ac:dyDescent="0.25">
      <c r="B78" s="30">
        <v>44187</v>
      </c>
      <c r="C78" s="78">
        <v>151.77000000000001</v>
      </c>
      <c r="D78" s="46"/>
      <c r="E78" s="26">
        <v>0</v>
      </c>
      <c r="F78" s="26"/>
      <c r="G78" s="26"/>
      <c r="H78" s="26"/>
      <c r="I78" s="26"/>
      <c r="J78" s="46"/>
      <c r="K78" s="26">
        <v>66.75</v>
      </c>
      <c r="L78" s="46"/>
      <c r="M78" s="26">
        <v>25.32</v>
      </c>
      <c r="N78" s="46"/>
      <c r="O78" s="26">
        <v>151.77000000000001</v>
      </c>
      <c r="P78" s="100" t="s">
        <v>71</v>
      </c>
      <c r="Q78" s="81">
        <v>0</v>
      </c>
      <c r="R78" s="46"/>
      <c r="S78" s="83">
        <v>0</v>
      </c>
      <c r="T78" s="84">
        <v>0</v>
      </c>
      <c r="U78" s="84">
        <v>8.9</v>
      </c>
      <c r="V78" s="155"/>
      <c r="W78" s="156"/>
      <c r="X78" s="157"/>
      <c r="Y78" s="158"/>
      <c r="Z78" s="159"/>
    </row>
    <row r="79" spans="2:26" x14ac:dyDescent="0.25">
      <c r="B79" s="30">
        <v>44194</v>
      </c>
      <c r="C79" s="78">
        <v>161.75</v>
      </c>
      <c r="D79" s="46"/>
      <c r="E79" s="26">
        <v>18.690000000000001</v>
      </c>
      <c r="F79" s="26"/>
      <c r="G79" s="26"/>
      <c r="H79" s="26"/>
      <c r="I79" s="26"/>
      <c r="J79" s="46"/>
      <c r="K79" s="26">
        <v>68.239999999999995</v>
      </c>
      <c r="L79" s="46"/>
      <c r="M79" s="26">
        <v>30.98</v>
      </c>
      <c r="N79" s="46"/>
      <c r="O79" s="26">
        <v>143.06</v>
      </c>
      <c r="P79" s="80">
        <v>6.83</v>
      </c>
      <c r="Q79" s="81">
        <v>0</v>
      </c>
      <c r="R79" s="46"/>
      <c r="S79" s="83">
        <v>0</v>
      </c>
      <c r="T79" s="84">
        <v>0</v>
      </c>
      <c r="U79" s="84">
        <v>10.26</v>
      </c>
      <c r="V79" s="155"/>
      <c r="W79" s="156"/>
      <c r="X79" s="157"/>
      <c r="Y79" s="158"/>
      <c r="Z79" s="159"/>
    </row>
    <row r="80" spans="2:26" x14ac:dyDescent="0.25">
      <c r="B80" s="30">
        <v>44201</v>
      </c>
      <c r="C80" s="78">
        <v>72.91</v>
      </c>
      <c r="D80" s="46"/>
      <c r="E80" s="26">
        <v>72.91</v>
      </c>
      <c r="F80" s="26"/>
      <c r="G80" s="26"/>
      <c r="H80" s="26"/>
      <c r="I80" s="26"/>
      <c r="J80" s="46"/>
      <c r="K80" s="26">
        <v>68.099999999999994</v>
      </c>
      <c r="L80" s="46"/>
      <c r="M80" s="26">
        <v>34.549999999999997</v>
      </c>
      <c r="N80" s="46"/>
      <c r="O80" s="26">
        <v>0</v>
      </c>
      <c r="P80" s="100" t="s">
        <v>71</v>
      </c>
      <c r="Q80" s="81">
        <v>0</v>
      </c>
      <c r="R80" s="46"/>
      <c r="S80" s="83">
        <v>0</v>
      </c>
      <c r="T80" s="84">
        <v>0</v>
      </c>
      <c r="U80" s="84">
        <v>11.56</v>
      </c>
      <c r="V80" s="155"/>
      <c r="W80" s="156"/>
      <c r="X80" s="157"/>
      <c r="Y80" s="158"/>
      <c r="Z80" s="159"/>
    </row>
    <row r="81" spans="2:26" x14ac:dyDescent="0.25">
      <c r="B81" s="30">
        <v>44208</v>
      </c>
      <c r="C81" s="78">
        <v>158.36000000000001</v>
      </c>
      <c r="D81" s="26" t="s">
        <v>42</v>
      </c>
      <c r="E81" s="26">
        <v>158.36000000000001</v>
      </c>
      <c r="F81" s="26"/>
      <c r="G81" s="26"/>
      <c r="H81" s="26"/>
      <c r="I81" s="26"/>
      <c r="J81" s="26" t="s">
        <v>42</v>
      </c>
      <c r="K81" s="26">
        <v>107.05</v>
      </c>
      <c r="L81" s="46"/>
      <c r="M81" s="26">
        <v>33.93</v>
      </c>
      <c r="N81" s="46"/>
      <c r="O81" s="26">
        <v>0</v>
      </c>
      <c r="P81" s="80">
        <v>45.74</v>
      </c>
      <c r="Q81" s="81">
        <v>0</v>
      </c>
      <c r="R81" s="90">
        <v>0</v>
      </c>
      <c r="S81" s="83">
        <v>0</v>
      </c>
      <c r="T81" s="84">
        <v>1.04</v>
      </c>
      <c r="U81" s="84">
        <v>33.36</v>
      </c>
      <c r="V81" s="155"/>
      <c r="W81" s="156"/>
      <c r="X81" s="157"/>
      <c r="Y81" s="158"/>
      <c r="Z81" s="159"/>
    </row>
    <row r="82" spans="2:26" x14ac:dyDescent="0.25">
      <c r="B82" s="30">
        <v>44215</v>
      </c>
      <c r="C82" s="78">
        <v>253.56</v>
      </c>
      <c r="D82" s="46"/>
      <c r="E82" s="26">
        <v>138.93</v>
      </c>
      <c r="F82" s="26"/>
      <c r="G82" s="26"/>
      <c r="H82" s="26"/>
      <c r="I82" s="26"/>
      <c r="J82" s="46"/>
      <c r="K82" s="26">
        <v>131.22999999999999</v>
      </c>
      <c r="L82" s="46"/>
      <c r="M82" s="26">
        <v>37.119999999999997</v>
      </c>
      <c r="N82" s="46"/>
      <c r="O82" s="26">
        <v>114.63</v>
      </c>
      <c r="P82" s="80">
        <v>16.73</v>
      </c>
      <c r="Q82" s="81">
        <v>0</v>
      </c>
      <c r="R82" s="46"/>
      <c r="S82" s="83">
        <v>0</v>
      </c>
      <c r="T82" s="84">
        <v>0.46</v>
      </c>
      <c r="U82" s="84">
        <v>18.66</v>
      </c>
      <c r="V82" s="155"/>
      <c r="W82" s="156"/>
      <c r="X82" s="157"/>
      <c r="Y82" s="158"/>
      <c r="Z82" s="159"/>
    </row>
    <row r="83" spans="2:26" x14ac:dyDescent="0.25">
      <c r="B83" s="30">
        <v>44222</v>
      </c>
      <c r="C83" s="78">
        <v>20.88</v>
      </c>
      <c r="D83" s="46"/>
      <c r="E83" s="26">
        <v>0</v>
      </c>
      <c r="F83" s="26"/>
      <c r="G83" s="26"/>
      <c r="H83" s="26"/>
      <c r="I83" s="26"/>
      <c r="J83" s="46"/>
      <c r="K83" s="26">
        <v>58.52</v>
      </c>
      <c r="L83" s="46"/>
      <c r="M83" s="26">
        <v>27.61</v>
      </c>
      <c r="N83" s="46"/>
      <c r="O83" s="26">
        <v>20.88</v>
      </c>
      <c r="P83" s="80">
        <v>11.28</v>
      </c>
      <c r="Q83" s="81">
        <v>0</v>
      </c>
      <c r="R83" s="46"/>
      <c r="S83" s="83">
        <v>0</v>
      </c>
      <c r="T83" s="84">
        <v>0.31</v>
      </c>
      <c r="U83" s="84">
        <v>10.34</v>
      </c>
      <c r="V83" s="155"/>
      <c r="W83" s="156"/>
      <c r="X83" s="157"/>
      <c r="Y83" s="158"/>
      <c r="Z83" s="159"/>
    </row>
    <row r="84" spans="2:26" x14ac:dyDescent="0.25">
      <c r="B84" s="30">
        <v>44229</v>
      </c>
      <c r="C84" s="78">
        <v>45.1</v>
      </c>
      <c r="D84" s="46"/>
      <c r="E84" s="26">
        <v>45.1</v>
      </c>
      <c r="F84" s="26"/>
      <c r="G84" s="26"/>
      <c r="H84" s="26"/>
      <c r="I84" s="26"/>
      <c r="J84" s="46"/>
      <c r="K84" s="26">
        <v>130.56</v>
      </c>
      <c r="L84" s="46"/>
      <c r="M84" s="26">
        <v>30.29</v>
      </c>
      <c r="N84" s="46"/>
      <c r="O84" s="26">
        <v>0</v>
      </c>
      <c r="P84" s="80">
        <v>4.41</v>
      </c>
      <c r="Q84" s="81">
        <v>0</v>
      </c>
      <c r="R84" s="46"/>
      <c r="S84" s="83">
        <v>0</v>
      </c>
      <c r="T84" s="84">
        <v>0</v>
      </c>
      <c r="U84" s="84">
        <v>12.48</v>
      </c>
      <c r="V84" s="155"/>
      <c r="W84" s="156"/>
      <c r="X84" s="157"/>
      <c r="Y84" s="158"/>
      <c r="Z84" s="159"/>
    </row>
    <row r="85" spans="2:26" x14ac:dyDescent="0.25">
      <c r="B85" s="30">
        <v>44236</v>
      </c>
      <c r="C85" s="78">
        <v>72.39</v>
      </c>
      <c r="D85" s="46"/>
      <c r="E85" s="26">
        <v>72.39</v>
      </c>
      <c r="F85" s="26"/>
      <c r="G85" s="26"/>
      <c r="H85" s="26"/>
      <c r="I85" s="26"/>
      <c r="J85" s="46"/>
      <c r="K85" s="26">
        <v>80.36</v>
      </c>
      <c r="L85" s="46"/>
      <c r="M85" s="26">
        <v>36.35</v>
      </c>
      <c r="N85" s="46"/>
      <c r="O85" s="26">
        <v>0</v>
      </c>
      <c r="P85" s="80">
        <v>6.2</v>
      </c>
      <c r="Q85" s="81">
        <v>0</v>
      </c>
      <c r="R85" s="46"/>
      <c r="S85" s="83">
        <v>0</v>
      </c>
      <c r="T85" s="84">
        <v>0</v>
      </c>
      <c r="U85" s="84">
        <v>15.98</v>
      </c>
      <c r="V85" s="155"/>
      <c r="W85" s="156"/>
      <c r="X85" s="157"/>
      <c r="Y85" s="158"/>
      <c r="Z85" s="159"/>
    </row>
    <row r="86" spans="2:26" x14ac:dyDescent="0.25">
      <c r="B86" s="30">
        <v>44243</v>
      </c>
      <c r="C86" s="78">
        <v>72.48</v>
      </c>
      <c r="D86" s="46"/>
      <c r="E86" s="26">
        <v>72.48</v>
      </c>
      <c r="F86" s="26"/>
      <c r="G86" s="26"/>
      <c r="H86" s="26"/>
      <c r="I86" s="26"/>
      <c r="J86" s="46"/>
      <c r="K86" s="26">
        <v>77.739999999999995</v>
      </c>
      <c r="L86" s="46"/>
      <c r="M86" s="26">
        <v>29.22</v>
      </c>
      <c r="N86" s="46"/>
      <c r="O86" s="26">
        <v>0</v>
      </c>
      <c r="P86" s="80">
        <v>1.61</v>
      </c>
      <c r="Q86" s="81">
        <v>0</v>
      </c>
      <c r="R86" s="46"/>
      <c r="S86" s="83">
        <v>0</v>
      </c>
      <c r="T86" s="84">
        <v>0</v>
      </c>
      <c r="U86" s="84">
        <v>9.6999999999999993</v>
      </c>
      <c r="V86" s="155"/>
      <c r="W86" s="156"/>
      <c r="X86" s="157"/>
      <c r="Y86" s="158"/>
      <c r="Z86" s="159"/>
    </row>
    <row r="87" spans="2:26" x14ac:dyDescent="0.25">
      <c r="B87" s="30">
        <v>44250</v>
      </c>
      <c r="C87" s="78">
        <v>66.06</v>
      </c>
      <c r="D87" s="46"/>
      <c r="E87" s="26">
        <v>66.06</v>
      </c>
      <c r="F87" s="26"/>
      <c r="G87" s="26"/>
      <c r="H87" s="26"/>
      <c r="I87" s="26"/>
      <c r="J87" s="46"/>
      <c r="K87" s="26">
        <v>74.25</v>
      </c>
      <c r="L87" s="46"/>
      <c r="M87" s="26">
        <v>32.54</v>
      </c>
      <c r="N87" s="46"/>
      <c r="O87" s="26">
        <v>0</v>
      </c>
      <c r="P87" s="80">
        <v>1.59</v>
      </c>
      <c r="Q87" s="81">
        <v>0</v>
      </c>
      <c r="R87" s="46"/>
      <c r="S87" s="83">
        <v>0</v>
      </c>
      <c r="T87" s="84">
        <v>0</v>
      </c>
      <c r="U87" s="84">
        <v>5.35</v>
      </c>
      <c r="V87" s="155"/>
      <c r="W87" s="156"/>
      <c r="X87" s="157"/>
      <c r="Y87" s="158"/>
      <c r="Z87" s="159"/>
    </row>
    <row r="88" spans="2:26" x14ac:dyDescent="0.25">
      <c r="B88" s="30">
        <v>44257</v>
      </c>
      <c r="C88" s="78">
        <v>167.68</v>
      </c>
      <c r="D88" s="46"/>
      <c r="E88" s="26">
        <v>25.96</v>
      </c>
      <c r="F88" s="26"/>
      <c r="G88" s="26"/>
      <c r="H88" s="26"/>
      <c r="I88" s="26"/>
      <c r="J88" s="46"/>
      <c r="K88" s="26">
        <v>65.709999999999994</v>
      </c>
      <c r="L88" s="46"/>
      <c r="M88" s="26">
        <v>33.21</v>
      </c>
      <c r="N88" s="46"/>
      <c r="O88" s="26">
        <v>141.72</v>
      </c>
      <c r="P88" s="190" t="s">
        <v>42</v>
      </c>
      <c r="Q88" s="81">
        <v>0</v>
      </c>
      <c r="R88" s="46"/>
      <c r="S88" s="83">
        <v>0</v>
      </c>
      <c r="T88" s="84">
        <v>0</v>
      </c>
      <c r="U88" s="84">
        <v>11.39</v>
      </c>
      <c r="V88" s="155"/>
      <c r="W88" s="156"/>
      <c r="X88" s="157"/>
      <c r="Y88" s="158"/>
      <c r="Z88" s="159"/>
    </row>
    <row r="89" spans="2:26" x14ac:dyDescent="0.25">
      <c r="B89" s="30">
        <v>44264</v>
      </c>
      <c r="C89" s="78">
        <v>1724.41</v>
      </c>
      <c r="D89" s="26" t="s">
        <v>42</v>
      </c>
      <c r="E89" s="26">
        <v>1412.15</v>
      </c>
      <c r="F89" s="26"/>
      <c r="G89" s="26"/>
      <c r="H89" s="26"/>
      <c r="I89" s="26"/>
      <c r="J89" s="26" t="s">
        <v>80</v>
      </c>
      <c r="K89" s="26">
        <v>593.91999999999996</v>
      </c>
      <c r="L89" s="46"/>
      <c r="M89" s="26">
        <v>365.62</v>
      </c>
      <c r="N89" s="46"/>
      <c r="O89" s="26">
        <v>312.26</v>
      </c>
      <c r="P89" s="100">
        <v>298.62</v>
      </c>
      <c r="Q89" s="81">
        <v>0</v>
      </c>
      <c r="R89" s="90">
        <v>0</v>
      </c>
      <c r="S89" s="83">
        <v>0</v>
      </c>
      <c r="T89" s="84">
        <v>1.37</v>
      </c>
      <c r="U89" s="84">
        <v>51.4</v>
      </c>
      <c r="V89" s="155"/>
      <c r="W89" s="156"/>
      <c r="X89" s="157"/>
      <c r="Y89" s="158"/>
      <c r="Z89" s="159"/>
    </row>
    <row r="90" spans="2:26" x14ac:dyDescent="0.25">
      <c r="B90" s="30">
        <v>44271</v>
      </c>
      <c r="C90" s="78">
        <v>256.86</v>
      </c>
      <c r="D90" s="26">
        <v>4.59</v>
      </c>
      <c r="E90" s="26">
        <v>256.86</v>
      </c>
      <c r="F90" s="26"/>
      <c r="G90" s="26"/>
      <c r="H90" s="26"/>
      <c r="I90" s="26"/>
      <c r="J90" s="26" t="s">
        <v>42</v>
      </c>
      <c r="K90" s="26">
        <v>162.77000000000001</v>
      </c>
      <c r="L90" s="46"/>
      <c r="M90" s="26">
        <v>47.22</v>
      </c>
      <c r="N90" s="46"/>
      <c r="O90" s="26">
        <v>0</v>
      </c>
      <c r="P90" s="100">
        <v>65.7</v>
      </c>
      <c r="Q90" s="81">
        <v>0</v>
      </c>
      <c r="R90" s="89">
        <v>0</v>
      </c>
      <c r="S90" s="83">
        <v>0</v>
      </c>
      <c r="T90" s="301" t="s">
        <v>42</v>
      </c>
      <c r="U90" s="84">
        <v>11.15</v>
      </c>
      <c r="V90" s="155"/>
      <c r="W90" s="156"/>
      <c r="X90" s="157"/>
      <c r="Y90" s="158"/>
      <c r="Z90" s="159"/>
    </row>
    <row r="91" spans="2:26" x14ac:dyDescent="0.25">
      <c r="B91" s="30">
        <v>44278</v>
      </c>
      <c r="C91" s="78">
        <v>324.75</v>
      </c>
      <c r="D91" s="26">
        <v>2.1</v>
      </c>
      <c r="E91" s="26">
        <v>222.66</v>
      </c>
      <c r="F91" s="26"/>
      <c r="G91" s="26"/>
      <c r="H91" s="26"/>
      <c r="I91" s="26"/>
      <c r="J91" s="26" t="s">
        <v>42</v>
      </c>
      <c r="K91" s="26">
        <v>123.91</v>
      </c>
      <c r="L91" s="46"/>
      <c r="M91" s="26">
        <v>50.73</v>
      </c>
      <c r="N91" s="46"/>
      <c r="O91" s="26">
        <v>102.09</v>
      </c>
      <c r="P91" s="80">
        <v>87.17</v>
      </c>
      <c r="Q91" s="81">
        <v>0</v>
      </c>
      <c r="R91" s="89">
        <v>0</v>
      </c>
      <c r="S91" s="83">
        <v>0</v>
      </c>
      <c r="T91" s="301" t="s">
        <v>42</v>
      </c>
      <c r="U91" s="84">
        <v>23.27</v>
      </c>
      <c r="V91" s="155"/>
      <c r="W91" s="156"/>
      <c r="X91" s="157"/>
      <c r="Y91" s="158"/>
      <c r="Z91" s="159"/>
    </row>
    <row r="92" spans="2:26" x14ac:dyDescent="0.25">
      <c r="B92" s="30">
        <v>44285</v>
      </c>
      <c r="C92" s="78">
        <v>308.29000000000002</v>
      </c>
      <c r="D92" s="26">
        <v>2.4900000000000002</v>
      </c>
      <c r="E92" s="26">
        <v>193.04</v>
      </c>
      <c r="F92" s="26"/>
      <c r="G92" s="26"/>
      <c r="H92" s="26"/>
      <c r="I92" s="26"/>
      <c r="J92" s="46"/>
      <c r="K92" s="26">
        <v>155.99</v>
      </c>
      <c r="L92" s="46"/>
      <c r="M92" s="26">
        <v>51.32</v>
      </c>
      <c r="N92" s="46"/>
      <c r="O92" s="26">
        <v>115.25</v>
      </c>
      <c r="P92" s="80">
        <v>57.4</v>
      </c>
      <c r="Q92" s="81">
        <v>0</v>
      </c>
      <c r="R92" s="46"/>
      <c r="S92" s="83">
        <v>0</v>
      </c>
      <c r="T92" s="84">
        <v>0</v>
      </c>
      <c r="U92" s="84">
        <v>14.51</v>
      </c>
      <c r="V92" s="155"/>
      <c r="W92" s="156"/>
      <c r="X92" s="157"/>
      <c r="Y92" s="158"/>
      <c r="Z92" s="159"/>
    </row>
    <row r="93" spans="2:26" x14ac:dyDescent="0.25">
      <c r="B93" s="30">
        <v>44293</v>
      </c>
      <c r="C93" s="78">
        <v>304.27999999999997</v>
      </c>
      <c r="D93" s="46"/>
      <c r="E93" s="26">
        <v>204.14</v>
      </c>
      <c r="F93" s="26"/>
      <c r="G93" s="26"/>
      <c r="H93" s="26"/>
      <c r="I93" s="26"/>
      <c r="J93" s="46"/>
      <c r="K93" s="26">
        <v>143.80000000000001</v>
      </c>
      <c r="L93" s="46"/>
      <c r="M93" s="26">
        <v>43.75</v>
      </c>
      <c r="N93" s="46"/>
      <c r="O93" s="26">
        <v>100.14</v>
      </c>
      <c r="P93" s="80">
        <v>36.28</v>
      </c>
      <c r="Q93" s="81">
        <v>0</v>
      </c>
      <c r="R93" s="46"/>
      <c r="S93" s="83">
        <v>0</v>
      </c>
      <c r="T93" s="84">
        <v>0</v>
      </c>
      <c r="U93" s="84">
        <v>3.12</v>
      </c>
      <c r="V93" s="155"/>
      <c r="W93" s="156"/>
      <c r="X93" s="157"/>
      <c r="Y93" s="158"/>
      <c r="Z93" s="159"/>
    </row>
    <row r="94" spans="2:26" x14ac:dyDescent="0.25">
      <c r="B94" s="30">
        <v>44299</v>
      </c>
      <c r="C94" s="78">
        <v>272.69</v>
      </c>
      <c r="D94" s="46"/>
      <c r="E94" s="26">
        <v>166.25</v>
      </c>
      <c r="F94" s="26"/>
      <c r="G94" s="26"/>
      <c r="H94" s="26"/>
      <c r="I94" s="26"/>
      <c r="J94" s="46"/>
      <c r="K94" s="26">
        <v>133.44</v>
      </c>
      <c r="L94" s="46"/>
      <c r="M94" s="26">
        <v>46.25</v>
      </c>
      <c r="N94" s="46"/>
      <c r="O94" s="26">
        <v>106.44</v>
      </c>
      <c r="P94" s="80">
        <v>30.85</v>
      </c>
      <c r="Q94" s="81">
        <v>0</v>
      </c>
      <c r="R94" s="46"/>
      <c r="S94" s="83">
        <v>0</v>
      </c>
      <c r="T94" s="84">
        <v>0</v>
      </c>
      <c r="U94" s="84">
        <v>11.16</v>
      </c>
      <c r="V94" s="155"/>
      <c r="W94" s="156"/>
      <c r="X94" s="157"/>
      <c r="Y94" s="158"/>
      <c r="Z94" s="159"/>
    </row>
    <row r="95" spans="2:26" x14ac:dyDescent="0.25">
      <c r="B95" s="30">
        <v>44306</v>
      </c>
      <c r="C95" s="78">
        <v>269.52999999999997</v>
      </c>
      <c r="D95" s="46"/>
      <c r="E95" s="26">
        <v>171.82</v>
      </c>
      <c r="F95" s="26"/>
      <c r="G95" s="26"/>
      <c r="H95" s="26"/>
      <c r="I95" s="26"/>
      <c r="J95" s="46"/>
      <c r="K95" s="26">
        <v>109.79</v>
      </c>
      <c r="L95" s="46"/>
      <c r="M95" s="26">
        <v>61.06</v>
      </c>
      <c r="N95" s="46"/>
      <c r="O95" s="26">
        <v>97.71</v>
      </c>
      <c r="P95" s="80">
        <v>78.66</v>
      </c>
      <c r="Q95" s="81">
        <v>0</v>
      </c>
      <c r="R95" s="46"/>
      <c r="S95" s="83">
        <v>0</v>
      </c>
      <c r="T95" s="84">
        <v>0</v>
      </c>
      <c r="U95" s="84">
        <v>12</v>
      </c>
      <c r="V95" s="155"/>
      <c r="W95" s="156"/>
      <c r="X95" s="157"/>
      <c r="Y95" s="158"/>
      <c r="Z95" s="159"/>
    </row>
    <row r="96" spans="2:26" x14ac:dyDescent="0.25">
      <c r="B96" s="30">
        <v>44313</v>
      </c>
      <c r="C96" s="78">
        <v>286.88</v>
      </c>
      <c r="D96" s="46"/>
      <c r="E96" s="26">
        <v>32.71</v>
      </c>
      <c r="F96" s="26"/>
      <c r="G96" s="26"/>
      <c r="H96" s="26"/>
      <c r="I96" s="26"/>
      <c r="J96" s="46"/>
      <c r="K96" s="26">
        <v>120.86</v>
      </c>
      <c r="L96" s="46"/>
      <c r="M96" s="26">
        <v>51.75</v>
      </c>
      <c r="N96" s="46"/>
      <c r="O96" s="26">
        <v>254.17</v>
      </c>
      <c r="P96" s="80">
        <v>81.93</v>
      </c>
      <c r="Q96" s="81">
        <v>0</v>
      </c>
      <c r="R96" s="46"/>
      <c r="S96" s="83">
        <v>0</v>
      </c>
      <c r="T96" s="84">
        <v>0</v>
      </c>
      <c r="U96" s="84">
        <v>10.27</v>
      </c>
      <c r="V96" s="155"/>
      <c r="W96" s="156"/>
      <c r="X96" s="157"/>
      <c r="Y96" s="158"/>
      <c r="Z96" s="159"/>
    </row>
    <row r="97" spans="2:28" x14ac:dyDescent="0.25">
      <c r="B97" s="30">
        <v>44320</v>
      </c>
      <c r="C97" s="78">
        <v>261.32</v>
      </c>
      <c r="D97" s="46"/>
      <c r="E97" s="26">
        <v>0</v>
      </c>
      <c r="F97" s="26"/>
      <c r="G97" s="26"/>
      <c r="H97" s="26"/>
      <c r="I97" s="26"/>
      <c r="J97" s="46"/>
      <c r="K97" s="26">
        <v>135.24</v>
      </c>
      <c r="L97" s="46"/>
      <c r="M97" s="26">
        <v>99.05</v>
      </c>
      <c r="N97" s="46"/>
      <c r="O97" s="26">
        <v>261.32</v>
      </c>
      <c r="P97" s="80">
        <v>39.53</v>
      </c>
      <c r="Q97" s="81">
        <v>0</v>
      </c>
      <c r="R97" s="46"/>
      <c r="S97" s="83">
        <v>0</v>
      </c>
      <c r="T97" s="84">
        <v>0.47</v>
      </c>
      <c r="U97" s="84">
        <v>9.09</v>
      </c>
      <c r="V97" s="155"/>
      <c r="W97" s="156"/>
      <c r="X97" s="157"/>
      <c r="Y97" s="158"/>
      <c r="Z97" s="159"/>
    </row>
    <row r="98" spans="2:28" x14ac:dyDescent="0.25">
      <c r="B98" s="30">
        <v>44327</v>
      </c>
      <c r="C98" s="78">
        <v>203.45</v>
      </c>
      <c r="D98" s="46"/>
      <c r="E98" s="26">
        <v>68.849999999999994</v>
      </c>
      <c r="F98" s="26"/>
      <c r="G98" s="26"/>
      <c r="H98" s="26"/>
      <c r="I98" s="26"/>
      <c r="J98" s="46"/>
      <c r="K98" s="26">
        <v>91.77</v>
      </c>
      <c r="L98" s="46"/>
      <c r="M98" s="26">
        <v>49.88</v>
      </c>
      <c r="N98" s="46"/>
      <c r="O98" s="26">
        <v>134.6</v>
      </c>
      <c r="P98" s="80">
        <v>26.08</v>
      </c>
      <c r="Q98" s="81">
        <v>0</v>
      </c>
      <c r="R98" s="46"/>
      <c r="S98" s="83">
        <v>0</v>
      </c>
      <c r="T98" s="84">
        <v>0</v>
      </c>
      <c r="U98" s="84">
        <v>3.63</v>
      </c>
      <c r="V98" s="155"/>
      <c r="W98" s="156"/>
      <c r="X98" s="157"/>
      <c r="Y98" s="158"/>
      <c r="Z98" s="159"/>
    </row>
    <row r="99" spans="2:28" x14ac:dyDescent="0.25">
      <c r="B99" s="30">
        <v>44334</v>
      </c>
      <c r="C99" s="78">
        <v>208.23</v>
      </c>
      <c r="D99" s="46"/>
      <c r="E99" s="26">
        <v>208.23</v>
      </c>
      <c r="F99" s="26"/>
      <c r="G99" s="26"/>
      <c r="H99" s="26"/>
      <c r="I99" s="26"/>
      <c r="J99" s="46"/>
      <c r="K99" s="26">
        <v>78.72</v>
      </c>
      <c r="L99" s="46"/>
      <c r="M99" s="26">
        <v>43.5</v>
      </c>
      <c r="N99" s="46"/>
      <c r="O99" s="26">
        <v>0</v>
      </c>
      <c r="P99" s="80">
        <v>24.05</v>
      </c>
      <c r="Q99" s="81">
        <v>0</v>
      </c>
      <c r="R99" s="46"/>
      <c r="S99" s="83">
        <v>0</v>
      </c>
      <c r="T99" s="84">
        <v>0</v>
      </c>
      <c r="U99" s="84">
        <v>1.1499999999999999</v>
      </c>
      <c r="V99" s="155"/>
      <c r="W99" s="156"/>
      <c r="X99" s="157"/>
      <c r="Y99" s="158"/>
      <c r="Z99" s="159"/>
    </row>
    <row r="100" spans="2:28" x14ac:dyDescent="0.25">
      <c r="B100" s="30">
        <v>44341</v>
      </c>
      <c r="C100" s="78">
        <v>595.51</v>
      </c>
      <c r="D100" s="46"/>
      <c r="E100" s="26">
        <v>485.68</v>
      </c>
      <c r="F100" s="26"/>
      <c r="G100" s="26"/>
      <c r="H100" s="26"/>
      <c r="I100" s="26"/>
      <c r="J100" s="46"/>
      <c r="K100" s="26">
        <v>553.59</v>
      </c>
      <c r="L100" s="46"/>
      <c r="M100" s="26">
        <v>95.1</v>
      </c>
      <c r="N100" s="46"/>
      <c r="O100" s="26">
        <v>109.83</v>
      </c>
      <c r="P100" s="100">
        <v>88.82</v>
      </c>
      <c r="Q100" s="81">
        <v>0</v>
      </c>
      <c r="R100" s="46"/>
      <c r="S100" s="83">
        <v>0</v>
      </c>
      <c r="T100" s="84">
        <v>1.63</v>
      </c>
      <c r="U100" s="84">
        <v>20.170000000000002</v>
      </c>
      <c r="V100" s="155"/>
      <c r="W100" s="156"/>
      <c r="X100" s="157"/>
      <c r="Y100" s="158"/>
      <c r="Z100" s="159"/>
    </row>
    <row r="101" spans="2:28" x14ac:dyDescent="0.25">
      <c r="B101" s="30">
        <v>44348</v>
      </c>
      <c r="C101" s="78">
        <v>404.42</v>
      </c>
      <c r="D101" s="46"/>
      <c r="E101" s="26">
        <v>292.23</v>
      </c>
      <c r="F101" s="26"/>
      <c r="G101" s="26"/>
      <c r="H101" s="26"/>
      <c r="I101" s="26"/>
      <c r="J101" s="46"/>
      <c r="K101" s="26">
        <v>168.43</v>
      </c>
      <c r="L101" s="46"/>
      <c r="M101" s="26">
        <v>50.63</v>
      </c>
      <c r="N101" s="46"/>
      <c r="O101" s="26">
        <v>112.19</v>
      </c>
      <c r="P101" s="100">
        <v>46.58</v>
      </c>
      <c r="Q101" s="81">
        <v>40.26</v>
      </c>
      <c r="R101" s="46"/>
      <c r="S101" s="83">
        <v>0</v>
      </c>
      <c r="T101" s="84">
        <v>7.51</v>
      </c>
      <c r="U101" s="84">
        <v>57.88</v>
      </c>
      <c r="V101" s="155"/>
      <c r="W101" s="156"/>
      <c r="X101" s="157"/>
      <c r="Y101" s="158"/>
      <c r="Z101" s="159"/>
      <c r="AB101" t="s">
        <v>82</v>
      </c>
    </row>
    <row r="102" spans="2:28" x14ac:dyDescent="0.25">
      <c r="B102" s="30">
        <v>44354</v>
      </c>
      <c r="C102" s="78">
        <v>317.11</v>
      </c>
      <c r="D102" s="46"/>
      <c r="E102" s="26">
        <v>235.81</v>
      </c>
      <c r="F102" s="26"/>
      <c r="G102" s="26"/>
      <c r="H102" s="26"/>
      <c r="I102" s="26"/>
      <c r="J102" s="46"/>
      <c r="K102" s="26">
        <v>138.31</v>
      </c>
      <c r="L102" s="46"/>
      <c r="M102" s="26">
        <v>61.32</v>
      </c>
      <c r="N102" s="46"/>
      <c r="O102" s="26">
        <v>81.3</v>
      </c>
      <c r="P102" s="80">
        <v>47.82</v>
      </c>
      <c r="Q102" s="81">
        <v>25.52</v>
      </c>
      <c r="R102" s="46"/>
      <c r="S102" s="83">
        <v>0</v>
      </c>
      <c r="T102" s="84">
        <v>0</v>
      </c>
      <c r="U102" s="84">
        <v>13.05</v>
      </c>
      <c r="V102" s="155"/>
      <c r="W102" s="156"/>
      <c r="X102" s="157"/>
      <c r="Y102" s="158"/>
      <c r="Z102" s="159"/>
      <c r="AB102" t="s">
        <v>83</v>
      </c>
    </row>
    <row r="103" spans="2:28" x14ac:dyDescent="0.25">
      <c r="B103" s="30">
        <v>44361</v>
      </c>
      <c r="C103" s="78">
        <v>238.61</v>
      </c>
      <c r="D103" s="46"/>
      <c r="E103" s="26">
        <v>238.61</v>
      </c>
      <c r="F103" s="26"/>
      <c r="G103" s="26"/>
      <c r="H103" s="26"/>
      <c r="I103" s="26"/>
      <c r="J103" s="46"/>
      <c r="K103" s="26">
        <v>86.99</v>
      </c>
      <c r="L103" s="46"/>
      <c r="M103" s="26">
        <v>84.91</v>
      </c>
      <c r="N103" s="46"/>
      <c r="O103" s="26">
        <v>0</v>
      </c>
      <c r="P103" s="80">
        <v>22.53</v>
      </c>
      <c r="Q103" s="81">
        <v>3.99</v>
      </c>
      <c r="R103" s="46"/>
      <c r="S103" s="83">
        <v>0</v>
      </c>
      <c r="T103" s="84">
        <v>0.65</v>
      </c>
      <c r="U103" s="84">
        <v>2.86</v>
      </c>
      <c r="V103" s="155"/>
      <c r="W103" s="156"/>
      <c r="X103" s="157"/>
      <c r="Y103" s="158"/>
      <c r="Z103" s="159"/>
    </row>
    <row r="104" spans="2:28" x14ac:dyDescent="0.25">
      <c r="B104" s="30">
        <v>44368</v>
      </c>
      <c r="C104" s="78">
        <v>90.26</v>
      </c>
      <c r="D104" s="46"/>
      <c r="E104" s="26">
        <v>90.26</v>
      </c>
      <c r="F104" s="26"/>
      <c r="G104" s="26"/>
      <c r="H104" s="26"/>
      <c r="I104" s="26"/>
      <c r="J104" s="46"/>
      <c r="K104" s="26">
        <v>95.27</v>
      </c>
      <c r="L104" s="46"/>
      <c r="M104" s="26">
        <v>58.23</v>
      </c>
      <c r="N104" s="46"/>
      <c r="O104" s="26">
        <v>0</v>
      </c>
      <c r="P104" s="80">
        <v>21.23</v>
      </c>
      <c r="Q104" s="81">
        <v>1.69</v>
      </c>
      <c r="R104" s="46"/>
      <c r="S104" s="83">
        <v>0</v>
      </c>
      <c r="T104" s="84">
        <v>0</v>
      </c>
      <c r="U104" s="84">
        <v>3.85</v>
      </c>
      <c r="V104" s="155"/>
      <c r="W104" s="156"/>
      <c r="X104" s="157"/>
      <c r="Y104" s="158"/>
      <c r="Z104" s="159"/>
    </row>
    <row r="105" spans="2:28" x14ac:dyDescent="0.25">
      <c r="B105" s="30">
        <v>44375</v>
      </c>
      <c r="C105" s="78">
        <v>168.97</v>
      </c>
      <c r="D105" s="46"/>
      <c r="E105" s="26">
        <v>168.97</v>
      </c>
      <c r="F105" s="26"/>
      <c r="G105" s="26"/>
      <c r="H105" s="26"/>
      <c r="I105" s="26"/>
      <c r="J105" s="46"/>
      <c r="K105" s="26">
        <v>57.1</v>
      </c>
      <c r="L105" s="46"/>
      <c r="M105" s="26">
        <v>58.66</v>
      </c>
      <c r="N105" s="46"/>
      <c r="O105" s="26">
        <v>0</v>
      </c>
      <c r="P105" s="80">
        <v>15.38</v>
      </c>
      <c r="Q105" s="81">
        <v>1.1399999999999999</v>
      </c>
      <c r="R105" s="46"/>
      <c r="S105" s="83">
        <v>0</v>
      </c>
      <c r="T105" s="84">
        <v>0</v>
      </c>
      <c r="U105" s="84">
        <v>6.73</v>
      </c>
      <c r="V105" s="155"/>
      <c r="W105" s="156"/>
      <c r="X105" s="157"/>
      <c r="Y105" s="158"/>
      <c r="Z105" s="159"/>
    </row>
    <row r="106" spans="2:28" x14ac:dyDescent="0.25">
      <c r="B106" s="30">
        <v>44382</v>
      </c>
      <c r="C106" s="78">
        <v>266.89</v>
      </c>
      <c r="D106" s="46"/>
      <c r="E106" s="26">
        <v>193.87</v>
      </c>
      <c r="F106" s="26"/>
      <c r="G106" s="26"/>
      <c r="H106" s="26"/>
      <c r="I106" s="26"/>
      <c r="J106" s="46"/>
      <c r="K106" s="26">
        <v>64.48</v>
      </c>
      <c r="L106" s="46"/>
      <c r="M106" s="26">
        <v>118.02</v>
      </c>
      <c r="N106" s="46"/>
      <c r="O106" s="26">
        <v>73.02</v>
      </c>
      <c r="P106" s="80">
        <v>9.32</v>
      </c>
      <c r="Q106" s="81">
        <v>0.77</v>
      </c>
      <c r="R106" s="46"/>
      <c r="S106" s="83">
        <v>0</v>
      </c>
      <c r="T106" s="84">
        <v>0</v>
      </c>
      <c r="U106" s="84">
        <v>1.57</v>
      </c>
      <c r="V106" s="155"/>
      <c r="W106" s="156"/>
      <c r="X106" s="157"/>
      <c r="Y106" s="158"/>
      <c r="Z106" s="159"/>
    </row>
    <row r="107" spans="2:28" x14ac:dyDescent="0.25">
      <c r="B107" s="30">
        <v>44389</v>
      </c>
      <c r="C107" s="78">
        <v>278.95</v>
      </c>
      <c r="D107" s="46"/>
      <c r="E107" s="26">
        <v>205.93</v>
      </c>
      <c r="F107" s="26"/>
      <c r="G107" s="26"/>
      <c r="H107" s="26"/>
      <c r="I107" s="26"/>
      <c r="J107" s="46"/>
      <c r="K107" s="26">
        <v>54.42</v>
      </c>
      <c r="L107" s="46"/>
      <c r="M107" s="26">
        <v>77.7</v>
      </c>
      <c r="N107" s="46"/>
      <c r="O107" s="26">
        <v>73.02</v>
      </c>
      <c r="P107" s="80">
        <v>7.93</v>
      </c>
      <c r="Q107" s="81">
        <v>1.03</v>
      </c>
      <c r="R107" s="46"/>
      <c r="S107" s="83">
        <v>0</v>
      </c>
      <c r="T107" s="84">
        <v>0</v>
      </c>
      <c r="U107" s="84">
        <v>3.34</v>
      </c>
      <c r="V107" s="155"/>
      <c r="W107" s="156"/>
      <c r="X107" s="157"/>
      <c r="Y107" s="158"/>
      <c r="Z107" s="159"/>
    </row>
    <row r="108" spans="2:28" x14ac:dyDescent="0.25">
      <c r="B108" s="30">
        <v>44396</v>
      </c>
      <c r="C108" s="78">
        <v>194.54</v>
      </c>
      <c r="D108" s="46"/>
      <c r="E108" s="26">
        <v>194.54</v>
      </c>
      <c r="F108" s="26"/>
      <c r="G108" s="26"/>
      <c r="H108" s="26"/>
      <c r="I108" s="26"/>
      <c r="J108" s="46"/>
      <c r="K108" s="26">
        <v>74.77</v>
      </c>
      <c r="L108" s="46"/>
      <c r="M108" s="26">
        <v>124.36</v>
      </c>
      <c r="N108" s="46"/>
      <c r="O108" s="26">
        <v>0</v>
      </c>
      <c r="P108" s="80">
        <v>2.0099999999999998</v>
      </c>
      <c r="Q108" s="81">
        <v>1.82</v>
      </c>
      <c r="R108" s="46"/>
      <c r="S108" s="83">
        <v>0</v>
      </c>
      <c r="T108" s="84">
        <v>0</v>
      </c>
      <c r="U108" s="84">
        <v>3.98</v>
      </c>
      <c r="V108" s="165"/>
      <c r="W108" s="166"/>
      <c r="X108" s="167"/>
      <c r="Y108" s="168"/>
      <c r="Z108" s="169"/>
    </row>
    <row r="109" spans="2:28" x14ac:dyDescent="0.25">
      <c r="B109" s="30">
        <v>44403</v>
      </c>
      <c r="C109" s="78">
        <v>176.81</v>
      </c>
      <c r="D109" s="46"/>
      <c r="E109" s="26">
        <v>176.81</v>
      </c>
      <c r="F109" s="26"/>
      <c r="G109" s="26"/>
      <c r="H109" s="26"/>
      <c r="I109" s="26"/>
      <c r="J109" s="46"/>
      <c r="K109" s="26">
        <v>55.7</v>
      </c>
      <c r="L109" s="46"/>
      <c r="M109" s="26">
        <v>89.68</v>
      </c>
      <c r="N109" s="46"/>
      <c r="O109" s="26">
        <v>0</v>
      </c>
      <c r="P109" s="80">
        <v>0.05</v>
      </c>
      <c r="Q109" s="81">
        <v>1.32</v>
      </c>
      <c r="R109" s="46"/>
      <c r="S109" s="83">
        <v>0</v>
      </c>
      <c r="T109" s="84">
        <v>0</v>
      </c>
      <c r="U109" s="84">
        <v>2.58</v>
      </c>
      <c r="V109" s="170"/>
      <c r="W109" s="171"/>
      <c r="X109" s="172"/>
      <c r="Y109" s="173"/>
      <c r="Z109" s="174"/>
    </row>
    <row r="110" spans="2:28" x14ac:dyDescent="0.25">
      <c r="B110" s="30">
        <v>44410</v>
      </c>
      <c r="C110" s="78">
        <v>140.16999999999999</v>
      </c>
      <c r="D110" s="46"/>
      <c r="E110" s="26">
        <v>140.16999999999999</v>
      </c>
      <c r="F110" s="26"/>
      <c r="G110" s="26"/>
      <c r="H110" s="26"/>
      <c r="I110" s="26"/>
      <c r="J110" s="46"/>
      <c r="K110" s="26">
        <v>30.65</v>
      </c>
      <c r="L110" s="46"/>
      <c r="M110" s="26">
        <v>59</v>
      </c>
      <c r="N110" s="46"/>
      <c r="O110" s="26">
        <v>0</v>
      </c>
      <c r="P110" s="190" t="s">
        <v>42</v>
      </c>
      <c r="Q110" s="81">
        <v>1.19</v>
      </c>
      <c r="R110" s="46"/>
      <c r="S110" s="83">
        <v>0</v>
      </c>
      <c r="T110" s="84">
        <v>0</v>
      </c>
      <c r="U110" s="84">
        <v>12.75</v>
      </c>
      <c r="V110" s="170"/>
      <c r="W110" s="171"/>
      <c r="X110" s="172"/>
      <c r="Y110" s="173"/>
      <c r="Z110" s="174"/>
    </row>
    <row r="111" spans="2:28" x14ac:dyDescent="0.25">
      <c r="B111" s="30">
        <v>44417</v>
      </c>
      <c r="C111" s="78">
        <v>86.49</v>
      </c>
      <c r="D111" s="46"/>
      <c r="E111" s="26">
        <v>86.49</v>
      </c>
      <c r="F111" s="26"/>
      <c r="G111" s="26"/>
      <c r="H111" s="26"/>
      <c r="I111" s="26"/>
      <c r="J111" s="46"/>
      <c r="K111" s="26">
        <v>56.63</v>
      </c>
      <c r="L111" s="46"/>
      <c r="M111" s="26">
        <v>31.53</v>
      </c>
      <c r="N111" s="46"/>
      <c r="O111" s="26">
        <v>0</v>
      </c>
      <c r="P111" s="80">
        <v>0</v>
      </c>
      <c r="Q111" s="81">
        <v>0</v>
      </c>
      <c r="R111" s="46"/>
      <c r="S111" s="83">
        <v>0</v>
      </c>
      <c r="T111" s="84">
        <v>0</v>
      </c>
      <c r="U111" s="84">
        <v>4.0199999999999996</v>
      </c>
      <c r="V111" s="170"/>
      <c r="W111" s="171"/>
      <c r="X111" s="172"/>
      <c r="Y111" s="173"/>
      <c r="Z111" s="174"/>
    </row>
    <row r="112" spans="2:28" x14ac:dyDescent="0.25">
      <c r="B112" s="30" t="s">
        <v>84</v>
      </c>
      <c r="C112" s="78">
        <v>96.97</v>
      </c>
      <c r="D112" s="46"/>
      <c r="E112" s="26">
        <v>96.97</v>
      </c>
      <c r="F112" s="26"/>
      <c r="G112" s="26"/>
      <c r="H112" s="26"/>
      <c r="I112" s="26"/>
      <c r="J112" s="46"/>
      <c r="K112" s="26">
        <v>61.52</v>
      </c>
      <c r="L112" s="46"/>
      <c r="M112" s="26">
        <v>33.69</v>
      </c>
      <c r="N112" s="46"/>
      <c r="O112" s="26">
        <v>0</v>
      </c>
      <c r="P112" s="80">
        <v>0</v>
      </c>
      <c r="Q112" s="81">
        <v>0</v>
      </c>
      <c r="R112" s="46"/>
      <c r="S112" s="83">
        <v>0</v>
      </c>
      <c r="T112" s="84">
        <v>0</v>
      </c>
      <c r="U112" s="84">
        <v>1.38</v>
      </c>
      <c r="V112" s="170"/>
      <c r="W112" s="171"/>
      <c r="X112" s="172"/>
      <c r="Y112" s="173"/>
      <c r="Z112" s="174"/>
    </row>
    <row r="113" spans="2:26" x14ac:dyDescent="0.25">
      <c r="B113" s="30">
        <v>44431</v>
      </c>
      <c r="C113" s="78">
        <v>126.04</v>
      </c>
      <c r="D113" s="46"/>
      <c r="E113" s="26">
        <v>126.04</v>
      </c>
      <c r="F113" s="26"/>
      <c r="G113" s="26"/>
      <c r="H113" s="26"/>
      <c r="I113" s="26"/>
      <c r="J113" s="46"/>
      <c r="K113" s="26">
        <v>63.5</v>
      </c>
      <c r="L113" s="46"/>
      <c r="M113" s="26">
        <v>86.96</v>
      </c>
      <c r="N113" s="46"/>
      <c r="O113" s="26">
        <v>0</v>
      </c>
      <c r="P113" s="80">
        <v>0</v>
      </c>
      <c r="Q113" s="81">
        <v>0</v>
      </c>
      <c r="R113" s="46"/>
      <c r="S113" s="83">
        <v>0</v>
      </c>
      <c r="T113" s="84">
        <v>0</v>
      </c>
      <c r="U113" s="84">
        <v>1.53</v>
      </c>
      <c r="V113" s="170"/>
      <c r="W113" s="171"/>
      <c r="X113" s="172"/>
      <c r="Y113" s="173"/>
      <c r="Z113" s="174"/>
    </row>
    <row r="114" spans="2:26" x14ac:dyDescent="0.25">
      <c r="B114" s="30">
        <v>44432</v>
      </c>
      <c r="C114" s="78">
        <v>105.94</v>
      </c>
      <c r="D114" s="46"/>
      <c r="E114" s="26">
        <v>105.94</v>
      </c>
      <c r="F114" s="26"/>
      <c r="G114" s="26"/>
      <c r="H114" s="26"/>
      <c r="I114" s="26"/>
      <c r="J114" s="46"/>
      <c r="K114" s="26"/>
      <c r="L114" s="46"/>
      <c r="M114" s="26"/>
      <c r="N114" s="46"/>
      <c r="O114" s="26">
        <v>0</v>
      </c>
      <c r="P114" s="80"/>
      <c r="Q114" s="81"/>
      <c r="R114" s="46"/>
      <c r="S114" s="83"/>
      <c r="T114" s="84"/>
      <c r="U114" s="84"/>
      <c r="V114" s="170"/>
      <c r="W114" s="171"/>
      <c r="X114" s="172"/>
      <c r="Y114" s="173"/>
      <c r="Z114" s="174"/>
    </row>
    <row r="115" spans="2:26" x14ac:dyDescent="0.25">
      <c r="B115" s="30">
        <v>44433</v>
      </c>
      <c r="C115" s="78">
        <v>99.47</v>
      </c>
      <c r="D115" s="46"/>
      <c r="E115" s="26">
        <v>99.47</v>
      </c>
      <c r="F115" s="26"/>
      <c r="G115" s="26"/>
      <c r="H115" s="26"/>
      <c r="I115" s="26"/>
      <c r="J115" s="46"/>
      <c r="K115" s="26"/>
      <c r="L115" s="46"/>
      <c r="M115" s="26"/>
      <c r="N115" s="46"/>
      <c r="O115" s="26">
        <v>0</v>
      </c>
      <c r="P115" s="80"/>
      <c r="Q115" s="81"/>
      <c r="R115" s="46"/>
      <c r="S115" s="83"/>
      <c r="T115" s="84"/>
      <c r="U115" s="84"/>
      <c r="V115" s="170"/>
      <c r="W115" s="171"/>
      <c r="X115" s="172"/>
      <c r="Y115" s="173"/>
      <c r="Z115" s="174"/>
    </row>
    <row r="116" spans="2:26" x14ac:dyDescent="0.25">
      <c r="B116" s="30">
        <v>44434</v>
      </c>
      <c r="C116" s="78">
        <v>59.17</v>
      </c>
      <c r="D116" s="46"/>
      <c r="E116" s="26">
        <v>59.17</v>
      </c>
      <c r="F116" s="26"/>
      <c r="G116" s="26"/>
      <c r="H116" s="26"/>
      <c r="I116" s="26"/>
      <c r="J116" s="46"/>
      <c r="K116" s="26"/>
      <c r="L116" s="46"/>
      <c r="M116" s="26"/>
      <c r="N116" s="46"/>
      <c r="O116" s="26">
        <v>0</v>
      </c>
      <c r="P116" s="80"/>
      <c r="Q116" s="81"/>
      <c r="R116" s="46"/>
      <c r="S116" s="83"/>
      <c r="T116" s="84"/>
      <c r="U116" s="84"/>
      <c r="V116" s="170"/>
      <c r="W116" s="171"/>
      <c r="X116" s="172"/>
      <c r="Y116" s="173"/>
      <c r="Z116" s="174"/>
    </row>
    <row r="117" spans="2:26" x14ac:dyDescent="0.25">
      <c r="B117" s="30">
        <v>44435</v>
      </c>
      <c r="C117" s="78">
        <v>57.42</v>
      </c>
      <c r="D117" s="46"/>
      <c r="E117" s="26">
        <v>57.42</v>
      </c>
      <c r="F117" s="26"/>
      <c r="G117" s="26"/>
      <c r="H117" s="26"/>
      <c r="I117" s="26"/>
      <c r="J117" s="46"/>
      <c r="K117" s="26"/>
      <c r="L117" s="46"/>
      <c r="M117" s="26"/>
      <c r="N117" s="46"/>
      <c r="O117" s="26">
        <v>0</v>
      </c>
      <c r="P117" s="80"/>
      <c r="Q117" s="81"/>
      <c r="R117" s="46"/>
      <c r="S117" s="83"/>
      <c r="T117" s="84"/>
      <c r="U117" s="84"/>
      <c r="V117" s="170"/>
      <c r="W117" s="171"/>
      <c r="X117" s="172"/>
      <c r="Y117" s="173"/>
      <c r="Z117" s="174"/>
    </row>
    <row r="118" spans="2:26" x14ac:dyDescent="0.25">
      <c r="B118" s="30">
        <v>44436</v>
      </c>
      <c r="C118" s="78">
        <v>76.7</v>
      </c>
      <c r="D118" s="46"/>
      <c r="E118" s="26">
        <v>76.7</v>
      </c>
      <c r="F118" s="26"/>
      <c r="G118" s="26"/>
      <c r="H118" s="26"/>
      <c r="I118" s="26"/>
      <c r="J118" s="46"/>
      <c r="K118" s="26"/>
      <c r="L118" s="46"/>
      <c r="M118" s="26"/>
      <c r="N118" s="46"/>
      <c r="O118" s="26">
        <v>0</v>
      </c>
      <c r="P118" s="80"/>
      <c r="Q118" s="81"/>
      <c r="R118" s="46"/>
      <c r="S118" s="83"/>
      <c r="T118" s="84"/>
      <c r="U118" s="84"/>
      <c r="V118" s="170"/>
      <c r="W118" s="171"/>
      <c r="X118" s="172"/>
      <c r="Y118" s="173"/>
      <c r="Z118" s="174"/>
    </row>
    <row r="119" spans="2:26" x14ac:dyDescent="0.25">
      <c r="B119" s="30">
        <v>44437</v>
      </c>
      <c r="C119" s="78">
        <v>45.72</v>
      </c>
      <c r="D119" s="46"/>
      <c r="E119" s="26">
        <v>45.72</v>
      </c>
      <c r="F119" s="26"/>
      <c r="G119" s="26"/>
      <c r="H119" s="26"/>
      <c r="I119" s="26"/>
      <c r="J119" s="46"/>
      <c r="K119" s="26"/>
      <c r="L119" s="46"/>
      <c r="M119" s="26"/>
      <c r="N119" s="46"/>
      <c r="O119" s="26">
        <v>0</v>
      </c>
      <c r="P119" s="80"/>
      <c r="Q119" s="81"/>
      <c r="R119" s="46"/>
      <c r="S119" s="83"/>
      <c r="T119" s="84"/>
      <c r="U119" s="84"/>
      <c r="V119" s="170"/>
      <c r="W119" s="171"/>
      <c r="X119" s="172"/>
      <c r="Y119" s="173"/>
      <c r="Z119" s="174"/>
    </row>
    <row r="120" spans="2:26" x14ac:dyDescent="0.25">
      <c r="B120" s="30">
        <v>44438</v>
      </c>
      <c r="C120" s="78">
        <v>48.26</v>
      </c>
      <c r="D120" s="46"/>
      <c r="E120" s="26">
        <v>48.26</v>
      </c>
      <c r="F120" s="26"/>
      <c r="G120" s="26"/>
      <c r="H120" s="26"/>
      <c r="I120" s="26"/>
      <c r="J120" s="46"/>
      <c r="K120" s="26">
        <v>85.67</v>
      </c>
      <c r="L120" s="46"/>
      <c r="M120" s="26">
        <v>27.97</v>
      </c>
      <c r="N120" s="46"/>
      <c r="O120" s="26">
        <v>0</v>
      </c>
      <c r="P120" s="80">
        <v>0</v>
      </c>
      <c r="Q120" s="81">
        <v>0</v>
      </c>
      <c r="R120" s="46"/>
      <c r="S120" s="83">
        <v>0</v>
      </c>
      <c r="T120" s="84">
        <v>0</v>
      </c>
      <c r="U120" s="84">
        <v>1.93</v>
      </c>
      <c r="V120" s="170"/>
      <c r="W120" s="171"/>
      <c r="X120" s="172"/>
      <c r="Y120" s="173"/>
      <c r="Z120" s="174"/>
    </row>
    <row r="121" spans="2:26" x14ac:dyDescent="0.25">
      <c r="B121" s="30">
        <v>44439</v>
      </c>
      <c r="C121" s="78">
        <v>56.49</v>
      </c>
      <c r="D121" s="46"/>
      <c r="E121" s="26">
        <v>56.49</v>
      </c>
      <c r="F121" s="26"/>
      <c r="G121" s="26"/>
      <c r="H121" s="26"/>
      <c r="I121" s="26"/>
      <c r="J121" s="46"/>
      <c r="K121" s="26"/>
      <c r="L121" s="46"/>
      <c r="M121" s="26"/>
      <c r="N121" s="46"/>
      <c r="O121" s="26">
        <v>0</v>
      </c>
      <c r="P121" s="80"/>
      <c r="Q121" s="81"/>
      <c r="R121" s="46"/>
      <c r="S121" s="83"/>
      <c r="T121" s="84"/>
      <c r="U121" s="84"/>
      <c r="V121" s="170"/>
      <c r="W121" s="171"/>
      <c r="X121" s="172"/>
      <c r="Y121" s="173"/>
      <c r="Z121" s="174"/>
    </row>
    <row r="122" spans="2:26" x14ac:dyDescent="0.25">
      <c r="B122" s="30">
        <v>44440</v>
      </c>
      <c r="C122" s="78">
        <v>51.06</v>
      </c>
      <c r="D122" s="46"/>
      <c r="E122" s="26">
        <v>51.06</v>
      </c>
      <c r="F122" s="26"/>
      <c r="G122" s="26"/>
      <c r="H122" s="26"/>
      <c r="I122" s="26"/>
      <c r="J122" s="46"/>
      <c r="K122" s="26"/>
      <c r="L122" s="46"/>
      <c r="M122" s="26"/>
      <c r="N122" s="46"/>
      <c r="O122" s="26">
        <v>0</v>
      </c>
      <c r="P122" s="80"/>
      <c r="Q122" s="81"/>
      <c r="R122" s="46"/>
      <c r="S122" s="83"/>
      <c r="T122" s="84"/>
      <c r="U122" s="84"/>
      <c r="V122" s="170"/>
      <c r="W122" s="171"/>
      <c r="X122" s="172"/>
      <c r="Y122" s="173"/>
      <c r="Z122" s="174"/>
    </row>
    <row r="123" spans="2:26" x14ac:dyDescent="0.25">
      <c r="B123" s="30">
        <v>44441</v>
      </c>
      <c r="C123" s="78">
        <v>58.24</v>
      </c>
      <c r="D123" s="46"/>
      <c r="E123" s="26">
        <v>58.24</v>
      </c>
      <c r="F123" s="26"/>
      <c r="G123" s="26"/>
      <c r="H123" s="26"/>
      <c r="I123" s="26"/>
      <c r="J123" s="46"/>
      <c r="K123" s="26"/>
      <c r="L123" s="46"/>
      <c r="M123" s="26"/>
      <c r="N123" s="46"/>
      <c r="O123" s="26">
        <v>0</v>
      </c>
      <c r="P123" s="80"/>
      <c r="Q123" s="81"/>
      <c r="R123" s="46"/>
      <c r="S123" s="83"/>
      <c r="T123" s="84"/>
      <c r="U123" s="84"/>
      <c r="V123" s="170"/>
      <c r="W123" s="171"/>
      <c r="X123" s="172"/>
      <c r="Y123" s="173"/>
      <c r="Z123" s="174"/>
    </row>
    <row r="124" spans="2:26" x14ac:dyDescent="0.25">
      <c r="B124" s="30">
        <v>44442</v>
      </c>
      <c r="C124" s="78">
        <v>95.24</v>
      </c>
      <c r="D124" s="46"/>
      <c r="E124" s="26">
        <v>95.24</v>
      </c>
      <c r="F124" s="26"/>
      <c r="G124" s="26"/>
      <c r="H124" s="26"/>
      <c r="I124" s="26"/>
      <c r="J124" s="46"/>
      <c r="K124" s="26"/>
      <c r="L124" s="46"/>
      <c r="M124" s="26"/>
      <c r="N124" s="46"/>
      <c r="O124" s="26">
        <v>0</v>
      </c>
      <c r="P124" s="80"/>
      <c r="Q124" s="81"/>
      <c r="R124" s="46"/>
      <c r="S124" s="83"/>
      <c r="T124" s="84"/>
      <c r="U124" s="84"/>
      <c r="V124" s="170"/>
      <c r="W124" s="171"/>
      <c r="X124" s="172"/>
      <c r="Y124" s="173"/>
      <c r="Z124" s="174"/>
    </row>
    <row r="125" spans="2:26" x14ac:dyDescent="0.25">
      <c r="B125" s="30">
        <v>44443</v>
      </c>
      <c r="C125" s="78">
        <v>64.03</v>
      </c>
      <c r="D125" s="46"/>
      <c r="E125" s="26">
        <v>64.03</v>
      </c>
      <c r="F125" s="26"/>
      <c r="G125" s="26"/>
      <c r="H125" s="26"/>
      <c r="I125" s="26"/>
      <c r="J125" s="46"/>
      <c r="K125" s="26"/>
      <c r="L125" s="46"/>
      <c r="M125" s="26"/>
      <c r="N125" s="46"/>
      <c r="O125" s="26">
        <v>0</v>
      </c>
      <c r="P125" s="80"/>
      <c r="Q125" s="81"/>
      <c r="R125" s="46"/>
      <c r="S125" s="83"/>
      <c r="T125" s="84"/>
      <c r="U125" s="84"/>
      <c r="V125" s="170"/>
      <c r="W125" s="171"/>
      <c r="X125" s="172"/>
      <c r="Y125" s="173"/>
      <c r="Z125" s="174"/>
    </row>
    <row r="126" spans="2:26" x14ac:dyDescent="0.25">
      <c r="B126" s="30">
        <v>44444</v>
      </c>
      <c r="C126" s="78">
        <v>42.96</v>
      </c>
      <c r="D126" s="46"/>
      <c r="E126" s="26">
        <v>42.96</v>
      </c>
      <c r="F126" s="26"/>
      <c r="G126" s="26"/>
      <c r="H126" s="26"/>
      <c r="I126" s="26"/>
      <c r="J126" s="46"/>
      <c r="K126" s="26"/>
      <c r="L126" s="46"/>
      <c r="M126" s="26"/>
      <c r="N126" s="46"/>
      <c r="O126" s="26">
        <v>0</v>
      </c>
      <c r="P126" s="80"/>
      <c r="Q126" s="81"/>
      <c r="R126" s="46"/>
      <c r="S126" s="83"/>
      <c r="T126" s="84"/>
      <c r="U126" s="84"/>
      <c r="V126" s="170"/>
      <c r="W126" s="171"/>
      <c r="X126" s="172"/>
      <c r="Y126" s="173"/>
      <c r="Z126" s="174"/>
    </row>
    <row r="127" spans="2:26" x14ac:dyDescent="0.25">
      <c r="B127" s="30">
        <v>44445</v>
      </c>
      <c r="C127" s="78">
        <v>73.62</v>
      </c>
      <c r="D127" s="46"/>
      <c r="E127" s="26">
        <v>73.62</v>
      </c>
      <c r="F127" s="26">
        <v>92.14</v>
      </c>
      <c r="G127" s="26"/>
      <c r="H127" s="26"/>
      <c r="I127" s="26"/>
      <c r="J127" s="46"/>
      <c r="K127" s="26">
        <v>41.59</v>
      </c>
      <c r="L127" s="46"/>
      <c r="M127" s="26">
        <v>39.57</v>
      </c>
      <c r="N127" s="46"/>
      <c r="O127" s="26">
        <v>0</v>
      </c>
      <c r="P127" s="80">
        <v>0</v>
      </c>
      <c r="Q127" s="81">
        <v>0</v>
      </c>
      <c r="R127" s="46"/>
      <c r="S127" s="83">
        <v>0</v>
      </c>
      <c r="T127" s="84">
        <v>0</v>
      </c>
      <c r="U127" s="84">
        <v>3.87</v>
      </c>
      <c r="V127" s="170"/>
      <c r="W127" s="171"/>
      <c r="X127" s="172"/>
      <c r="Y127" s="173"/>
      <c r="Z127" s="174"/>
    </row>
    <row r="128" spans="2:26" x14ac:dyDescent="0.25">
      <c r="B128" s="30">
        <v>44446</v>
      </c>
      <c r="C128" s="78">
        <v>55.15</v>
      </c>
      <c r="D128" s="46"/>
      <c r="E128" s="26">
        <v>55.15</v>
      </c>
      <c r="F128" s="26">
        <v>96</v>
      </c>
      <c r="G128" s="26">
        <v>50.19</v>
      </c>
      <c r="H128" s="26">
        <v>40.06</v>
      </c>
      <c r="I128" s="26"/>
      <c r="J128" s="46"/>
      <c r="K128" s="26">
        <v>42.93</v>
      </c>
      <c r="L128" s="46"/>
      <c r="M128" s="26"/>
      <c r="N128" s="46"/>
      <c r="O128" s="26">
        <v>0</v>
      </c>
      <c r="P128" s="80"/>
      <c r="Q128" s="81"/>
      <c r="R128" s="46"/>
      <c r="S128" s="83"/>
      <c r="T128" s="84"/>
      <c r="U128" s="84"/>
      <c r="V128" s="170"/>
      <c r="W128" s="171"/>
      <c r="X128" s="172"/>
      <c r="Y128" s="173"/>
      <c r="Z128" s="174"/>
    </row>
    <row r="129" spans="2:28" x14ac:dyDescent="0.25">
      <c r="B129" s="30">
        <v>44447</v>
      </c>
      <c r="C129" s="78">
        <v>59.16</v>
      </c>
      <c r="D129" s="46"/>
      <c r="E129" s="26">
        <v>59.16</v>
      </c>
      <c r="F129" s="26">
        <v>125.65</v>
      </c>
      <c r="G129" s="26">
        <v>30.88</v>
      </c>
      <c r="H129" s="26">
        <v>4.05</v>
      </c>
      <c r="I129" s="26"/>
      <c r="J129" s="46"/>
      <c r="K129" s="26">
        <v>67.62</v>
      </c>
      <c r="L129" s="46"/>
      <c r="M129" s="26"/>
      <c r="N129" s="46"/>
      <c r="O129" s="26">
        <v>0</v>
      </c>
      <c r="P129" s="80"/>
      <c r="Q129" s="81"/>
      <c r="R129" s="46"/>
      <c r="S129" s="83"/>
      <c r="T129" s="84"/>
      <c r="U129" s="84"/>
      <c r="V129" s="170"/>
      <c r="W129" s="171"/>
      <c r="X129" s="172"/>
      <c r="Y129" s="173"/>
      <c r="Z129" s="174"/>
    </row>
    <row r="130" spans="2:28" x14ac:dyDescent="0.25">
      <c r="B130" s="30">
        <v>44448</v>
      </c>
      <c r="C130" s="78">
        <v>55.32</v>
      </c>
      <c r="D130" s="46"/>
      <c r="E130" s="26">
        <v>55.32</v>
      </c>
      <c r="F130" s="26">
        <v>98.32</v>
      </c>
      <c r="G130" s="26">
        <v>25.51</v>
      </c>
      <c r="H130" s="26">
        <v>3.4</v>
      </c>
      <c r="I130" s="26"/>
      <c r="J130" s="46"/>
      <c r="K130" s="26">
        <v>51.14</v>
      </c>
      <c r="L130" s="46"/>
      <c r="M130" s="26"/>
      <c r="N130" s="46"/>
      <c r="O130" s="26">
        <v>0</v>
      </c>
      <c r="P130" s="80"/>
      <c r="Q130" s="81"/>
      <c r="R130" s="46"/>
      <c r="S130" s="83"/>
      <c r="T130" s="84"/>
      <c r="U130" s="84"/>
      <c r="V130" s="170"/>
      <c r="W130" s="171"/>
      <c r="X130" s="172"/>
      <c r="Y130" s="173"/>
      <c r="Z130" s="174"/>
    </row>
    <row r="131" spans="2:28" x14ac:dyDescent="0.25">
      <c r="B131" s="30">
        <v>44449</v>
      </c>
      <c r="C131" s="78">
        <v>53.38</v>
      </c>
      <c r="D131" s="46"/>
      <c r="E131" s="26">
        <v>53.38</v>
      </c>
      <c r="F131" s="26">
        <v>97.36</v>
      </c>
      <c r="G131" s="26">
        <v>27.85</v>
      </c>
      <c r="H131" s="26">
        <v>3.79</v>
      </c>
      <c r="I131" s="26"/>
      <c r="J131" s="46"/>
      <c r="K131" s="26">
        <v>35.549999999999997</v>
      </c>
      <c r="L131" s="46"/>
      <c r="M131" s="26"/>
      <c r="N131" s="46"/>
      <c r="O131" s="26">
        <v>0</v>
      </c>
      <c r="P131" s="80"/>
      <c r="Q131" s="81"/>
      <c r="R131" s="46"/>
      <c r="S131" s="83"/>
      <c r="T131" s="84"/>
      <c r="U131" s="84"/>
      <c r="V131" s="170"/>
      <c r="W131" s="171"/>
      <c r="X131" s="172"/>
      <c r="Y131" s="173"/>
      <c r="Z131" s="174"/>
    </row>
    <row r="132" spans="2:28" x14ac:dyDescent="0.25">
      <c r="B132" s="30">
        <v>44450</v>
      </c>
      <c r="C132" s="78">
        <v>46.06</v>
      </c>
      <c r="D132" s="46"/>
      <c r="E132" s="26">
        <v>46.06</v>
      </c>
      <c r="F132" s="26">
        <v>0</v>
      </c>
      <c r="G132" s="26">
        <v>0</v>
      </c>
      <c r="H132" s="26">
        <v>0</v>
      </c>
      <c r="I132" s="26"/>
      <c r="J132" s="46"/>
      <c r="K132" s="26">
        <v>0</v>
      </c>
      <c r="L132" s="46"/>
      <c r="M132" s="26"/>
      <c r="N132" s="46"/>
      <c r="O132" s="26">
        <v>0</v>
      </c>
      <c r="P132" s="80"/>
      <c r="Q132" s="81"/>
      <c r="R132" s="46"/>
      <c r="S132" s="83"/>
      <c r="T132" s="84"/>
      <c r="U132" s="84"/>
      <c r="V132" s="170"/>
      <c r="W132" s="171"/>
      <c r="X132" s="172"/>
      <c r="Y132" s="173"/>
      <c r="Z132" s="174"/>
    </row>
    <row r="133" spans="2:28" x14ac:dyDescent="0.25">
      <c r="B133" s="30">
        <v>44451</v>
      </c>
      <c r="C133" s="78">
        <v>50.99</v>
      </c>
      <c r="D133" s="46"/>
      <c r="E133" s="26">
        <v>50.99</v>
      </c>
      <c r="F133" s="26">
        <v>0</v>
      </c>
      <c r="G133" s="26">
        <v>0</v>
      </c>
      <c r="H133" s="26">
        <v>0</v>
      </c>
      <c r="I133" s="26"/>
      <c r="J133" s="46"/>
      <c r="K133" s="26">
        <v>0</v>
      </c>
      <c r="L133" s="46"/>
      <c r="M133" s="26"/>
      <c r="N133" s="46"/>
      <c r="O133" s="26">
        <v>0</v>
      </c>
      <c r="P133" s="80"/>
      <c r="Q133" s="81"/>
      <c r="R133" s="46"/>
      <c r="S133" s="83"/>
      <c r="T133" s="84"/>
      <c r="U133" s="84"/>
      <c r="V133" s="170"/>
      <c r="W133" s="171"/>
      <c r="X133" s="172"/>
      <c r="Y133" s="173"/>
      <c r="Z133" s="174"/>
    </row>
    <row r="134" spans="2:28" x14ac:dyDescent="0.25">
      <c r="B134" s="30">
        <v>44452</v>
      </c>
      <c r="C134" s="78">
        <v>47.59</v>
      </c>
      <c r="D134" s="46"/>
      <c r="E134" s="26">
        <v>47.59</v>
      </c>
      <c r="F134" s="26">
        <v>149.05000000000001</v>
      </c>
      <c r="G134" s="26">
        <v>28.67</v>
      </c>
      <c r="H134" s="26">
        <v>2.9</v>
      </c>
      <c r="I134" s="26"/>
      <c r="J134" s="46"/>
      <c r="K134" s="26">
        <v>49.24</v>
      </c>
      <c r="L134" s="46"/>
      <c r="M134" s="26">
        <v>38.26</v>
      </c>
      <c r="N134" s="46"/>
      <c r="O134" s="26">
        <v>0</v>
      </c>
      <c r="P134" s="80">
        <v>0</v>
      </c>
      <c r="Q134" s="81">
        <v>0</v>
      </c>
      <c r="R134" s="46"/>
      <c r="S134" s="83">
        <v>0</v>
      </c>
      <c r="T134" s="84">
        <v>0</v>
      </c>
      <c r="U134" s="84">
        <v>0.71</v>
      </c>
      <c r="V134" s="170"/>
      <c r="W134" s="171"/>
      <c r="X134" s="172"/>
      <c r="Y134" s="173"/>
      <c r="Z134" s="174"/>
    </row>
    <row r="135" spans="2:28" x14ac:dyDescent="0.25">
      <c r="B135" s="30">
        <v>44453</v>
      </c>
      <c r="C135" s="78">
        <v>51.91</v>
      </c>
      <c r="D135" s="46"/>
      <c r="E135" s="26">
        <v>51.91</v>
      </c>
      <c r="F135" s="26">
        <v>190.74</v>
      </c>
      <c r="G135" s="26">
        <v>35.92</v>
      </c>
      <c r="H135" s="26">
        <v>4.46</v>
      </c>
      <c r="I135" s="26"/>
      <c r="J135" s="46"/>
      <c r="K135" s="26">
        <v>136.24</v>
      </c>
      <c r="L135" s="46"/>
      <c r="M135" s="26"/>
      <c r="N135" s="46"/>
      <c r="O135" s="26">
        <v>0</v>
      </c>
      <c r="P135" s="80"/>
      <c r="Q135" s="81"/>
      <c r="R135" s="46"/>
      <c r="S135" s="83"/>
      <c r="T135" s="84"/>
      <c r="U135" s="84"/>
      <c r="V135" s="170"/>
      <c r="W135" s="171"/>
      <c r="X135" s="172"/>
      <c r="Y135" s="173"/>
      <c r="Z135" s="174"/>
    </row>
    <row r="136" spans="2:28" x14ac:dyDescent="0.25">
      <c r="B136" s="30">
        <v>44454</v>
      </c>
      <c r="C136" s="78">
        <v>65.290000000000006</v>
      </c>
      <c r="D136" s="46"/>
      <c r="E136" s="26">
        <v>65.290000000000006</v>
      </c>
      <c r="F136" s="26">
        <v>160.25</v>
      </c>
      <c r="G136" s="26">
        <v>33.630000000000003</v>
      </c>
      <c r="H136" s="26">
        <v>3.76</v>
      </c>
      <c r="I136" s="26"/>
      <c r="J136" s="46"/>
      <c r="K136" s="26">
        <v>97.98</v>
      </c>
      <c r="L136" s="46"/>
      <c r="M136" s="26"/>
      <c r="N136" s="46"/>
      <c r="O136" s="26">
        <v>0</v>
      </c>
      <c r="P136" s="80"/>
      <c r="Q136" s="81"/>
      <c r="R136" s="46"/>
      <c r="S136" s="83"/>
      <c r="T136" s="84"/>
      <c r="U136" s="84"/>
      <c r="V136" s="170"/>
      <c r="W136" s="171"/>
      <c r="X136" s="172"/>
      <c r="Y136" s="173"/>
      <c r="Z136" s="174"/>
    </row>
    <row r="137" spans="2:28" x14ac:dyDescent="0.25">
      <c r="B137" s="30">
        <v>44455</v>
      </c>
      <c r="C137" s="78">
        <v>70.47</v>
      </c>
      <c r="D137" s="46"/>
      <c r="E137" s="26">
        <v>70.47</v>
      </c>
      <c r="F137" s="26">
        <v>122.21</v>
      </c>
      <c r="G137" s="26">
        <v>35.36</v>
      </c>
      <c r="H137" s="26">
        <v>2.39</v>
      </c>
      <c r="I137" s="26"/>
      <c r="J137" s="46"/>
      <c r="K137" s="26">
        <v>92.36</v>
      </c>
      <c r="L137" s="46"/>
      <c r="M137" s="26"/>
      <c r="N137" s="46"/>
      <c r="O137" s="26">
        <v>0</v>
      </c>
      <c r="P137" s="80"/>
      <c r="Q137" s="81"/>
      <c r="R137" s="46"/>
      <c r="S137" s="83"/>
      <c r="T137" s="84"/>
      <c r="U137" s="84"/>
      <c r="V137" s="170"/>
      <c r="W137" s="171"/>
      <c r="X137" s="172"/>
      <c r="Y137" s="173"/>
      <c r="Z137" s="174"/>
    </row>
    <row r="138" spans="2:28" x14ac:dyDescent="0.25">
      <c r="B138" s="30">
        <v>44456</v>
      </c>
      <c r="C138" s="78">
        <v>59.25</v>
      </c>
      <c r="D138" s="46"/>
      <c r="E138" s="26">
        <v>59.25</v>
      </c>
      <c r="F138" s="26">
        <v>104.02</v>
      </c>
      <c r="G138" s="26">
        <v>31.51</v>
      </c>
      <c r="H138" s="26">
        <v>4.68</v>
      </c>
      <c r="I138" s="26"/>
      <c r="J138" s="46"/>
      <c r="K138" s="26">
        <v>74.739999999999995</v>
      </c>
      <c r="L138" s="46"/>
      <c r="M138" s="26"/>
      <c r="N138" s="46"/>
      <c r="O138" s="26">
        <v>0</v>
      </c>
      <c r="P138" s="80"/>
      <c r="Q138" s="81"/>
      <c r="R138" s="46"/>
      <c r="S138" s="83"/>
      <c r="T138" s="84"/>
      <c r="U138" s="84"/>
      <c r="V138" s="170"/>
      <c r="W138" s="171"/>
      <c r="X138" s="172"/>
      <c r="Y138" s="173"/>
      <c r="Z138" s="174"/>
    </row>
    <row r="139" spans="2:28" x14ac:dyDescent="0.25">
      <c r="B139" s="30">
        <v>44457</v>
      </c>
      <c r="C139" s="78">
        <v>37.65</v>
      </c>
      <c r="D139" s="46"/>
      <c r="E139" s="26">
        <v>37.65</v>
      </c>
      <c r="F139" s="26"/>
      <c r="G139" s="26"/>
      <c r="H139" s="26"/>
      <c r="I139" s="26"/>
      <c r="J139" s="46"/>
      <c r="K139" s="26"/>
      <c r="L139" s="46"/>
      <c r="M139" s="26"/>
      <c r="N139" s="46"/>
      <c r="O139" s="26">
        <v>0</v>
      </c>
      <c r="P139" s="80"/>
      <c r="Q139" s="81"/>
      <c r="R139" s="46"/>
      <c r="S139" s="83"/>
      <c r="T139" s="84"/>
      <c r="U139" s="84"/>
      <c r="V139" s="170"/>
      <c r="W139" s="171"/>
      <c r="X139" s="172"/>
      <c r="Y139" s="173"/>
      <c r="Z139" s="174"/>
    </row>
    <row r="140" spans="2:28" x14ac:dyDescent="0.25">
      <c r="B140" s="30">
        <v>44458</v>
      </c>
      <c r="C140" s="78">
        <v>63.42</v>
      </c>
      <c r="D140" s="46"/>
      <c r="E140" s="26">
        <v>63.42</v>
      </c>
      <c r="F140" s="26"/>
      <c r="G140" s="26"/>
      <c r="H140" s="26"/>
      <c r="I140" s="26"/>
      <c r="J140" s="46"/>
      <c r="K140" s="26"/>
      <c r="L140" s="46"/>
      <c r="M140" s="26"/>
      <c r="N140" s="46"/>
      <c r="O140" s="26">
        <v>0</v>
      </c>
      <c r="P140" s="80"/>
      <c r="Q140" s="81"/>
      <c r="R140" s="46"/>
      <c r="S140" s="83"/>
      <c r="T140" s="84"/>
      <c r="U140" s="84"/>
      <c r="V140" s="170"/>
      <c r="W140" s="171"/>
      <c r="X140" s="172"/>
      <c r="Y140" s="173"/>
      <c r="Z140" s="174"/>
    </row>
    <row r="141" spans="2:28" x14ac:dyDescent="0.25">
      <c r="B141" s="30">
        <v>44459</v>
      </c>
      <c r="C141" s="78">
        <v>62.6</v>
      </c>
      <c r="D141" s="46"/>
      <c r="E141" s="26">
        <v>62.6</v>
      </c>
      <c r="F141" s="26"/>
      <c r="G141" s="26"/>
      <c r="H141" s="26"/>
      <c r="I141" s="26"/>
      <c r="J141" s="46"/>
      <c r="K141" s="26">
        <v>52.35</v>
      </c>
      <c r="L141" s="46"/>
      <c r="M141" s="26">
        <v>35.729999999999997</v>
      </c>
      <c r="N141" s="46"/>
      <c r="O141" s="26">
        <v>0</v>
      </c>
      <c r="P141" s="80">
        <v>0</v>
      </c>
      <c r="Q141" s="81">
        <v>0</v>
      </c>
      <c r="R141" s="46"/>
      <c r="S141" s="83">
        <v>0</v>
      </c>
      <c r="T141" s="84">
        <v>0</v>
      </c>
      <c r="U141" s="84">
        <v>3.49</v>
      </c>
      <c r="V141" s="170"/>
      <c r="W141" s="171"/>
      <c r="X141" s="172"/>
      <c r="Y141" s="173"/>
      <c r="Z141" s="174"/>
    </row>
    <row r="142" spans="2:28" x14ac:dyDescent="0.25">
      <c r="B142" s="30">
        <v>44462</v>
      </c>
      <c r="C142" s="78">
        <v>84.52</v>
      </c>
      <c r="D142" s="46"/>
      <c r="E142" s="26">
        <v>84.52</v>
      </c>
      <c r="F142" s="26"/>
      <c r="G142" s="26"/>
      <c r="H142" s="26"/>
      <c r="I142" s="26"/>
      <c r="J142" s="46"/>
      <c r="K142" s="26">
        <v>73.22</v>
      </c>
      <c r="L142" s="46"/>
      <c r="M142" s="26"/>
      <c r="N142" s="46"/>
      <c r="O142" s="26">
        <v>0</v>
      </c>
      <c r="P142" s="80">
        <v>0</v>
      </c>
      <c r="Q142" s="81">
        <v>0</v>
      </c>
      <c r="R142" s="46"/>
      <c r="S142" s="83">
        <v>0</v>
      </c>
      <c r="T142" s="84">
        <v>0</v>
      </c>
      <c r="U142" s="84">
        <v>3.74</v>
      </c>
      <c r="V142" s="170"/>
      <c r="W142" s="171"/>
      <c r="X142" s="172">
        <v>0</v>
      </c>
      <c r="Y142" s="173"/>
      <c r="Z142" s="174"/>
      <c r="AB142" t="s">
        <v>108</v>
      </c>
    </row>
    <row r="143" spans="2:28" x14ac:dyDescent="0.25">
      <c r="B143" s="30" t="s">
        <v>109</v>
      </c>
      <c r="C143" s="78">
        <v>64.760000000000005</v>
      </c>
      <c r="D143" s="46"/>
      <c r="E143" s="26">
        <v>64.760000000000005</v>
      </c>
      <c r="F143" s="26"/>
      <c r="G143" s="26"/>
      <c r="H143" s="26"/>
      <c r="I143" s="26"/>
      <c r="J143" s="46"/>
      <c r="K143" s="26">
        <v>70.67</v>
      </c>
      <c r="L143" s="46"/>
      <c r="M143" s="26"/>
      <c r="N143" s="46"/>
      <c r="O143" s="26">
        <v>0</v>
      </c>
      <c r="P143" s="80">
        <v>0</v>
      </c>
      <c r="Q143" s="81">
        <v>0</v>
      </c>
      <c r="R143" s="46"/>
      <c r="S143" s="83">
        <v>0</v>
      </c>
      <c r="T143" s="84">
        <v>0</v>
      </c>
      <c r="U143" s="84">
        <v>3.88</v>
      </c>
      <c r="V143" s="170">
        <v>4.99</v>
      </c>
      <c r="W143" s="171"/>
      <c r="X143" s="172">
        <v>0</v>
      </c>
      <c r="Y143" s="173">
        <v>5.83</v>
      </c>
      <c r="Z143" s="174"/>
    </row>
    <row r="144" spans="2:28" x14ac:dyDescent="0.25">
      <c r="B144" s="30" t="s">
        <v>112</v>
      </c>
      <c r="C144" s="78">
        <v>58.19</v>
      </c>
      <c r="D144" s="46"/>
      <c r="E144" s="26">
        <v>58.19</v>
      </c>
      <c r="F144" s="26"/>
      <c r="G144" s="26"/>
      <c r="H144" s="26"/>
      <c r="I144" s="26"/>
      <c r="J144" s="46"/>
      <c r="K144" s="26">
        <v>50.63</v>
      </c>
      <c r="L144" s="46"/>
      <c r="M144" s="26"/>
      <c r="N144" s="46"/>
      <c r="O144" s="26">
        <v>0</v>
      </c>
      <c r="P144" s="80">
        <v>0</v>
      </c>
      <c r="Q144" s="81">
        <v>0</v>
      </c>
      <c r="R144" s="46"/>
      <c r="S144" s="83">
        <v>0</v>
      </c>
      <c r="T144" s="84">
        <v>0</v>
      </c>
      <c r="U144" s="84">
        <v>3.29</v>
      </c>
      <c r="V144" s="170">
        <v>6.46</v>
      </c>
      <c r="W144" s="171"/>
      <c r="X144" s="172">
        <v>0</v>
      </c>
      <c r="Y144" s="173">
        <v>4.45</v>
      </c>
      <c r="Z144" s="174"/>
    </row>
    <row r="145" spans="2:28" x14ac:dyDescent="0.25">
      <c r="B145" s="30" t="s">
        <v>114</v>
      </c>
      <c r="C145" s="78">
        <v>60.28</v>
      </c>
      <c r="D145" s="46"/>
      <c r="E145" s="26">
        <v>60.28</v>
      </c>
      <c r="F145" s="26"/>
      <c r="G145" s="26"/>
      <c r="H145" s="26"/>
      <c r="I145" s="26"/>
      <c r="J145" s="46"/>
      <c r="K145" s="26">
        <v>61.59</v>
      </c>
      <c r="L145" s="46"/>
      <c r="M145" s="26"/>
      <c r="N145" s="46"/>
      <c r="O145" s="26">
        <v>0</v>
      </c>
      <c r="P145" s="80">
        <v>0</v>
      </c>
      <c r="Q145" s="81">
        <v>0</v>
      </c>
      <c r="R145" s="46"/>
      <c r="S145" s="83">
        <v>0</v>
      </c>
      <c r="T145" s="84">
        <v>0</v>
      </c>
      <c r="U145" s="84">
        <v>4.3600000000000003</v>
      </c>
      <c r="V145" s="170">
        <v>5.34</v>
      </c>
      <c r="W145" s="171"/>
      <c r="X145" s="172">
        <v>0</v>
      </c>
      <c r="Y145" s="173">
        <v>3.81</v>
      </c>
      <c r="Z145" s="174"/>
    </row>
    <row r="146" spans="2:28" x14ac:dyDescent="0.25">
      <c r="B146" s="30" t="s">
        <v>116</v>
      </c>
      <c r="C146" s="78">
        <v>83.58</v>
      </c>
      <c r="D146" s="46"/>
      <c r="E146" s="26">
        <v>83.58</v>
      </c>
      <c r="F146" s="26"/>
      <c r="G146" s="26"/>
      <c r="H146" s="26"/>
      <c r="I146" s="26"/>
      <c r="J146" s="46"/>
      <c r="K146" s="26">
        <v>79.19</v>
      </c>
      <c r="L146" s="46"/>
      <c r="M146" s="26"/>
      <c r="N146" s="46"/>
      <c r="O146" s="26">
        <v>0</v>
      </c>
      <c r="P146" s="80">
        <v>0</v>
      </c>
      <c r="Q146" s="81">
        <v>0</v>
      </c>
      <c r="R146" s="46"/>
      <c r="S146" s="83">
        <v>0</v>
      </c>
      <c r="T146" s="84">
        <v>0</v>
      </c>
      <c r="U146" s="84">
        <v>4.32</v>
      </c>
      <c r="V146" s="170">
        <v>7.7</v>
      </c>
      <c r="W146" s="171"/>
      <c r="X146" s="172">
        <v>0</v>
      </c>
      <c r="Y146" s="173">
        <v>5.22</v>
      </c>
      <c r="Z146" s="174"/>
      <c r="AB146" t="s">
        <v>117</v>
      </c>
    </row>
    <row r="147" spans="2:28" x14ac:dyDescent="0.25">
      <c r="B147" s="30" t="s">
        <v>119</v>
      </c>
      <c r="C147" s="78">
        <v>114.71</v>
      </c>
      <c r="D147" s="46"/>
      <c r="E147" s="26">
        <v>114.71</v>
      </c>
      <c r="F147" s="26"/>
      <c r="G147" s="26"/>
      <c r="H147" s="26"/>
      <c r="I147" s="26"/>
      <c r="J147" s="46"/>
      <c r="K147" s="26">
        <v>74.02</v>
      </c>
      <c r="L147" s="46"/>
      <c r="M147" s="26"/>
      <c r="N147" s="46"/>
      <c r="O147" s="26">
        <v>0</v>
      </c>
      <c r="P147" s="190" t="s">
        <v>42</v>
      </c>
      <c r="Q147" s="81">
        <v>0</v>
      </c>
      <c r="R147" s="46"/>
      <c r="S147" s="83">
        <v>0</v>
      </c>
      <c r="T147" s="84">
        <v>0</v>
      </c>
      <c r="U147" s="84">
        <v>6.12</v>
      </c>
      <c r="V147" s="170">
        <v>11.36</v>
      </c>
      <c r="W147" s="171"/>
      <c r="X147" s="172">
        <v>0</v>
      </c>
      <c r="Y147" s="173">
        <v>2.2799999999999998</v>
      </c>
      <c r="Z147" s="174"/>
      <c r="AB147" t="s">
        <v>120</v>
      </c>
    </row>
    <row r="148" spans="2:28" x14ac:dyDescent="0.25">
      <c r="B148" s="30" t="s">
        <v>123</v>
      </c>
      <c r="C148" s="78">
        <v>86.84</v>
      </c>
      <c r="D148" s="46"/>
      <c r="E148" s="26">
        <v>86.84</v>
      </c>
      <c r="F148" s="26"/>
      <c r="G148" s="26"/>
      <c r="H148" s="26"/>
      <c r="I148" s="26"/>
      <c r="J148" s="46"/>
      <c r="K148" s="26">
        <v>70.430000000000007</v>
      </c>
      <c r="L148" s="46"/>
      <c r="M148" s="26"/>
      <c r="N148" s="46"/>
      <c r="O148" s="26">
        <v>0</v>
      </c>
      <c r="P148" s="190" t="s">
        <v>42</v>
      </c>
      <c r="Q148" s="81">
        <v>0</v>
      </c>
      <c r="R148" s="46"/>
      <c r="S148" s="83">
        <v>0</v>
      </c>
      <c r="T148" s="84">
        <v>0</v>
      </c>
      <c r="U148" s="84">
        <v>10.37</v>
      </c>
      <c r="V148" s="170">
        <v>4.5599999999999996</v>
      </c>
      <c r="W148" s="171"/>
      <c r="X148" s="172">
        <v>0</v>
      </c>
      <c r="Y148" s="173">
        <v>5.95</v>
      </c>
      <c r="Z148" s="174"/>
    </row>
    <row r="149" spans="2:28" x14ac:dyDescent="0.25">
      <c r="B149" s="30" t="s">
        <v>125</v>
      </c>
      <c r="C149" s="78">
        <v>134.82</v>
      </c>
      <c r="D149" s="46"/>
      <c r="E149" s="26">
        <v>134.82</v>
      </c>
      <c r="F149" s="26"/>
      <c r="G149" s="26"/>
      <c r="H149" s="26"/>
      <c r="I149" s="26"/>
      <c r="J149" s="46"/>
      <c r="K149" s="26">
        <v>85.76</v>
      </c>
      <c r="L149" s="46"/>
      <c r="M149" s="26"/>
      <c r="N149" s="46"/>
      <c r="O149" s="26">
        <v>0</v>
      </c>
      <c r="P149" s="190" t="s">
        <v>42</v>
      </c>
      <c r="Q149" s="81">
        <v>0</v>
      </c>
      <c r="R149" s="46"/>
      <c r="S149" s="83">
        <v>0</v>
      </c>
      <c r="T149" s="84">
        <v>0</v>
      </c>
      <c r="U149" s="84">
        <v>6.07</v>
      </c>
      <c r="V149" s="170">
        <v>11.64</v>
      </c>
      <c r="W149" s="171"/>
      <c r="X149" s="172">
        <v>0</v>
      </c>
      <c r="Y149" s="173">
        <v>5.95</v>
      </c>
      <c r="Z149" s="174"/>
    </row>
    <row r="150" spans="2:28" x14ac:dyDescent="0.25">
      <c r="B150" s="30" t="s">
        <v>126</v>
      </c>
      <c r="C150" s="78">
        <v>97.57</v>
      </c>
      <c r="D150" s="46"/>
      <c r="E150" s="26">
        <v>97.57</v>
      </c>
      <c r="F150" s="26"/>
      <c r="G150" s="26"/>
      <c r="H150" s="26"/>
      <c r="I150" s="26"/>
      <c r="J150" s="46"/>
      <c r="K150" s="26">
        <v>79.42</v>
      </c>
      <c r="L150" s="46"/>
      <c r="M150" s="26"/>
      <c r="N150" s="46"/>
      <c r="O150" s="26">
        <v>0</v>
      </c>
      <c r="P150" s="190" t="s">
        <v>42</v>
      </c>
      <c r="Q150" s="81">
        <v>0</v>
      </c>
      <c r="R150" s="46"/>
      <c r="S150" s="83">
        <v>0</v>
      </c>
      <c r="T150" s="84">
        <v>0</v>
      </c>
      <c r="U150" s="84">
        <v>3.28</v>
      </c>
      <c r="V150" s="170">
        <v>9.25</v>
      </c>
      <c r="W150" s="171"/>
      <c r="X150" s="172">
        <v>0</v>
      </c>
      <c r="Y150" s="173">
        <v>2.63</v>
      </c>
      <c r="Z150" s="174"/>
    </row>
    <row r="151" spans="2:28" x14ac:dyDescent="0.25">
      <c r="B151" s="30" t="s">
        <v>129</v>
      </c>
      <c r="C151" s="78">
        <v>275.62</v>
      </c>
      <c r="D151" s="46"/>
      <c r="E151" s="26">
        <v>275.62</v>
      </c>
      <c r="F151" s="26"/>
      <c r="G151" s="26"/>
      <c r="H151" s="26"/>
      <c r="I151" s="26"/>
      <c r="J151" s="46"/>
      <c r="K151" s="26">
        <v>137</v>
      </c>
      <c r="L151" s="46"/>
      <c r="M151" s="26"/>
      <c r="N151" s="46"/>
      <c r="O151" s="26">
        <v>0</v>
      </c>
      <c r="P151" s="100">
        <v>42.48</v>
      </c>
      <c r="Q151" s="81">
        <v>101.86</v>
      </c>
      <c r="R151" s="46"/>
      <c r="S151" s="83">
        <v>0</v>
      </c>
      <c r="T151" s="84">
        <v>0</v>
      </c>
      <c r="U151" s="84">
        <v>41.81</v>
      </c>
      <c r="V151" s="170">
        <v>31.78</v>
      </c>
      <c r="W151" s="171"/>
      <c r="X151" s="172">
        <v>0</v>
      </c>
      <c r="Y151" s="173">
        <v>5.14</v>
      </c>
      <c r="Z151" s="174"/>
      <c r="AB151" t="s">
        <v>130</v>
      </c>
    </row>
    <row r="152" spans="2:28" x14ac:dyDescent="0.25">
      <c r="B152" s="30" t="s">
        <v>132</v>
      </c>
      <c r="C152" s="78">
        <v>187.16</v>
      </c>
      <c r="D152" s="46"/>
      <c r="E152" s="26">
        <v>187.16</v>
      </c>
      <c r="F152" s="26"/>
      <c r="G152" s="26"/>
      <c r="H152" s="26"/>
      <c r="I152" s="26"/>
      <c r="J152" s="46"/>
      <c r="K152" s="26">
        <v>104.6</v>
      </c>
      <c r="L152" s="46"/>
      <c r="M152" s="26"/>
      <c r="N152" s="46"/>
      <c r="O152" s="26">
        <v>0</v>
      </c>
      <c r="P152" s="100">
        <v>26.56</v>
      </c>
      <c r="Q152" s="81">
        <v>28.02</v>
      </c>
      <c r="R152" s="46"/>
      <c r="S152" s="83">
        <v>0</v>
      </c>
      <c r="T152" s="84">
        <v>0</v>
      </c>
      <c r="U152" s="84">
        <v>22.57</v>
      </c>
      <c r="V152" s="170">
        <v>10.5</v>
      </c>
      <c r="W152" s="171"/>
      <c r="X152" s="172">
        <v>0</v>
      </c>
      <c r="Y152" s="173">
        <v>1.41</v>
      </c>
      <c r="Z152" s="174"/>
    </row>
    <row r="153" spans="2:28" x14ac:dyDescent="0.25">
      <c r="B153" s="30" t="s">
        <v>133</v>
      </c>
      <c r="C153" s="78">
        <v>152.9</v>
      </c>
      <c r="D153" s="46"/>
      <c r="E153" s="26">
        <v>152.9</v>
      </c>
      <c r="F153" s="26"/>
      <c r="G153" s="26"/>
      <c r="H153" s="26"/>
      <c r="I153" s="26"/>
      <c r="J153" s="46"/>
      <c r="K153" s="26">
        <v>135.68</v>
      </c>
      <c r="L153" s="46"/>
      <c r="M153" s="26"/>
      <c r="N153" s="46"/>
      <c r="O153" s="26">
        <v>0</v>
      </c>
      <c r="P153" s="80">
        <v>24.95</v>
      </c>
      <c r="Q153" s="81">
        <v>18.72</v>
      </c>
      <c r="R153" s="46"/>
      <c r="S153" s="83">
        <v>0</v>
      </c>
      <c r="T153" s="84">
        <v>1.07</v>
      </c>
      <c r="U153" s="84">
        <v>16.88</v>
      </c>
      <c r="V153" s="170">
        <v>12.36</v>
      </c>
      <c r="W153" s="171"/>
      <c r="X153" s="172">
        <v>0.13</v>
      </c>
      <c r="Y153" s="173">
        <v>3.25</v>
      </c>
      <c r="Z153" s="174"/>
    </row>
    <row r="154" spans="2:28" x14ac:dyDescent="0.25">
      <c r="B154" s="30" t="s">
        <v>134</v>
      </c>
      <c r="C154" s="78">
        <v>165.93</v>
      </c>
      <c r="D154" s="46"/>
      <c r="E154" s="26">
        <v>165.93</v>
      </c>
      <c r="F154" s="26"/>
      <c r="G154" s="26"/>
      <c r="H154" s="26"/>
      <c r="I154" s="26"/>
      <c r="J154" s="46"/>
      <c r="K154" s="26">
        <v>138.13</v>
      </c>
      <c r="L154" s="46"/>
      <c r="M154" s="26"/>
      <c r="N154" s="46"/>
      <c r="O154" s="26">
        <v>0</v>
      </c>
      <c r="P154" s="80">
        <v>19.72</v>
      </c>
      <c r="Q154" s="81">
        <v>9.61</v>
      </c>
      <c r="R154" s="46"/>
      <c r="S154" s="83">
        <v>0</v>
      </c>
      <c r="T154" s="84">
        <v>0</v>
      </c>
      <c r="U154" s="84">
        <v>14.52</v>
      </c>
      <c r="V154" s="170">
        <v>7.51</v>
      </c>
      <c r="W154" s="171"/>
      <c r="X154" s="172">
        <v>0</v>
      </c>
      <c r="Y154" s="173">
        <v>3.48</v>
      </c>
      <c r="Z154" s="174">
        <v>0</v>
      </c>
    </row>
    <row r="155" spans="2:28" x14ac:dyDescent="0.25">
      <c r="B155" s="30" t="s">
        <v>137</v>
      </c>
      <c r="C155" s="78">
        <v>183.03</v>
      </c>
      <c r="D155" s="46"/>
      <c r="E155" s="26">
        <v>183.03</v>
      </c>
      <c r="F155" s="26"/>
      <c r="G155" s="26"/>
      <c r="H155" s="26"/>
      <c r="I155" s="26"/>
      <c r="J155" s="46"/>
      <c r="K155" s="26">
        <v>149.63</v>
      </c>
      <c r="L155" s="46"/>
      <c r="M155" s="26"/>
      <c r="N155" s="46"/>
      <c r="O155" s="26">
        <v>0</v>
      </c>
      <c r="P155" s="80">
        <v>22.26</v>
      </c>
      <c r="Q155" s="81">
        <v>6.7</v>
      </c>
      <c r="R155" s="46"/>
      <c r="S155" s="83">
        <v>0</v>
      </c>
      <c r="T155" s="84">
        <v>0</v>
      </c>
      <c r="U155" s="84">
        <v>13.85</v>
      </c>
      <c r="V155" s="170">
        <v>11.31</v>
      </c>
      <c r="W155" s="171"/>
      <c r="X155" s="172">
        <v>0.46</v>
      </c>
      <c r="Y155" s="173">
        <v>4.99</v>
      </c>
      <c r="Z155" s="174"/>
      <c r="AB155" t="s">
        <v>138</v>
      </c>
    </row>
    <row r="156" spans="2:28" x14ac:dyDescent="0.25">
      <c r="B156" s="30" t="s">
        <v>139</v>
      </c>
      <c r="C156" s="78">
        <v>107.95</v>
      </c>
      <c r="D156" s="46"/>
      <c r="E156" s="26">
        <v>107.95</v>
      </c>
      <c r="F156" s="26"/>
      <c r="G156" s="26"/>
      <c r="H156" s="26"/>
      <c r="I156" s="26"/>
      <c r="J156" s="46"/>
      <c r="K156" s="26">
        <v>77.89</v>
      </c>
      <c r="L156" s="46"/>
      <c r="M156" s="26"/>
      <c r="N156" s="46"/>
      <c r="O156" s="26">
        <v>0</v>
      </c>
      <c r="P156" s="80">
        <v>27.48</v>
      </c>
      <c r="Q156" s="81">
        <v>5.28</v>
      </c>
      <c r="R156" s="46"/>
      <c r="S156" s="83">
        <v>0</v>
      </c>
      <c r="T156" s="84">
        <v>0</v>
      </c>
      <c r="U156" s="84">
        <v>13.83</v>
      </c>
      <c r="V156" s="170">
        <v>6.78</v>
      </c>
      <c r="W156" s="171"/>
      <c r="X156" s="172"/>
      <c r="Y156" s="173">
        <v>8.07</v>
      </c>
      <c r="Z156" s="174"/>
    </row>
    <row r="157" spans="2:28" x14ac:dyDescent="0.25">
      <c r="B157" s="30" t="s">
        <v>140</v>
      </c>
      <c r="C157" s="78">
        <v>101.4</v>
      </c>
      <c r="D157" s="46"/>
      <c r="E157" s="26">
        <v>101.4</v>
      </c>
      <c r="F157" s="26"/>
      <c r="G157" s="26"/>
      <c r="H157" s="26"/>
      <c r="I157" s="26"/>
      <c r="J157" s="46"/>
      <c r="K157" s="26">
        <v>73.64</v>
      </c>
      <c r="L157" s="46"/>
      <c r="M157" s="26"/>
      <c r="N157" s="46"/>
      <c r="O157" s="26">
        <v>0</v>
      </c>
      <c r="P157" s="80">
        <v>30.87</v>
      </c>
      <c r="Q157" s="81">
        <v>7.44</v>
      </c>
      <c r="R157" s="46"/>
      <c r="S157" s="83">
        <v>0</v>
      </c>
      <c r="T157" s="84">
        <v>0</v>
      </c>
      <c r="U157" s="84">
        <v>6.5</v>
      </c>
      <c r="V157" s="170">
        <v>9.0500000000000007</v>
      </c>
      <c r="W157" s="171"/>
      <c r="X157" s="172">
        <v>1.5</v>
      </c>
      <c r="Y157" s="173">
        <v>10.1</v>
      </c>
      <c r="Z157" s="174"/>
    </row>
    <row r="158" spans="2:28" x14ac:dyDescent="0.25">
      <c r="B158" s="30" t="s">
        <v>141</v>
      </c>
      <c r="C158" s="78">
        <v>67.17</v>
      </c>
      <c r="D158" s="46"/>
      <c r="E158" s="26">
        <v>67.17</v>
      </c>
      <c r="F158" s="26"/>
      <c r="G158" s="26"/>
      <c r="H158" s="26"/>
      <c r="I158" s="26"/>
      <c r="J158" s="46"/>
      <c r="K158" s="26">
        <v>86.59</v>
      </c>
      <c r="L158" s="46"/>
      <c r="M158" s="26"/>
      <c r="N158" s="46"/>
      <c r="O158" s="26">
        <v>0</v>
      </c>
      <c r="P158" s="100">
        <v>28.75</v>
      </c>
      <c r="Q158" s="81">
        <v>2.85</v>
      </c>
      <c r="R158" s="46"/>
      <c r="S158" s="83">
        <v>0</v>
      </c>
      <c r="T158" s="84">
        <v>0</v>
      </c>
      <c r="U158" s="84">
        <v>3.26</v>
      </c>
      <c r="V158" s="170">
        <v>25.92</v>
      </c>
      <c r="W158" s="171">
        <v>1.49</v>
      </c>
      <c r="X158" s="172">
        <v>0.3</v>
      </c>
      <c r="Y158" s="173">
        <v>5.44</v>
      </c>
      <c r="Z158" s="174"/>
      <c r="AB158" t="s">
        <v>142</v>
      </c>
    </row>
    <row r="159" spans="2:28" x14ac:dyDescent="0.25">
      <c r="B159" s="30" t="s">
        <v>143</v>
      </c>
      <c r="C159" s="78">
        <v>70.790000000000006</v>
      </c>
      <c r="D159" s="46"/>
      <c r="E159" s="26">
        <v>70.790000000000006</v>
      </c>
      <c r="F159" s="26"/>
      <c r="G159" s="26"/>
      <c r="H159" s="26"/>
      <c r="I159" s="26"/>
      <c r="J159" s="46"/>
      <c r="K159" s="26">
        <v>69.63</v>
      </c>
      <c r="L159" s="46"/>
      <c r="M159" s="26"/>
      <c r="N159" s="46"/>
      <c r="O159" s="26">
        <v>0</v>
      </c>
      <c r="P159" s="100">
        <v>25.42</v>
      </c>
      <c r="Q159" s="81">
        <v>2.37</v>
      </c>
      <c r="R159" s="46"/>
      <c r="S159" s="83">
        <v>0</v>
      </c>
      <c r="T159" s="84">
        <v>0</v>
      </c>
      <c r="U159" s="84">
        <v>7.56</v>
      </c>
      <c r="V159" s="170">
        <v>9.5500000000000007</v>
      </c>
      <c r="W159" s="171">
        <v>0.81</v>
      </c>
      <c r="X159" s="172">
        <v>0.88</v>
      </c>
      <c r="Y159" s="173">
        <v>7.3</v>
      </c>
      <c r="Z159" s="174"/>
    </row>
    <row r="160" spans="2:28" x14ac:dyDescent="0.25">
      <c r="B160" s="30" t="s">
        <v>144</v>
      </c>
      <c r="C160" s="78">
        <f>IF(E160="&lt; LC",O160,E160+O160)</f>
        <v>80.83</v>
      </c>
      <c r="D160" s="46"/>
      <c r="E160" s="26">
        <v>80.83</v>
      </c>
      <c r="F160" s="26"/>
      <c r="G160" s="26"/>
      <c r="H160" s="26"/>
      <c r="I160" s="26"/>
      <c r="J160" s="46"/>
      <c r="K160" s="26">
        <v>73.39</v>
      </c>
      <c r="L160" s="46"/>
      <c r="M160" s="26"/>
      <c r="N160" s="46"/>
      <c r="O160" s="26">
        <v>0</v>
      </c>
      <c r="P160" s="100">
        <v>28.43</v>
      </c>
      <c r="Q160" s="81">
        <v>4.8</v>
      </c>
      <c r="R160" s="46"/>
      <c r="S160" s="83">
        <v>0</v>
      </c>
      <c r="T160" s="84">
        <v>0.72</v>
      </c>
      <c r="U160" s="84">
        <v>7.03</v>
      </c>
      <c r="V160" s="170">
        <v>23.94</v>
      </c>
      <c r="W160" s="171">
        <v>1.39</v>
      </c>
      <c r="X160" s="172">
        <v>0.36</v>
      </c>
      <c r="Y160" s="173">
        <v>5.92</v>
      </c>
      <c r="Z160" s="174"/>
      <c r="AB160" t="s">
        <v>145</v>
      </c>
    </row>
    <row r="161" spans="2:28" x14ac:dyDescent="0.25">
      <c r="B161" s="30" t="s">
        <v>146</v>
      </c>
      <c r="C161" s="78">
        <f>IF(E161="&lt; LC",O161,E161+O161)</f>
        <v>76.66</v>
      </c>
      <c r="D161" s="46"/>
      <c r="E161" s="26">
        <v>76.66</v>
      </c>
      <c r="F161" s="26"/>
      <c r="G161" s="26"/>
      <c r="H161" s="26"/>
      <c r="I161" s="26"/>
      <c r="J161" s="46"/>
      <c r="K161" s="26">
        <v>65.75</v>
      </c>
      <c r="L161" s="46"/>
      <c r="M161" s="26"/>
      <c r="N161" s="46"/>
      <c r="O161" s="26">
        <v>0</v>
      </c>
      <c r="P161" s="100">
        <v>25.98</v>
      </c>
      <c r="Q161" s="81">
        <v>4.13</v>
      </c>
      <c r="R161" s="46"/>
      <c r="S161" s="83">
        <v>0</v>
      </c>
      <c r="T161" s="84">
        <v>0.08</v>
      </c>
      <c r="U161" s="84">
        <v>8.77</v>
      </c>
      <c r="V161" s="170">
        <v>7.91</v>
      </c>
      <c r="W161" s="171">
        <v>1.06</v>
      </c>
      <c r="X161" s="172">
        <v>0.43</v>
      </c>
      <c r="Y161" s="173">
        <v>9.86</v>
      </c>
      <c r="Z161" s="174"/>
    </row>
    <row r="162" spans="2:28" x14ac:dyDescent="0.25">
      <c r="B162" s="30" t="s">
        <v>147</v>
      </c>
      <c r="C162" s="78">
        <v>104.97</v>
      </c>
      <c r="D162" s="46"/>
      <c r="E162" s="26">
        <v>104.97</v>
      </c>
      <c r="F162" s="26"/>
      <c r="G162" s="26"/>
      <c r="H162" s="26"/>
      <c r="I162" s="26"/>
      <c r="J162" s="46"/>
      <c r="K162" s="26">
        <v>117.47</v>
      </c>
      <c r="L162" s="46"/>
      <c r="M162" s="26"/>
      <c r="N162" s="46"/>
      <c r="O162" s="26">
        <v>0</v>
      </c>
      <c r="P162" s="100">
        <v>22.25</v>
      </c>
      <c r="Q162" s="81">
        <v>4.6500000000000004</v>
      </c>
      <c r="R162" s="46"/>
      <c r="S162" s="83">
        <v>0</v>
      </c>
      <c r="T162" s="84">
        <v>0</v>
      </c>
      <c r="U162" s="84">
        <v>8.0399999999999991</v>
      </c>
      <c r="V162" s="170">
        <v>7.55</v>
      </c>
      <c r="W162" s="171">
        <v>0.5</v>
      </c>
      <c r="X162" s="220" t="s">
        <v>42</v>
      </c>
      <c r="Y162" s="173">
        <v>6.82</v>
      </c>
      <c r="Z162" s="174"/>
    </row>
    <row r="163" spans="2:28" x14ac:dyDescent="0.25">
      <c r="B163" s="30" t="s">
        <v>148</v>
      </c>
      <c r="C163" s="78">
        <v>96.49</v>
      </c>
      <c r="D163" s="46"/>
      <c r="E163" s="26">
        <v>96.49</v>
      </c>
      <c r="F163" s="26"/>
      <c r="G163" s="26"/>
      <c r="H163" s="26"/>
      <c r="I163" s="26"/>
      <c r="J163" s="46"/>
      <c r="K163" s="26">
        <v>35.799999999999997</v>
      </c>
      <c r="L163" s="46"/>
      <c r="M163" s="26"/>
      <c r="N163" s="46"/>
      <c r="O163" s="26">
        <v>0</v>
      </c>
      <c r="P163" s="80">
        <v>22.3</v>
      </c>
      <c r="Q163" s="81">
        <v>1.64</v>
      </c>
      <c r="R163" s="46"/>
      <c r="S163" s="83">
        <v>0</v>
      </c>
      <c r="T163" s="84">
        <v>0</v>
      </c>
      <c r="U163" s="84">
        <v>5.14</v>
      </c>
      <c r="V163" s="170">
        <v>5.57</v>
      </c>
      <c r="W163" s="171">
        <v>0.82</v>
      </c>
      <c r="X163" s="172">
        <v>0.1</v>
      </c>
      <c r="Y163" s="173">
        <v>8.8800000000000008</v>
      </c>
      <c r="Z163" s="174"/>
    </row>
    <row r="164" spans="2:28" x14ac:dyDescent="0.25">
      <c r="B164" s="30" t="s">
        <v>149</v>
      </c>
      <c r="C164" s="78">
        <v>70.72</v>
      </c>
      <c r="D164" s="46"/>
      <c r="E164" s="26">
        <v>70.72</v>
      </c>
      <c r="F164" s="26"/>
      <c r="G164" s="26"/>
      <c r="H164" s="26"/>
      <c r="I164" s="26"/>
      <c r="J164" s="46"/>
      <c r="K164" s="26">
        <v>96.17</v>
      </c>
      <c r="L164" s="46"/>
      <c r="M164" s="26"/>
      <c r="N164" s="46"/>
      <c r="O164" s="26">
        <v>0</v>
      </c>
      <c r="P164" s="80">
        <v>23.03</v>
      </c>
      <c r="Q164" s="81">
        <v>1.59</v>
      </c>
      <c r="R164" s="46"/>
      <c r="S164" s="83">
        <v>0</v>
      </c>
      <c r="T164" s="84">
        <v>0</v>
      </c>
      <c r="U164" s="84">
        <v>7.46</v>
      </c>
      <c r="V164" s="170">
        <v>5.48</v>
      </c>
      <c r="W164" s="171">
        <v>0.56999999999999995</v>
      </c>
      <c r="X164" s="172">
        <v>0.14000000000000001</v>
      </c>
      <c r="Y164" s="173">
        <v>9.5</v>
      </c>
      <c r="Z164" s="174">
        <v>35.58</v>
      </c>
    </row>
    <row r="165" spans="2:28" x14ac:dyDescent="0.25">
      <c r="B165" s="30" t="s">
        <v>150</v>
      </c>
      <c r="C165" s="78">
        <v>141.13999999999999</v>
      </c>
      <c r="D165" s="46"/>
      <c r="E165" s="26">
        <v>141.13999999999999</v>
      </c>
      <c r="F165" s="26"/>
      <c r="G165" s="26"/>
      <c r="H165" s="26"/>
      <c r="I165" s="26"/>
      <c r="J165" s="46"/>
      <c r="K165" s="26">
        <v>111.66</v>
      </c>
      <c r="L165" s="46"/>
      <c r="M165" s="26"/>
      <c r="N165" s="46"/>
      <c r="O165" s="26">
        <v>0</v>
      </c>
      <c r="P165" s="80">
        <v>22.77</v>
      </c>
      <c r="Q165" s="81">
        <v>0.56000000000000005</v>
      </c>
      <c r="R165" s="46"/>
      <c r="S165" s="83">
        <v>0</v>
      </c>
      <c r="T165" s="84">
        <v>0</v>
      </c>
      <c r="U165" s="84">
        <v>9.3699999999999992</v>
      </c>
      <c r="V165" s="170">
        <v>5.52</v>
      </c>
      <c r="W165" s="171">
        <v>0.44</v>
      </c>
      <c r="X165" s="220" t="s">
        <v>24</v>
      </c>
      <c r="Y165" s="173">
        <v>8.8800000000000008</v>
      </c>
      <c r="Z165" s="174">
        <v>0</v>
      </c>
    </row>
    <row r="166" spans="2:28" x14ac:dyDescent="0.25">
      <c r="B166" s="30" t="s">
        <v>151</v>
      </c>
      <c r="C166" s="78">
        <v>124.32</v>
      </c>
      <c r="D166" s="46"/>
      <c r="E166" s="26">
        <v>124.32</v>
      </c>
      <c r="F166" s="26"/>
      <c r="G166" s="26"/>
      <c r="H166" s="26"/>
      <c r="I166" s="26"/>
      <c r="J166" s="46"/>
      <c r="K166" s="26">
        <v>100.23</v>
      </c>
      <c r="L166" s="46"/>
      <c r="M166" s="26"/>
      <c r="N166" s="46"/>
      <c r="O166" s="26">
        <v>0</v>
      </c>
      <c r="P166" s="80">
        <v>36.47</v>
      </c>
      <c r="Q166" s="81">
        <v>27.57</v>
      </c>
      <c r="R166" s="46"/>
      <c r="S166" s="83">
        <v>0</v>
      </c>
      <c r="T166" s="84">
        <v>0.14000000000000001</v>
      </c>
      <c r="U166" s="84">
        <v>7.84</v>
      </c>
      <c r="V166" s="170">
        <v>16.190000000000001</v>
      </c>
      <c r="W166" s="171">
        <v>2.09</v>
      </c>
      <c r="X166" s="172">
        <v>0.31</v>
      </c>
      <c r="Y166" s="173">
        <v>6.76</v>
      </c>
      <c r="Z166" s="174">
        <v>33.29</v>
      </c>
      <c r="AB166" t="s">
        <v>152</v>
      </c>
    </row>
    <row r="167" spans="2:28" x14ac:dyDescent="0.25">
      <c r="B167" s="30" t="s">
        <v>153</v>
      </c>
      <c r="C167" s="78">
        <v>77.709999999999994</v>
      </c>
      <c r="D167" s="46"/>
      <c r="E167" s="26">
        <v>77.709999999999994</v>
      </c>
      <c r="F167" s="26"/>
      <c r="G167" s="26"/>
      <c r="H167" s="26"/>
      <c r="I167" s="26"/>
      <c r="J167" s="46"/>
      <c r="K167" s="26">
        <v>98.33</v>
      </c>
      <c r="L167" s="46"/>
      <c r="M167" s="26"/>
      <c r="N167" s="46"/>
      <c r="O167" s="26">
        <v>0</v>
      </c>
      <c r="P167" s="80">
        <v>36.56</v>
      </c>
      <c r="Q167" s="81">
        <v>18.53</v>
      </c>
      <c r="R167" s="46"/>
      <c r="S167" s="83">
        <v>0</v>
      </c>
      <c r="T167" s="84">
        <v>0</v>
      </c>
      <c r="U167" s="84">
        <v>42.4</v>
      </c>
      <c r="V167" s="170">
        <v>9.5399999999999991</v>
      </c>
      <c r="W167" s="171">
        <v>0</v>
      </c>
      <c r="X167" s="172">
        <v>0.49</v>
      </c>
      <c r="Y167" s="173">
        <v>3.27</v>
      </c>
      <c r="Z167" s="174"/>
    </row>
    <row r="168" spans="2:28" x14ac:dyDescent="0.25">
      <c r="B168" s="30" t="s">
        <v>154</v>
      </c>
      <c r="C168" s="78">
        <v>1277.8699999999999</v>
      </c>
      <c r="D168" s="46"/>
      <c r="E168" s="26">
        <v>1277.8699999999999</v>
      </c>
      <c r="F168" s="26"/>
      <c r="G168" s="26"/>
      <c r="H168" s="26"/>
      <c r="I168" s="26"/>
      <c r="J168" s="46"/>
      <c r="K168" s="26">
        <v>398.73</v>
      </c>
      <c r="L168" s="46"/>
      <c r="M168" s="26"/>
      <c r="N168" s="46"/>
      <c r="O168" s="26">
        <v>0</v>
      </c>
      <c r="P168" s="80">
        <v>207.73</v>
      </c>
      <c r="Q168" s="81">
        <v>215.63</v>
      </c>
      <c r="R168" s="46"/>
      <c r="S168" s="83">
        <v>0</v>
      </c>
      <c r="T168" s="84">
        <v>3.46</v>
      </c>
      <c r="U168" s="84">
        <v>15.74</v>
      </c>
      <c r="V168" s="170">
        <v>43.26</v>
      </c>
      <c r="W168" s="171">
        <v>0</v>
      </c>
      <c r="X168" s="172">
        <v>5.5</v>
      </c>
      <c r="Y168" s="173">
        <v>15.7</v>
      </c>
      <c r="Z168" s="174"/>
      <c r="AB168" t="s">
        <v>157</v>
      </c>
    </row>
    <row r="169" spans="2:28" x14ac:dyDescent="0.25">
      <c r="B169" s="30" t="s">
        <v>155</v>
      </c>
      <c r="C169" s="78">
        <v>1036.08</v>
      </c>
      <c r="D169" s="46"/>
      <c r="E169" s="26">
        <v>931.38</v>
      </c>
      <c r="F169" s="26"/>
      <c r="G169" s="26"/>
      <c r="H169" s="26"/>
      <c r="I169" s="26"/>
      <c r="J169" s="46"/>
      <c r="K169" s="26">
        <v>383.92</v>
      </c>
      <c r="L169" s="46"/>
      <c r="M169" s="26"/>
      <c r="N169" s="46"/>
      <c r="O169" s="26">
        <v>104.7</v>
      </c>
      <c r="P169" s="80">
        <v>172.25</v>
      </c>
      <c r="Q169" s="81">
        <v>138.13</v>
      </c>
      <c r="R169" s="46"/>
      <c r="S169" s="83">
        <v>0</v>
      </c>
      <c r="T169" s="84">
        <v>3.56</v>
      </c>
      <c r="U169" s="84">
        <v>30.02</v>
      </c>
      <c r="V169" s="170">
        <v>88.87</v>
      </c>
      <c r="W169" s="171">
        <v>2.52</v>
      </c>
      <c r="X169" s="172">
        <v>1.71</v>
      </c>
      <c r="Y169" s="173">
        <v>8.2899999999999991</v>
      </c>
      <c r="Z169" s="174">
        <v>0</v>
      </c>
      <c r="AB169" t="s">
        <v>156</v>
      </c>
    </row>
    <row r="170" spans="2:28" x14ac:dyDescent="0.25">
      <c r="B170" s="30" t="s">
        <v>158</v>
      </c>
      <c r="C170" s="78">
        <v>928.42</v>
      </c>
      <c r="D170" s="46"/>
      <c r="E170" s="26">
        <v>919.07</v>
      </c>
      <c r="F170" s="26"/>
      <c r="G170" s="26"/>
      <c r="H170" s="26"/>
      <c r="I170" s="26"/>
      <c r="J170" s="46"/>
      <c r="K170" s="26">
        <v>422.44</v>
      </c>
      <c r="L170" s="46"/>
      <c r="M170" s="26"/>
      <c r="N170" s="46"/>
      <c r="O170" s="26">
        <v>9.35</v>
      </c>
      <c r="P170" s="80">
        <v>166.69</v>
      </c>
      <c r="Q170" s="81">
        <v>538.13</v>
      </c>
      <c r="R170" s="46"/>
      <c r="S170" s="83">
        <v>8.41</v>
      </c>
      <c r="T170" s="84">
        <v>8.26</v>
      </c>
      <c r="U170" s="84">
        <v>103.78</v>
      </c>
      <c r="V170" s="170">
        <v>128.16999999999999</v>
      </c>
      <c r="W170" s="171">
        <v>12.5</v>
      </c>
      <c r="X170" s="172">
        <v>13.69</v>
      </c>
      <c r="Y170" s="173">
        <v>23.52</v>
      </c>
      <c r="Z170" s="174"/>
      <c r="AB170" t="s">
        <v>159</v>
      </c>
    </row>
    <row r="171" spans="2:28" x14ac:dyDescent="0.25">
      <c r="B171" s="30">
        <v>44662</v>
      </c>
      <c r="C171" s="78">
        <v>1140.3900000000001</v>
      </c>
      <c r="D171" s="46"/>
      <c r="E171" s="26">
        <v>1110.29</v>
      </c>
      <c r="F171" s="26"/>
      <c r="G171" s="26"/>
      <c r="H171" s="26"/>
      <c r="I171" s="26"/>
      <c r="J171" s="46"/>
      <c r="K171" s="26">
        <v>467.9</v>
      </c>
      <c r="L171" s="46"/>
      <c r="M171" s="26"/>
      <c r="N171" s="46"/>
      <c r="O171" s="26">
        <v>30.1</v>
      </c>
      <c r="P171" s="80">
        <v>169.85</v>
      </c>
      <c r="Q171" s="81">
        <v>129.71</v>
      </c>
      <c r="R171" s="46"/>
      <c r="S171" s="83">
        <v>0</v>
      </c>
      <c r="T171" s="84">
        <v>4.05</v>
      </c>
      <c r="U171" s="84">
        <v>112.03</v>
      </c>
      <c r="V171" s="170">
        <v>31.9</v>
      </c>
      <c r="W171" s="171">
        <v>0</v>
      </c>
      <c r="X171" s="172">
        <v>0.6</v>
      </c>
      <c r="Y171" s="173">
        <v>6.87</v>
      </c>
      <c r="Z171" s="174">
        <v>0</v>
      </c>
    </row>
    <row r="172" spans="2:28" x14ac:dyDescent="0.25">
      <c r="B172" s="30">
        <v>44672</v>
      </c>
      <c r="C172" s="78">
        <v>1484.99</v>
      </c>
      <c r="D172" s="46"/>
      <c r="E172" s="26">
        <v>1484.99</v>
      </c>
      <c r="F172" s="26"/>
      <c r="G172" s="26"/>
      <c r="H172" s="26"/>
      <c r="I172" s="26"/>
      <c r="J172" s="46"/>
      <c r="K172" s="26">
        <v>524.36</v>
      </c>
      <c r="L172" s="46"/>
      <c r="M172" s="26"/>
      <c r="N172" s="46"/>
      <c r="O172" s="26">
        <v>0</v>
      </c>
      <c r="P172" s="80">
        <v>174.2</v>
      </c>
      <c r="Q172" s="81">
        <v>122.05</v>
      </c>
      <c r="R172" s="46"/>
      <c r="S172" s="83">
        <v>0</v>
      </c>
      <c r="T172" s="84">
        <v>1.52</v>
      </c>
      <c r="U172" s="84">
        <v>32.33</v>
      </c>
      <c r="V172" s="170">
        <v>66.959999999999994</v>
      </c>
      <c r="W172" s="171">
        <v>10.5</v>
      </c>
      <c r="X172" s="172">
        <v>1.17</v>
      </c>
      <c r="Y172" s="173">
        <v>16.52</v>
      </c>
      <c r="Z172" s="174">
        <v>0</v>
      </c>
      <c r="AB172" t="s">
        <v>160</v>
      </c>
    </row>
    <row r="173" spans="2:28" x14ac:dyDescent="0.25">
      <c r="B173" s="30" t="s">
        <v>161</v>
      </c>
      <c r="C173" s="78">
        <v>630.34</v>
      </c>
      <c r="D173" s="46"/>
      <c r="E173" s="26">
        <v>630.34</v>
      </c>
      <c r="F173" s="26"/>
      <c r="G173" s="26"/>
      <c r="H173" s="26"/>
      <c r="I173" s="26"/>
      <c r="J173" s="46"/>
      <c r="K173" s="26">
        <v>279.67</v>
      </c>
      <c r="L173" s="46"/>
      <c r="M173" s="26"/>
      <c r="N173" s="46"/>
      <c r="O173" s="26">
        <v>0</v>
      </c>
      <c r="P173" s="80">
        <v>102.73</v>
      </c>
      <c r="Q173" s="81">
        <v>91.03</v>
      </c>
      <c r="R173" s="46"/>
      <c r="S173" s="83">
        <v>0</v>
      </c>
      <c r="T173" s="84">
        <v>2.27</v>
      </c>
      <c r="U173" s="84">
        <v>30.57</v>
      </c>
      <c r="V173" s="170">
        <v>15.13</v>
      </c>
      <c r="W173" s="171">
        <v>4.78</v>
      </c>
      <c r="X173" s="172">
        <v>0.34</v>
      </c>
      <c r="Y173" s="173">
        <v>12.5</v>
      </c>
      <c r="Z173" s="174">
        <v>0</v>
      </c>
    </row>
    <row r="174" spans="2:28" x14ac:dyDescent="0.25">
      <c r="B174" s="30">
        <v>44686</v>
      </c>
      <c r="C174" s="78">
        <v>1121.72</v>
      </c>
      <c r="D174" s="46"/>
      <c r="E174" s="26">
        <v>1097.79</v>
      </c>
      <c r="F174" s="26"/>
      <c r="G174" s="26"/>
      <c r="H174" s="26"/>
      <c r="I174" s="26"/>
      <c r="J174" s="46"/>
      <c r="K174" s="26">
        <v>555.1</v>
      </c>
      <c r="L174" s="46"/>
      <c r="M174" s="26"/>
      <c r="N174" s="46"/>
      <c r="O174" s="26">
        <v>23.93</v>
      </c>
      <c r="P174" s="80">
        <v>121.01</v>
      </c>
      <c r="Q174" s="81">
        <v>98.41</v>
      </c>
      <c r="R174" s="46"/>
      <c r="S174" s="83">
        <v>0</v>
      </c>
      <c r="T174" s="84">
        <v>0.31</v>
      </c>
      <c r="U174" s="84">
        <v>70.88</v>
      </c>
      <c r="V174" s="170">
        <v>52.87</v>
      </c>
      <c r="W174" s="171">
        <v>9.11</v>
      </c>
      <c r="X174" s="172">
        <v>0.22</v>
      </c>
      <c r="Y174" s="173">
        <v>7.98</v>
      </c>
      <c r="Z174" s="174">
        <v>0</v>
      </c>
      <c r="AB174" t="s">
        <v>163</v>
      </c>
    </row>
    <row r="175" spans="2:28" x14ac:dyDescent="0.25">
      <c r="B175" s="30" t="s">
        <v>164</v>
      </c>
      <c r="C175" s="78">
        <v>542.28</v>
      </c>
      <c r="D175" s="46"/>
      <c r="E175" s="26">
        <v>542.28</v>
      </c>
      <c r="F175" s="26"/>
      <c r="G175" s="26"/>
      <c r="H175" s="26"/>
      <c r="I175" s="26"/>
      <c r="J175" s="46"/>
      <c r="K175" s="26">
        <v>232.67</v>
      </c>
      <c r="L175" s="46"/>
      <c r="M175" s="26"/>
      <c r="N175" s="46"/>
      <c r="O175" s="26">
        <v>0</v>
      </c>
      <c r="P175" s="80">
        <v>89.39</v>
      </c>
      <c r="Q175" s="81">
        <v>56.66</v>
      </c>
      <c r="R175" s="46"/>
      <c r="S175" s="83">
        <v>0</v>
      </c>
      <c r="T175" s="84">
        <v>2.2000000000000002</v>
      </c>
      <c r="U175" s="84">
        <v>35.35</v>
      </c>
      <c r="V175" s="170">
        <v>23.67</v>
      </c>
      <c r="W175" s="171">
        <v>1.86</v>
      </c>
      <c r="X175" s="227" t="s">
        <v>24</v>
      </c>
      <c r="Y175" s="173">
        <v>4.63</v>
      </c>
      <c r="Z175" s="174">
        <v>0</v>
      </c>
    </row>
    <row r="176" spans="2:28" x14ac:dyDescent="0.25">
      <c r="B176" s="30" t="s">
        <v>165</v>
      </c>
      <c r="C176" s="78">
        <v>463.92</v>
      </c>
      <c r="D176" s="46"/>
      <c r="E176" s="26">
        <v>463.92</v>
      </c>
      <c r="F176" s="26"/>
      <c r="G176" s="26"/>
      <c r="H176" s="26"/>
      <c r="I176" s="26"/>
      <c r="J176" s="46"/>
      <c r="K176" s="26">
        <v>179.14</v>
      </c>
      <c r="L176" s="46"/>
      <c r="M176" s="26"/>
      <c r="N176" s="46"/>
      <c r="O176" s="26">
        <v>0</v>
      </c>
      <c r="P176" s="80">
        <v>68.17</v>
      </c>
      <c r="Q176" s="81">
        <v>46.88</v>
      </c>
      <c r="R176" s="46"/>
      <c r="S176" s="83">
        <v>0</v>
      </c>
      <c r="T176" s="84">
        <v>0.4</v>
      </c>
      <c r="U176" s="84">
        <v>27.25</v>
      </c>
      <c r="V176" s="170">
        <v>20.190000000000001</v>
      </c>
      <c r="W176" s="171">
        <v>1.56</v>
      </c>
      <c r="X176" s="227" t="s">
        <v>24</v>
      </c>
      <c r="Y176" s="173">
        <v>8.58</v>
      </c>
      <c r="Z176" s="174">
        <v>0</v>
      </c>
    </row>
    <row r="177" spans="2:26" x14ac:dyDescent="0.25">
      <c r="B177" s="30" t="s">
        <v>166</v>
      </c>
      <c r="C177" s="78">
        <v>296.7</v>
      </c>
      <c r="D177" s="46"/>
      <c r="E177" s="26">
        <v>296.7</v>
      </c>
      <c r="F177" s="26"/>
      <c r="G177" s="26"/>
      <c r="H177" s="26"/>
      <c r="I177" s="26"/>
      <c r="J177" s="46"/>
      <c r="K177" s="26">
        <v>154.55000000000001</v>
      </c>
      <c r="L177" s="46"/>
      <c r="M177" s="26"/>
      <c r="N177" s="46"/>
      <c r="O177" s="26">
        <v>0</v>
      </c>
      <c r="P177" s="80">
        <v>48</v>
      </c>
      <c r="Q177" s="81">
        <v>56.33</v>
      </c>
      <c r="R177" s="46"/>
      <c r="S177" s="83">
        <v>0</v>
      </c>
      <c r="T177" s="84">
        <v>0.17</v>
      </c>
      <c r="U177" s="84">
        <v>23.25</v>
      </c>
      <c r="V177" s="170">
        <v>5.31</v>
      </c>
      <c r="W177" s="171">
        <v>1.38</v>
      </c>
      <c r="X177" s="172">
        <v>0.36</v>
      </c>
      <c r="Y177" s="173">
        <v>4.45</v>
      </c>
      <c r="Z177" s="174">
        <v>0</v>
      </c>
    </row>
    <row r="178" spans="2:26" x14ac:dyDescent="0.25">
      <c r="B178" s="30">
        <v>44714</v>
      </c>
      <c r="C178" s="78">
        <v>153.5</v>
      </c>
      <c r="D178" s="46"/>
      <c r="E178" s="26">
        <v>153.5</v>
      </c>
      <c r="F178" s="26"/>
      <c r="G178" s="26"/>
      <c r="H178" s="26"/>
      <c r="I178" s="26"/>
      <c r="J178" s="46"/>
      <c r="K178" s="26">
        <v>143.11000000000001</v>
      </c>
      <c r="L178" s="46"/>
      <c r="M178" s="26"/>
      <c r="N178" s="46"/>
      <c r="O178" s="26">
        <v>0</v>
      </c>
      <c r="P178" s="80">
        <v>61.97</v>
      </c>
      <c r="Q178" s="81">
        <v>52.01</v>
      </c>
      <c r="R178" s="46"/>
      <c r="S178" s="83">
        <v>0</v>
      </c>
      <c r="T178" s="84">
        <v>0.24</v>
      </c>
      <c r="U178" s="84">
        <v>36.15</v>
      </c>
      <c r="V178" s="170">
        <v>9.06</v>
      </c>
      <c r="W178" s="171">
        <v>3.84</v>
      </c>
      <c r="X178" s="172">
        <v>0.71</v>
      </c>
      <c r="Y178" s="173">
        <v>10.98</v>
      </c>
      <c r="Z178" s="174">
        <v>0</v>
      </c>
    </row>
    <row r="179" spans="2:26" x14ac:dyDescent="0.25">
      <c r="B179" s="30">
        <v>44715</v>
      </c>
      <c r="C179" s="78">
        <v>226.06</v>
      </c>
      <c r="D179" s="46"/>
      <c r="E179" s="26">
        <v>226.06</v>
      </c>
      <c r="F179" s="26"/>
      <c r="G179" s="26"/>
      <c r="H179" s="26"/>
      <c r="I179" s="26"/>
      <c r="J179" s="46"/>
      <c r="K179" s="26">
        <v>163.32</v>
      </c>
      <c r="L179" s="46"/>
      <c r="M179" s="26"/>
      <c r="N179" s="46"/>
      <c r="O179" s="26">
        <v>0</v>
      </c>
      <c r="P179" s="80">
        <v>23.91</v>
      </c>
      <c r="Q179" s="81">
        <v>54.64</v>
      </c>
      <c r="R179" s="46"/>
      <c r="S179" s="83"/>
      <c r="T179" s="84"/>
      <c r="U179" s="84">
        <v>74.28</v>
      </c>
      <c r="V179" s="170">
        <v>8.58</v>
      </c>
      <c r="W179" s="171">
        <v>5.73</v>
      </c>
      <c r="X179" s="172"/>
      <c r="Y179" s="173">
        <v>12.73</v>
      </c>
      <c r="Z179" s="174"/>
    </row>
    <row r="180" spans="2:26" x14ac:dyDescent="0.25">
      <c r="B180" s="30">
        <v>44716</v>
      </c>
      <c r="C180" s="78">
        <v>180.49</v>
      </c>
      <c r="D180" s="46"/>
      <c r="E180" s="26">
        <v>180.49</v>
      </c>
      <c r="F180" s="26"/>
      <c r="G180" s="26"/>
      <c r="H180" s="26"/>
      <c r="I180" s="26"/>
      <c r="J180" s="46"/>
      <c r="K180" s="26">
        <v>150.30000000000001</v>
      </c>
      <c r="L180" s="46"/>
      <c r="M180" s="26"/>
      <c r="N180" s="46"/>
      <c r="O180" s="26">
        <v>0</v>
      </c>
      <c r="P180" s="80">
        <v>20.22</v>
      </c>
      <c r="Q180" s="81">
        <v>68.58</v>
      </c>
      <c r="R180" s="46"/>
      <c r="S180" s="83"/>
      <c r="T180" s="84"/>
      <c r="U180" s="84">
        <v>90.98</v>
      </c>
      <c r="V180" s="170">
        <v>15.12</v>
      </c>
      <c r="W180" s="171">
        <v>9.32</v>
      </c>
      <c r="X180" s="172"/>
      <c r="Y180" s="173">
        <v>16.07</v>
      </c>
      <c r="Z180" s="174"/>
    </row>
    <row r="181" spans="2:26" x14ac:dyDescent="0.25">
      <c r="B181" s="30">
        <v>44717</v>
      </c>
      <c r="C181" s="78">
        <v>174.06</v>
      </c>
      <c r="D181" s="46"/>
      <c r="E181" s="26">
        <v>174.06</v>
      </c>
      <c r="F181" s="26"/>
      <c r="G181" s="26"/>
      <c r="H181" s="26"/>
      <c r="I181" s="26"/>
      <c r="J181" s="46"/>
      <c r="K181" s="26">
        <v>141.58000000000001</v>
      </c>
      <c r="L181" s="46"/>
      <c r="M181" s="26"/>
      <c r="N181" s="46"/>
      <c r="O181" s="26">
        <v>0</v>
      </c>
      <c r="P181" s="80">
        <v>20.79</v>
      </c>
      <c r="Q181" s="81">
        <v>64.98</v>
      </c>
      <c r="R181" s="46"/>
      <c r="S181" s="83"/>
      <c r="T181" s="84"/>
      <c r="U181" s="84">
        <v>77.13</v>
      </c>
      <c r="V181" s="170">
        <v>17.63</v>
      </c>
      <c r="W181" s="171">
        <v>5.88</v>
      </c>
      <c r="X181" s="172"/>
      <c r="Y181" s="173">
        <v>13.12</v>
      </c>
      <c r="Z181" s="174"/>
    </row>
    <row r="182" spans="2:26" x14ac:dyDescent="0.25">
      <c r="B182" s="30">
        <v>44718</v>
      </c>
      <c r="C182" s="78">
        <v>140.47999999999999</v>
      </c>
      <c r="D182" s="46"/>
      <c r="E182" s="26">
        <v>140.47999999999999</v>
      </c>
      <c r="F182" s="26"/>
      <c r="G182" s="26"/>
      <c r="H182" s="26"/>
      <c r="I182" s="26"/>
      <c r="J182" s="46"/>
      <c r="K182" s="26">
        <v>129.32</v>
      </c>
      <c r="L182" s="46"/>
      <c r="M182" s="26"/>
      <c r="N182" s="46"/>
      <c r="O182" s="26">
        <v>0</v>
      </c>
      <c r="P182" s="80">
        <v>19</v>
      </c>
      <c r="Q182" s="81">
        <v>38.799999999999997</v>
      </c>
      <c r="R182" s="46"/>
      <c r="S182" s="83"/>
      <c r="T182" s="84"/>
      <c r="U182" s="84">
        <v>62.31</v>
      </c>
      <c r="V182" s="170">
        <v>10.4</v>
      </c>
      <c r="W182" s="171">
        <v>4.17</v>
      </c>
      <c r="X182" s="172"/>
      <c r="Y182" s="173">
        <v>10.3</v>
      </c>
      <c r="Z182" s="174"/>
    </row>
    <row r="183" spans="2:26" x14ac:dyDescent="0.25">
      <c r="B183" s="30">
        <v>44719</v>
      </c>
      <c r="C183" s="78">
        <v>220.2</v>
      </c>
      <c r="D183" s="46"/>
      <c r="E183" s="26">
        <v>220.2</v>
      </c>
      <c r="F183" s="26"/>
      <c r="G183" s="26"/>
      <c r="H183" s="26"/>
      <c r="I183" s="26"/>
      <c r="J183" s="46"/>
      <c r="K183" s="26">
        <v>133.63999999999999</v>
      </c>
      <c r="L183" s="46"/>
      <c r="M183" s="26"/>
      <c r="N183" s="46"/>
      <c r="O183" s="26">
        <v>0</v>
      </c>
      <c r="P183" s="80">
        <v>41.97</v>
      </c>
      <c r="Q183" s="81">
        <v>24.28</v>
      </c>
      <c r="R183" s="46"/>
      <c r="S183" s="83">
        <v>0</v>
      </c>
      <c r="T183" s="232">
        <v>0</v>
      </c>
      <c r="U183" s="84">
        <v>43.65</v>
      </c>
      <c r="V183" s="170">
        <v>12.91</v>
      </c>
      <c r="W183" s="171">
        <v>3.74</v>
      </c>
      <c r="X183" s="231" t="s">
        <v>24</v>
      </c>
      <c r="Y183" s="173">
        <v>13.9</v>
      </c>
      <c r="Z183" s="174">
        <v>0</v>
      </c>
    </row>
    <row r="184" spans="2:26" x14ac:dyDescent="0.25">
      <c r="B184" s="30">
        <v>44720</v>
      </c>
      <c r="C184" s="78">
        <v>239.8</v>
      </c>
      <c r="D184" s="46"/>
      <c r="E184" s="26">
        <v>239.8</v>
      </c>
      <c r="F184" s="26"/>
      <c r="G184" s="26"/>
      <c r="H184" s="46"/>
      <c r="I184" s="26">
        <v>133.63999999999999</v>
      </c>
      <c r="J184" s="46"/>
      <c r="K184" s="26">
        <v>119.04</v>
      </c>
      <c r="L184" s="46"/>
      <c r="M184" s="26"/>
      <c r="N184" s="46"/>
      <c r="O184" s="26">
        <v>0</v>
      </c>
      <c r="P184" s="80">
        <v>24.61</v>
      </c>
      <c r="Q184" s="81">
        <v>5.99</v>
      </c>
      <c r="R184" s="46"/>
      <c r="S184" s="83"/>
      <c r="T184" s="84"/>
      <c r="U184" s="84">
        <v>18.68</v>
      </c>
      <c r="V184" s="170">
        <v>9.98</v>
      </c>
      <c r="W184" s="171">
        <v>2.23</v>
      </c>
      <c r="X184" s="231"/>
      <c r="Y184" s="173">
        <v>12.45</v>
      </c>
      <c r="Z184" s="174"/>
    </row>
    <row r="185" spans="2:26" x14ac:dyDescent="0.25">
      <c r="B185" s="30">
        <v>44721</v>
      </c>
      <c r="C185" s="78">
        <v>194.67</v>
      </c>
      <c r="D185" s="46"/>
      <c r="E185" s="26">
        <v>194.67</v>
      </c>
      <c r="F185" s="26"/>
      <c r="G185" s="26"/>
      <c r="H185" s="26"/>
      <c r="I185" s="26"/>
      <c r="J185" s="46"/>
      <c r="K185" s="26">
        <v>80.819999999999993</v>
      </c>
      <c r="L185" s="46"/>
      <c r="M185" s="26"/>
      <c r="N185" s="46"/>
      <c r="O185" s="26">
        <v>0</v>
      </c>
      <c r="P185" s="100">
        <v>23.38</v>
      </c>
      <c r="Q185" s="81">
        <v>6.51</v>
      </c>
      <c r="R185" s="46"/>
      <c r="S185" s="83">
        <v>0</v>
      </c>
      <c r="T185" s="84">
        <v>0</v>
      </c>
      <c r="U185" s="84">
        <v>18</v>
      </c>
      <c r="V185" s="170">
        <v>1.89</v>
      </c>
      <c r="W185" s="171">
        <v>2.0699999999999998</v>
      </c>
      <c r="X185" s="172"/>
      <c r="Y185" s="173">
        <v>14.8</v>
      </c>
      <c r="Z185" s="174"/>
    </row>
    <row r="186" spans="2:26" x14ac:dyDescent="0.25">
      <c r="B186" s="30">
        <v>44722</v>
      </c>
      <c r="C186" s="78">
        <f>IF(E186="&lt; LC",O186,E186+O186)</f>
        <v>275.79000000000002</v>
      </c>
      <c r="D186" s="46"/>
      <c r="E186" s="26">
        <v>275.79000000000002</v>
      </c>
      <c r="F186" s="26"/>
      <c r="G186" s="26"/>
      <c r="H186" s="26"/>
      <c r="I186" s="26"/>
      <c r="J186" s="46"/>
      <c r="K186" s="26">
        <v>102.3</v>
      </c>
      <c r="L186" s="46"/>
      <c r="M186" s="26"/>
      <c r="N186" s="46"/>
      <c r="O186" s="26">
        <v>0</v>
      </c>
      <c r="P186" s="100">
        <v>22.73</v>
      </c>
      <c r="Q186" s="81">
        <v>3.38</v>
      </c>
      <c r="R186" s="46"/>
      <c r="S186" s="83"/>
      <c r="T186" s="84"/>
      <c r="U186" s="84">
        <v>30.94</v>
      </c>
      <c r="V186" s="170">
        <v>14.61</v>
      </c>
      <c r="W186" s="171">
        <v>1.5</v>
      </c>
      <c r="X186" s="172"/>
      <c r="Y186" s="173">
        <v>16.920000000000002</v>
      </c>
      <c r="Z186" s="174"/>
    </row>
    <row r="187" spans="2:26" x14ac:dyDescent="0.25">
      <c r="B187" s="30">
        <v>44723</v>
      </c>
      <c r="C187" s="78">
        <f>IF(E187="&lt; LC",O187,E187+O187)</f>
        <v>301.72000000000003</v>
      </c>
      <c r="D187" s="46"/>
      <c r="E187" s="26">
        <v>301.72000000000003</v>
      </c>
      <c r="F187" s="26"/>
      <c r="G187" s="26"/>
      <c r="H187" s="26"/>
      <c r="I187" s="26"/>
      <c r="J187" s="46"/>
      <c r="K187" s="26">
        <v>126.31</v>
      </c>
      <c r="L187" s="46"/>
      <c r="M187" s="26"/>
      <c r="N187" s="46"/>
      <c r="O187" s="26">
        <v>0</v>
      </c>
      <c r="P187" s="100">
        <v>26.15</v>
      </c>
      <c r="Q187" s="81">
        <v>6.46</v>
      </c>
      <c r="R187" s="46"/>
      <c r="S187" s="83"/>
      <c r="T187" s="84"/>
      <c r="U187" s="84">
        <v>20.93</v>
      </c>
      <c r="V187" s="170">
        <v>12.05</v>
      </c>
      <c r="W187" s="171">
        <v>2.81</v>
      </c>
      <c r="X187" s="172"/>
      <c r="Y187" s="173">
        <v>0.20599999999999999</v>
      </c>
      <c r="Z187" s="174"/>
    </row>
    <row r="188" spans="2:26" x14ac:dyDescent="0.25">
      <c r="B188" s="30">
        <v>44724</v>
      </c>
      <c r="C188" s="78">
        <v>318.2</v>
      </c>
      <c r="D188" s="46"/>
      <c r="E188" s="26">
        <v>318.2</v>
      </c>
      <c r="F188" s="26"/>
      <c r="G188" s="26"/>
      <c r="H188" s="26"/>
      <c r="I188" s="26"/>
      <c r="J188" s="46"/>
      <c r="K188" s="26">
        <v>86.12</v>
      </c>
      <c r="L188" s="46"/>
      <c r="M188" s="26"/>
      <c r="N188" s="46"/>
      <c r="O188" s="26">
        <v>0</v>
      </c>
      <c r="P188" s="80">
        <v>23.95</v>
      </c>
      <c r="Q188" s="81">
        <v>0.63</v>
      </c>
      <c r="R188" s="46"/>
      <c r="S188" s="83"/>
      <c r="T188" s="84"/>
      <c r="U188" s="84">
        <v>33.840000000000003</v>
      </c>
      <c r="V188" s="170">
        <v>8.31</v>
      </c>
      <c r="W188" s="171">
        <v>2.7</v>
      </c>
      <c r="X188" s="172"/>
      <c r="Y188" s="173">
        <v>11.65</v>
      </c>
      <c r="Z188" s="174"/>
    </row>
    <row r="189" spans="2:26" x14ac:dyDescent="0.25">
      <c r="B189" s="30">
        <v>44725</v>
      </c>
      <c r="C189" s="78">
        <v>262.3</v>
      </c>
      <c r="D189" s="46"/>
      <c r="E189" s="26">
        <v>262.3</v>
      </c>
      <c r="F189" s="26"/>
      <c r="G189" s="26"/>
      <c r="H189" s="26"/>
      <c r="I189" s="26"/>
      <c r="J189" s="46"/>
      <c r="K189" s="26">
        <v>71.790000000000006</v>
      </c>
      <c r="L189" s="46"/>
      <c r="M189" s="26"/>
      <c r="N189" s="46"/>
      <c r="O189" s="26">
        <v>0</v>
      </c>
      <c r="P189" s="80">
        <v>32.99</v>
      </c>
      <c r="Q189" s="81">
        <v>8.3000000000000007</v>
      </c>
      <c r="R189" s="46"/>
      <c r="S189" s="83"/>
      <c r="T189" s="84"/>
      <c r="U189" s="84">
        <v>19.66</v>
      </c>
      <c r="V189" s="170">
        <v>10.28</v>
      </c>
      <c r="W189" s="171">
        <v>2.8</v>
      </c>
      <c r="X189" s="172"/>
      <c r="Y189" s="173">
        <v>4.3499999999999996</v>
      </c>
      <c r="Z189" s="174"/>
    </row>
    <row r="190" spans="2:26" x14ac:dyDescent="0.25">
      <c r="B190" s="30">
        <v>44726</v>
      </c>
      <c r="C190" s="78">
        <v>232.9</v>
      </c>
      <c r="D190" s="46"/>
      <c r="E190" s="26">
        <v>232.9</v>
      </c>
      <c r="F190" s="26"/>
      <c r="G190" s="26"/>
      <c r="H190" s="26"/>
      <c r="I190" s="26"/>
      <c r="J190" s="46"/>
      <c r="K190" s="26">
        <v>89.64</v>
      </c>
      <c r="L190" s="46"/>
      <c r="M190" s="26"/>
      <c r="N190" s="46"/>
      <c r="O190" s="26">
        <v>0</v>
      </c>
      <c r="P190" s="80">
        <v>22.15</v>
      </c>
      <c r="Q190" s="81">
        <v>0</v>
      </c>
      <c r="R190" s="46"/>
      <c r="S190" s="83"/>
      <c r="T190" s="84"/>
      <c r="U190" s="84">
        <v>17.670000000000002</v>
      </c>
      <c r="V190" s="170">
        <v>7.02</v>
      </c>
      <c r="W190" s="171">
        <v>1.44</v>
      </c>
      <c r="X190" s="172"/>
      <c r="Y190" s="173">
        <v>5.76</v>
      </c>
      <c r="Z190" s="174"/>
    </row>
    <row r="191" spans="2:26" x14ac:dyDescent="0.25">
      <c r="B191" s="30">
        <v>44727</v>
      </c>
      <c r="C191" s="78">
        <v>193.6</v>
      </c>
      <c r="D191" s="46"/>
      <c r="E191" s="26">
        <v>193.6</v>
      </c>
      <c r="F191" s="26"/>
      <c r="G191" s="26"/>
      <c r="H191" s="26"/>
      <c r="I191" s="26"/>
      <c r="J191" s="46"/>
      <c r="K191" s="26">
        <v>62.32</v>
      </c>
      <c r="L191" s="46"/>
      <c r="M191" s="26"/>
      <c r="N191" s="46"/>
      <c r="O191" s="26">
        <v>0</v>
      </c>
      <c r="P191" s="80">
        <v>17.13</v>
      </c>
      <c r="Q191" s="81">
        <v>0</v>
      </c>
      <c r="R191" s="46"/>
      <c r="S191" s="83"/>
      <c r="T191" s="84"/>
      <c r="U191" s="84">
        <v>25.48</v>
      </c>
      <c r="V191" s="170">
        <v>9.8000000000000007</v>
      </c>
      <c r="W191" s="171">
        <v>0</v>
      </c>
      <c r="X191" s="172"/>
      <c r="Y191" s="173">
        <v>8.6</v>
      </c>
      <c r="Z191" s="174"/>
    </row>
    <row r="192" spans="2:26" x14ac:dyDescent="0.25">
      <c r="B192" s="30">
        <v>44728</v>
      </c>
      <c r="C192" s="78">
        <f>IF(E192="&lt; LC",O192,E192+O192)</f>
        <v>319.99</v>
      </c>
      <c r="D192" s="46"/>
      <c r="E192" s="26">
        <v>281.55</v>
      </c>
      <c r="F192" s="26"/>
      <c r="G192" s="26"/>
      <c r="H192" s="26"/>
      <c r="I192" s="26"/>
      <c r="J192" s="46"/>
      <c r="K192" s="26">
        <v>79.97</v>
      </c>
      <c r="L192" s="46"/>
      <c r="M192" s="26"/>
      <c r="N192" s="46"/>
      <c r="O192" s="26">
        <v>38.44</v>
      </c>
      <c r="P192" s="100">
        <v>16.309999999999999</v>
      </c>
      <c r="Q192" s="81">
        <v>0</v>
      </c>
      <c r="R192" s="46"/>
      <c r="S192" s="83">
        <v>0</v>
      </c>
      <c r="T192" s="84">
        <v>0</v>
      </c>
      <c r="U192" s="84">
        <v>14.44</v>
      </c>
      <c r="V192" s="170">
        <v>11.6</v>
      </c>
      <c r="W192" s="171">
        <v>0</v>
      </c>
      <c r="X192" s="231" t="s">
        <v>24</v>
      </c>
      <c r="Y192" s="173">
        <v>15.4</v>
      </c>
      <c r="Z192" s="174">
        <v>0</v>
      </c>
    </row>
    <row r="193" spans="2:28" x14ac:dyDescent="0.25">
      <c r="B193" s="30">
        <v>44729</v>
      </c>
      <c r="C193" s="78">
        <v>202.8</v>
      </c>
      <c r="D193" s="46"/>
      <c r="E193" s="26">
        <v>202.8</v>
      </c>
      <c r="F193" s="26"/>
      <c r="G193" s="26"/>
      <c r="H193" s="26"/>
      <c r="I193" s="26"/>
      <c r="J193" s="46"/>
      <c r="K193" s="26">
        <v>102.53</v>
      </c>
      <c r="L193" s="46"/>
      <c r="M193" s="26"/>
      <c r="N193" s="46"/>
      <c r="O193" s="26">
        <v>0</v>
      </c>
      <c r="P193" s="80">
        <v>18.850000000000001</v>
      </c>
      <c r="Q193" s="81">
        <v>0</v>
      </c>
      <c r="R193" s="46"/>
      <c r="S193" s="83"/>
      <c r="T193" s="84"/>
      <c r="U193" s="84">
        <v>11.32</v>
      </c>
      <c r="V193" s="170">
        <v>5.85</v>
      </c>
      <c r="W193" s="171">
        <v>0</v>
      </c>
      <c r="X193" s="172"/>
      <c r="Y193" s="173">
        <v>9.6</v>
      </c>
      <c r="Z193" s="174"/>
    </row>
    <row r="194" spans="2:28" x14ac:dyDescent="0.25">
      <c r="B194" s="30">
        <v>44730</v>
      </c>
      <c r="C194" s="78">
        <v>198.2</v>
      </c>
      <c r="D194" s="46"/>
      <c r="E194" s="26">
        <v>198.2</v>
      </c>
      <c r="F194" s="26"/>
      <c r="G194" s="26"/>
      <c r="H194" s="26"/>
      <c r="I194" s="26"/>
      <c r="J194" s="46"/>
      <c r="K194" s="26">
        <v>94.56</v>
      </c>
      <c r="L194" s="46"/>
      <c r="M194" s="26"/>
      <c r="N194" s="46"/>
      <c r="O194" s="26">
        <v>0</v>
      </c>
      <c r="P194" s="80">
        <v>18.399999999999999</v>
      </c>
      <c r="Q194" s="81">
        <v>0</v>
      </c>
      <c r="R194" s="46"/>
      <c r="S194" s="83"/>
      <c r="T194" s="84"/>
      <c r="U194" s="84">
        <v>11.7</v>
      </c>
      <c r="V194" s="170">
        <v>4.75</v>
      </c>
      <c r="W194" s="171">
        <v>0</v>
      </c>
      <c r="X194" s="172"/>
      <c r="Y194" s="173">
        <v>10</v>
      </c>
      <c r="Z194" s="174"/>
    </row>
    <row r="195" spans="2:28" x14ac:dyDescent="0.25">
      <c r="B195" s="30">
        <v>44731</v>
      </c>
      <c r="C195" s="78">
        <v>277.60000000000002</v>
      </c>
      <c r="D195" s="46"/>
      <c r="E195" s="26">
        <v>277.60000000000002</v>
      </c>
      <c r="F195" s="26"/>
      <c r="G195" s="26"/>
      <c r="H195" s="26"/>
      <c r="I195" s="26"/>
      <c r="J195" s="46"/>
      <c r="K195" s="26">
        <v>107.88</v>
      </c>
      <c r="L195" s="46"/>
      <c r="M195" s="26"/>
      <c r="N195" s="46"/>
      <c r="O195" s="26">
        <v>0</v>
      </c>
      <c r="P195" s="80">
        <v>19.079999999999998</v>
      </c>
      <c r="Q195" s="81">
        <v>0</v>
      </c>
      <c r="R195" s="46"/>
      <c r="S195" s="83"/>
      <c r="T195" s="84"/>
      <c r="U195" s="84">
        <v>10.92</v>
      </c>
      <c r="V195" s="170">
        <v>9.5</v>
      </c>
      <c r="W195" s="171">
        <v>0</v>
      </c>
      <c r="X195" s="172"/>
      <c r="Y195" s="173">
        <v>12.81</v>
      </c>
      <c r="Z195" s="174"/>
    </row>
    <row r="196" spans="2:28" x14ac:dyDescent="0.25">
      <c r="B196" s="30">
        <v>44732</v>
      </c>
      <c r="C196" s="78">
        <v>264.55</v>
      </c>
      <c r="D196" s="46"/>
      <c r="E196" s="26">
        <v>264.55</v>
      </c>
      <c r="F196" s="26"/>
      <c r="G196" s="26"/>
      <c r="H196" s="26"/>
      <c r="I196" s="26"/>
      <c r="J196" s="46"/>
      <c r="K196" s="26">
        <v>79.7</v>
      </c>
      <c r="L196" s="46"/>
      <c r="M196" s="26"/>
      <c r="N196" s="46"/>
      <c r="O196" s="26">
        <v>0</v>
      </c>
      <c r="P196" s="80">
        <v>17.809999999999999</v>
      </c>
      <c r="Q196" s="81">
        <v>0</v>
      </c>
      <c r="R196" s="46"/>
      <c r="S196" s="83"/>
      <c r="T196" s="84"/>
      <c r="U196" s="84">
        <v>8.69</v>
      </c>
      <c r="V196" s="170">
        <v>6.98</v>
      </c>
      <c r="W196" s="171">
        <v>0</v>
      </c>
      <c r="X196" s="172"/>
      <c r="Y196" s="173">
        <v>11.76</v>
      </c>
      <c r="Z196" s="174"/>
    </row>
    <row r="197" spans="2:28" x14ac:dyDescent="0.25">
      <c r="B197" s="30">
        <v>44733</v>
      </c>
      <c r="C197" s="78">
        <v>297.3</v>
      </c>
      <c r="D197" s="46"/>
      <c r="E197" s="26">
        <v>297.3</v>
      </c>
      <c r="F197" s="26"/>
      <c r="G197" s="26"/>
      <c r="H197" s="26"/>
      <c r="I197" s="26"/>
      <c r="J197" s="46"/>
      <c r="K197" s="26">
        <v>102.79</v>
      </c>
      <c r="L197" s="46"/>
      <c r="M197" s="26"/>
      <c r="N197" s="46"/>
      <c r="O197" s="26">
        <v>0</v>
      </c>
      <c r="P197" s="80">
        <v>16.97</v>
      </c>
      <c r="Q197" s="81">
        <v>0</v>
      </c>
      <c r="R197" s="46"/>
      <c r="S197" s="83"/>
      <c r="T197" s="84"/>
      <c r="U197" s="84">
        <v>7.74</v>
      </c>
      <c r="V197" s="170">
        <v>11.85</v>
      </c>
      <c r="W197" s="171">
        <v>0</v>
      </c>
      <c r="X197" s="172"/>
      <c r="Y197" s="173">
        <v>7.35</v>
      </c>
      <c r="Z197" s="174"/>
    </row>
    <row r="198" spans="2:28" x14ac:dyDescent="0.25">
      <c r="B198" s="30">
        <v>44734</v>
      </c>
      <c r="C198" s="78">
        <v>342</v>
      </c>
      <c r="D198" s="46"/>
      <c r="E198" s="26">
        <v>342</v>
      </c>
      <c r="F198" s="26"/>
      <c r="G198" s="26"/>
      <c r="H198" s="26"/>
      <c r="I198" s="26"/>
      <c r="J198" s="46"/>
      <c r="K198" s="26">
        <v>73.8</v>
      </c>
      <c r="L198" s="46"/>
      <c r="M198" s="26"/>
      <c r="N198" s="46"/>
      <c r="O198" s="26">
        <v>0</v>
      </c>
      <c r="P198" s="80">
        <v>15.49</v>
      </c>
      <c r="Q198" s="81">
        <v>0</v>
      </c>
      <c r="R198" s="46"/>
      <c r="S198" s="83">
        <v>0</v>
      </c>
      <c r="T198" s="84">
        <v>0</v>
      </c>
      <c r="U198" s="84">
        <v>18.559999999999999</v>
      </c>
      <c r="V198" s="170">
        <v>5.66</v>
      </c>
      <c r="W198" s="171">
        <v>0</v>
      </c>
      <c r="X198" s="172">
        <v>0</v>
      </c>
      <c r="Y198" s="173">
        <v>7.5</v>
      </c>
      <c r="Z198" s="174">
        <v>0</v>
      </c>
      <c r="AB198" t="s">
        <v>168</v>
      </c>
    </row>
    <row r="199" spans="2:28" x14ac:dyDescent="0.25">
      <c r="B199" s="30">
        <v>44735</v>
      </c>
      <c r="C199" s="78">
        <v>319</v>
      </c>
      <c r="D199" s="46"/>
      <c r="E199" s="26">
        <v>319</v>
      </c>
      <c r="F199" s="26"/>
      <c r="G199" s="26"/>
      <c r="H199" s="26"/>
      <c r="I199" s="26"/>
      <c r="J199" s="46"/>
      <c r="K199" s="26">
        <v>68.89</v>
      </c>
      <c r="L199" s="46"/>
      <c r="M199" s="26"/>
      <c r="N199" s="46"/>
      <c r="O199" s="26">
        <v>0</v>
      </c>
      <c r="P199" s="80">
        <v>14.92</v>
      </c>
      <c r="Q199" s="81">
        <v>0</v>
      </c>
      <c r="R199" s="46"/>
      <c r="S199" s="83"/>
      <c r="T199" s="84"/>
      <c r="U199" s="84">
        <v>21.59</v>
      </c>
      <c r="V199" s="170">
        <v>7.21</v>
      </c>
      <c r="W199" s="171">
        <v>0</v>
      </c>
      <c r="X199" s="172"/>
      <c r="Y199" s="173">
        <v>4.08</v>
      </c>
      <c r="Z199" s="174"/>
    </row>
    <row r="200" spans="2:28" x14ac:dyDescent="0.25">
      <c r="B200" s="30">
        <v>44736</v>
      </c>
      <c r="C200" s="78">
        <v>337.6</v>
      </c>
      <c r="D200" s="46"/>
      <c r="E200" s="26">
        <v>337.6</v>
      </c>
      <c r="F200" s="26"/>
      <c r="G200" s="26"/>
      <c r="H200" s="26"/>
      <c r="I200" s="26"/>
      <c r="J200" s="46"/>
      <c r="K200" s="26">
        <v>54.25</v>
      </c>
      <c r="L200" s="46"/>
      <c r="M200" s="26"/>
      <c r="N200" s="46"/>
      <c r="O200" s="26">
        <v>0</v>
      </c>
      <c r="P200" s="80">
        <v>7.54</v>
      </c>
      <c r="Q200" s="81">
        <v>0</v>
      </c>
      <c r="R200" s="46"/>
      <c r="S200" s="83"/>
      <c r="T200" s="84"/>
      <c r="U200" s="84">
        <v>13.86</v>
      </c>
      <c r="V200" s="170">
        <v>5</v>
      </c>
      <c r="W200" s="171">
        <v>0</v>
      </c>
      <c r="X200" s="172"/>
      <c r="Y200" s="173">
        <v>11</v>
      </c>
      <c r="Z200" s="174"/>
    </row>
    <row r="201" spans="2:28" x14ac:dyDescent="0.25">
      <c r="B201" s="30">
        <v>44737</v>
      </c>
      <c r="C201" s="78">
        <v>342.47</v>
      </c>
      <c r="D201" s="46"/>
      <c r="E201" s="26">
        <v>319.8</v>
      </c>
      <c r="F201" s="26"/>
      <c r="G201" s="26"/>
      <c r="H201" s="26"/>
      <c r="I201" s="26"/>
      <c r="J201" s="46"/>
      <c r="K201" s="26">
        <v>64.02</v>
      </c>
      <c r="L201" s="46"/>
      <c r="M201" s="26"/>
      <c r="N201" s="46"/>
      <c r="O201" s="26">
        <v>22.67</v>
      </c>
      <c r="P201" s="80">
        <v>10.55</v>
      </c>
      <c r="Q201" s="81">
        <v>0</v>
      </c>
      <c r="R201" s="46"/>
      <c r="S201" s="83"/>
      <c r="T201" s="84"/>
      <c r="U201" s="84">
        <v>10.48</v>
      </c>
      <c r="V201" s="170">
        <v>9.84</v>
      </c>
      <c r="W201" s="171">
        <v>0</v>
      </c>
      <c r="X201" s="172"/>
      <c r="Y201" s="173">
        <v>7.8</v>
      </c>
      <c r="Z201" s="174"/>
    </row>
    <row r="202" spans="2:28" x14ac:dyDescent="0.25">
      <c r="B202" s="30">
        <v>44738</v>
      </c>
      <c r="C202" s="78">
        <v>331.45</v>
      </c>
      <c r="D202" s="46"/>
      <c r="E202" s="26">
        <v>314.10000000000002</v>
      </c>
      <c r="F202" s="26"/>
      <c r="G202" s="26"/>
      <c r="H202" s="26"/>
      <c r="I202" s="26"/>
      <c r="J202" s="46"/>
      <c r="K202" s="26">
        <v>69.92</v>
      </c>
      <c r="L202" s="46"/>
      <c r="M202" s="26"/>
      <c r="N202" s="46"/>
      <c r="O202" s="26">
        <v>17.350000000000001</v>
      </c>
      <c r="P202" s="100">
        <v>10.71</v>
      </c>
      <c r="Q202" s="81">
        <v>0</v>
      </c>
      <c r="R202" s="46"/>
      <c r="S202" s="83"/>
      <c r="T202" s="84"/>
      <c r="U202" s="84">
        <v>9.16</v>
      </c>
      <c r="V202" s="170">
        <v>3.36</v>
      </c>
      <c r="W202" s="171">
        <v>0</v>
      </c>
      <c r="X202" s="172"/>
      <c r="Y202" s="173">
        <v>7.44</v>
      </c>
      <c r="Z202" s="174"/>
    </row>
    <row r="203" spans="2:28" x14ac:dyDescent="0.25">
      <c r="B203" s="30">
        <v>44739</v>
      </c>
      <c r="C203" s="78">
        <v>326.39999999999998</v>
      </c>
      <c r="D203" s="46"/>
      <c r="E203" s="26">
        <v>326.39999999999998</v>
      </c>
      <c r="F203" s="26"/>
      <c r="G203" s="26"/>
      <c r="H203" s="26"/>
      <c r="I203" s="26"/>
      <c r="J203" s="46"/>
      <c r="K203" s="26">
        <v>99.27</v>
      </c>
      <c r="L203" s="46"/>
      <c r="M203" s="26"/>
      <c r="N203" s="46"/>
      <c r="O203" s="26">
        <v>0</v>
      </c>
      <c r="P203" s="80">
        <v>14.3</v>
      </c>
      <c r="Q203" s="81">
        <v>0</v>
      </c>
      <c r="R203" s="46"/>
      <c r="S203" s="83"/>
      <c r="T203" s="84"/>
      <c r="U203" s="84">
        <v>9.08</v>
      </c>
      <c r="V203" s="170">
        <v>2.64</v>
      </c>
      <c r="W203" s="171">
        <v>0</v>
      </c>
      <c r="X203" s="172"/>
      <c r="Y203" s="173">
        <v>8.6999999999999993</v>
      </c>
      <c r="Z203" s="174"/>
    </row>
    <row r="204" spans="2:28" x14ac:dyDescent="0.25">
      <c r="B204" s="30">
        <v>44740</v>
      </c>
      <c r="C204" s="78">
        <v>254.63</v>
      </c>
      <c r="D204" s="46"/>
      <c r="E204" s="26">
        <v>242.4</v>
      </c>
      <c r="F204" s="26"/>
      <c r="G204" s="26"/>
      <c r="H204" s="26"/>
      <c r="I204" s="26"/>
      <c r="J204" s="46"/>
      <c r="K204" s="26">
        <v>80.84</v>
      </c>
      <c r="L204" s="46"/>
      <c r="M204" s="26"/>
      <c r="N204" s="46"/>
      <c r="O204" s="26">
        <v>12.23</v>
      </c>
      <c r="P204" s="80">
        <v>7.83</v>
      </c>
      <c r="Q204" s="81">
        <v>0</v>
      </c>
      <c r="R204" s="46"/>
      <c r="S204" s="83"/>
      <c r="T204" s="84"/>
      <c r="U204" s="84">
        <v>6.52</v>
      </c>
      <c r="V204" s="170">
        <v>3.39</v>
      </c>
      <c r="W204" s="171">
        <v>0</v>
      </c>
      <c r="X204" s="172"/>
      <c r="Y204" s="173">
        <v>6.12</v>
      </c>
      <c r="Z204" s="174"/>
    </row>
    <row r="205" spans="2:28" x14ac:dyDescent="0.25">
      <c r="B205" s="30">
        <v>44741</v>
      </c>
      <c r="C205" s="78">
        <v>352.44</v>
      </c>
      <c r="D205" s="46"/>
      <c r="E205" s="26">
        <v>334.5</v>
      </c>
      <c r="F205" s="26"/>
      <c r="G205" s="26"/>
      <c r="H205" s="26"/>
      <c r="I205" s="26"/>
      <c r="J205" s="46"/>
      <c r="K205" s="26">
        <v>91.56</v>
      </c>
      <c r="L205" s="46"/>
      <c r="M205" s="26"/>
      <c r="N205" s="46"/>
      <c r="O205" s="26">
        <v>17.940000000000001</v>
      </c>
      <c r="P205" s="100">
        <v>8.31</v>
      </c>
      <c r="Q205" s="81">
        <v>0</v>
      </c>
      <c r="R205" s="46"/>
      <c r="S205" s="83"/>
      <c r="T205" s="84"/>
      <c r="U205" s="84">
        <v>12.16</v>
      </c>
      <c r="V205" s="170">
        <v>2.0699999999999998</v>
      </c>
      <c r="W205" s="171">
        <v>0</v>
      </c>
      <c r="X205" s="172"/>
      <c r="Y205" s="173">
        <v>14.74</v>
      </c>
      <c r="Z205" s="174"/>
    </row>
    <row r="206" spans="2:28" x14ac:dyDescent="0.25">
      <c r="B206" s="30">
        <v>44742</v>
      </c>
      <c r="C206" s="78">
        <v>342.62</v>
      </c>
      <c r="D206" s="46"/>
      <c r="E206" s="26">
        <v>320.7</v>
      </c>
      <c r="F206" s="26"/>
      <c r="G206" s="26"/>
      <c r="H206" s="26"/>
      <c r="I206" s="26"/>
      <c r="J206" s="46"/>
      <c r="K206" s="26">
        <v>75.77</v>
      </c>
      <c r="L206" s="46"/>
      <c r="M206" s="26"/>
      <c r="N206" s="46"/>
      <c r="O206" s="26">
        <v>21.92</v>
      </c>
      <c r="P206" s="80">
        <v>10.1</v>
      </c>
      <c r="Q206" s="81">
        <v>0</v>
      </c>
      <c r="R206" s="46"/>
      <c r="S206" s="83"/>
      <c r="T206" s="84"/>
      <c r="U206" s="84">
        <v>19.170000000000002</v>
      </c>
      <c r="V206" s="170">
        <v>3.36</v>
      </c>
      <c r="W206" s="171">
        <v>0</v>
      </c>
      <c r="X206" s="172"/>
      <c r="Y206" s="173">
        <v>13.2</v>
      </c>
      <c r="Z206" s="174"/>
    </row>
    <row r="207" spans="2:28" x14ac:dyDescent="0.25">
      <c r="B207" s="30">
        <v>44743</v>
      </c>
      <c r="C207" s="78">
        <v>320.23</v>
      </c>
      <c r="D207" s="46"/>
      <c r="E207" s="26">
        <v>317.10000000000002</v>
      </c>
      <c r="F207" s="26"/>
      <c r="G207" s="26"/>
      <c r="H207" s="26"/>
      <c r="I207" s="26"/>
      <c r="J207" s="46"/>
      <c r="K207" s="26">
        <v>71.41</v>
      </c>
      <c r="L207" s="46"/>
      <c r="M207" s="26"/>
      <c r="N207" s="46"/>
      <c r="O207" s="26">
        <v>3.13</v>
      </c>
      <c r="P207" s="80">
        <v>8.3000000000000007</v>
      </c>
      <c r="Q207" s="81">
        <v>0</v>
      </c>
      <c r="R207" s="46"/>
      <c r="S207" s="83">
        <v>0</v>
      </c>
      <c r="T207" s="84">
        <v>0</v>
      </c>
      <c r="U207" s="84">
        <v>13.92</v>
      </c>
      <c r="V207" s="170">
        <v>2.42</v>
      </c>
      <c r="W207" s="171">
        <v>0</v>
      </c>
      <c r="X207" s="172">
        <v>0</v>
      </c>
      <c r="Y207" s="173">
        <v>18.72</v>
      </c>
      <c r="Z207" s="174">
        <v>0</v>
      </c>
    </row>
    <row r="208" spans="2:28" x14ac:dyDescent="0.25">
      <c r="B208" s="30">
        <v>44744</v>
      </c>
      <c r="C208" s="78">
        <v>217.6</v>
      </c>
      <c r="D208" s="46"/>
      <c r="E208" s="26">
        <v>217.6</v>
      </c>
      <c r="F208" s="26"/>
      <c r="G208" s="26"/>
      <c r="H208" s="26"/>
      <c r="I208" s="26"/>
      <c r="J208" s="46"/>
      <c r="K208" s="26">
        <v>65.19</v>
      </c>
      <c r="L208" s="46"/>
      <c r="M208" s="26"/>
      <c r="N208" s="46"/>
      <c r="O208" s="26">
        <v>0</v>
      </c>
      <c r="P208" s="80">
        <v>8.49</v>
      </c>
      <c r="Q208" s="81">
        <v>0</v>
      </c>
      <c r="R208" s="46"/>
      <c r="S208" s="83"/>
      <c r="T208" s="84"/>
      <c r="U208" s="84">
        <v>8.4499999999999993</v>
      </c>
      <c r="V208" s="170">
        <v>1.68</v>
      </c>
      <c r="W208" s="171">
        <v>0</v>
      </c>
      <c r="X208" s="172"/>
      <c r="Y208" s="173">
        <v>8</v>
      </c>
      <c r="Z208" s="174"/>
    </row>
    <row r="209" spans="2:26" x14ac:dyDescent="0.25">
      <c r="B209" s="30">
        <v>44745</v>
      </c>
      <c r="C209" s="78">
        <v>235.6</v>
      </c>
      <c r="D209" s="46"/>
      <c r="E209" s="26">
        <v>235.6</v>
      </c>
      <c r="F209" s="26"/>
      <c r="G209" s="26"/>
      <c r="H209" s="26"/>
      <c r="I209" s="26"/>
      <c r="J209" s="46"/>
      <c r="K209" s="26">
        <v>64.06</v>
      </c>
      <c r="L209" s="46"/>
      <c r="M209" s="26"/>
      <c r="N209" s="46"/>
      <c r="O209" s="26">
        <v>0</v>
      </c>
      <c r="P209" s="80">
        <v>8.76</v>
      </c>
      <c r="Q209" s="81">
        <v>0</v>
      </c>
      <c r="R209" s="46"/>
      <c r="S209" s="83"/>
      <c r="T209" s="84"/>
      <c r="U209" s="84">
        <v>9.75</v>
      </c>
      <c r="V209" s="170">
        <v>2.1</v>
      </c>
      <c r="W209" s="171">
        <v>0</v>
      </c>
      <c r="X209" s="172"/>
      <c r="Y209" s="173">
        <v>8.9600000000000009</v>
      </c>
      <c r="Z209" s="174"/>
    </row>
    <row r="210" spans="2:26" x14ac:dyDescent="0.25">
      <c r="B210" s="30">
        <v>44746</v>
      </c>
      <c r="C210" s="78">
        <v>244.6</v>
      </c>
      <c r="D210" s="46"/>
      <c r="E210" s="26">
        <v>244.6</v>
      </c>
      <c r="F210" s="26"/>
      <c r="G210" s="26"/>
      <c r="H210" s="26"/>
      <c r="I210" s="26"/>
      <c r="J210" s="46"/>
      <c r="K210" s="26">
        <v>80.55</v>
      </c>
      <c r="L210" s="46"/>
      <c r="M210" s="26"/>
      <c r="N210" s="46"/>
      <c r="O210" s="26">
        <v>0</v>
      </c>
      <c r="P210" s="80">
        <v>8.93</v>
      </c>
      <c r="Q210" s="81">
        <v>0</v>
      </c>
      <c r="R210" s="46"/>
      <c r="S210" s="83"/>
      <c r="T210" s="84"/>
      <c r="U210" s="84">
        <v>6.89</v>
      </c>
      <c r="V210" s="170">
        <v>4.38</v>
      </c>
      <c r="W210" s="171">
        <v>0</v>
      </c>
      <c r="X210" s="172"/>
      <c r="Y210" s="173">
        <v>9.44</v>
      </c>
      <c r="Z210" s="174"/>
    </row>
    <row r="211" spans="2:26" x14ac:dyDescent="0.25">
      <c r="B211" s="30">
        <v>44747</v>
      </c>
      <c r="C211" s="78">
        <v>253.88</v>
      </c>
      <c r="D211" s="46"/>
      <c r="E211" s="26">
        <v>253.88</v>
      </c>
      <c r="F211" s="26"/>
      <c r="G211" s="26"/>
      <c r="H211" s="26"/>
      <c r="I211" s="26"/>
      <c r="J211" s="46"/>
      <c r="K211" s="26">
        <v>95.71</v>
      </c>
      <c r="L211" s="46"/>
      <c r="M211" s="26"/>
      <c r="N211" s="46"/>
      <c r="O211" s="26">
        <v>0</v>
      </c>
      <c r="P211" s="80">
        <v>8.86</v>
      </c>
      <c r="Q211" s="81">
        <v>0</v>
      </c>
      <c r="R211" s="46"/>
      <c r="S211" s="83"/>
      <c r="T211" s="84"/>
      <c r="U211" s="84">
        <v>9.67</v>
      </c>
      <c r="V211" s="170">
        <v>7.43</v>
      </c>
      <c r="W211" s="171">
        <v>13.47</v>
      </c>
      <c r="X211" s="172"/>
      <c r="Y211" s="173">
        <v>12.75</v>
      </c>
      <c r="Z211" s="174"/>
    </row>
    <row r="212" spans="2:26" x14ac:dyDescent="0.25">
      <c r="B212" s="30">
        <v>44748</v>
      </c>
      <c r="C212" s="78">
        <v>273.44</v>
      </c>
      <c r="D212" s="46"/>
      <c r="E212" s="26">
        <v>273.44</v>
      </c>
      <c r="F212" s="26"/>
      <c r="G212" s="26"/>
      <c r="H212" s="26"/>
      <c r="I212" s="26"/>
      <c r="J212" s="46"/>
      <c r="K212" s="26">
        <v>185.59</v>
      </c>
      <c r="L212" s="46"/>
      <c r="M212" s="26"/>
      <c r="N212" s="46"/>
      <c r="O212" s="26">
        <v>0</v>
      </c>
      <c r="P212" s="100">
        <v>8.52</v>
      </c>
      <c r="Q212" s="81">
        <v>0</v>
      </c>
      <c r="R212" s="46"/>
      <c r="S212" s="83"/>
      <c r="T212" s="84"/>
      <c r="U212" s="84">
        <v>6.53</v>
      </c>
      <c r="V212" s="170">
        <v>9.2200000000000006</v>
      </c>
      <c r="W212" s="171">
        <v>0</v>
      </c>
      <c r="X212" s="172"/>
      <c r="Y212" s="173">
        <v>13.2</v>
      </c>
      <c r="Z212" s="174"/>
    </row>
    <row r="213" spans="2:26" x14ac:dyDescent="0.25">
      <c r="B213" s="30">
        <v>44749</v>
      </c>
      <c r="C213" s="78">
        <v>178.84</v>
      </c>
      <c r="D213" s="46"/>
      <c r="E213" s="26">
        <v>178.84</v>
      </c>
      <c r="F213" s="26"/>
      <c r="G213" s="26"/>
      <c r="H213" s="26"/>
      <c r="I213" s="26"/>
      <c r="J213" s="46"/>
      <c r="K213" s="26">
        <v>96.34</v>
      </c>
      <c r="L213" s="46"/>
      <c r="M213" s="26"/>
      <c r="N213" s="46"/>
      <c r="O213" s="26">
        <v>0</v>
      </c>
      <c r="P213" s="80">
        <v>7.16</v>
      </c>
      <c r="Q213" s="81">
        <v>0</v>
      </c>
      <c r="R213" s="46"/>
      <c r="S213" s="83">
        <v>0</v>
      </c>
      <c r="T213" s="84">
        <v>0</v>
      </c>
      <c r="U213" s="84">
        <v>14.86</v>
      </c>
      <c r="V213" s="170">
        <v>15.23</v>
      </c>
      <c r="W213" s="171">
        <v>0</v>
      </c>
      <c r="X213" s="172">
        <v>0</v>
      </c>
      <c r="Y213" s="173">
        <v>10.94</v>
      </c>
      <c r="Z213" s="174">
        <v>0</v>
      </c>
    </row>
    <row r="214" spans="2:26" x14ac:dyDescent="0.25">
      <c r="B214" s="30">
        <v>44750</v>
      </c>
      <c r="C214" s="78">
        <v>229.16</v>
      </c>
      <c r="D214" s="46"/>
      <c r="E214" s="26">
        <v>229.16</v>
      </c>
      <c r="F214" s="26"/>
      <c r="G214" s="26"/>
      <c r="H214" s="26"/>
      <c r="I214" s="26"/>
      <c r="J214" s="46"/>
      <c r="K214" s="26">
        <v>82.04</v>
      </c>
      <c r="L214" s="46"/>
      <c r="M214" s="26"/>
      <c r="N214" s="46"/>
      <c r="O214" s="26">
        <v>0</v>
      </c>
      <c r="P214" s="80">
        <v>7.83</v>
      </c>
      <c r="Q214" s="81">
        <v>0</v>
      </c>
      <c r="R214" s="46"/>
      <c r="S214" s="83"/>
      <c r="T214" s="84"/>
      <c r="U214" s="84">
        <v>7.66</v>
      </c>
      <c r="V214" s="170">
        <v>11.08</v>
      </c>
      <c r="W214" s="171">
        <v>0</v>
      </c>
      <c r="X214" s="172"/>
      <c r="Y214" s="173">
        <v>10.94</v>
      </c>
      <c r="Z214" s="174"/>
    </row>
    <row r="215" spans="2:26" x14ac:dyDescent="0.25">
      <c r="B215" s="30">
        <v>44751</v>
      </c>
      <c r="C215" s="78">
        <v>245.43</v>
      </c>
      <c r="D215" s="46"/>
      <c r="E215" s="26">
        <v>245.43</v>
      </c>
      <c r="F215" s="26"/>
      <c r="G215" s="26"/>
      <c r="H215" s="26"/>
      <c r="I215" s="26"/>
      <c r="J215" s="46"/>
      <c r="K215" s="26">
        <v>84.2</v>
      </c>
      <c r="L215" s="46"/>
      <c r="M215" s="26"/>
      <c r="N215" s="46"/>
      <c r="O215" s="26">
        <v>0</v>
      </c>
      <c r="P215" s="80">
        <v>7.49</v>
      </c>
      <c r="Q215" s="81">
        <v>0</v>
      </c>
      <c r="R215" s="46"/>
      <c r="S215" s="83"/>
      <c r="T215" s="84"/>
      <c r="U215" s="84">
        <v>6.99</v>
      </c>
      <c r="V215" s="170">
        <v>8</v>
      </c>
      <c r="W215" s="171">
        <v>0</v>
      </c>
      <c r="X215" s="172"/>
      <c r="Y215" s="173">
        <v>15.88</v>
      </c>
      <c r="Z215" s="174"/>
    </row>
    <row r="216" spans="2:26" x14ac:dyDescent="0.25">
      <c r="B216" s="30">
        <v>44752</v>
      </c>
      <c r="C216" s="78">
        <v>218.85</v>
      </c>
      <c r="D216" s="46"/>
      <c r="E216" s="26">
        <v>218.85</v>
      </c>
      <c r="F216" s="26"/>
      <c r="G216" s="26"/>
      <c r="H216" s="26"/>
      <c r="I216" s="26"/>
      <c r="J216" s="46"/>
      <c r="K216" s="26">
        <v>74.12</v>
      </c>
      <c r="L216" s="46"/>
      <c r="M216" s="26"/>
      <c r="N216" s="46"/>
      <c r="O216" s="26">
        <v>0</v>
      </c>
      <c r="P216" s="80">
        <v>7.03</v>
      </c>
      <c r="Q216" s="81">
        <v>0</v>
      </c>
      <c r="R216" s="46"/>
      <c r="S216" s="83"/>
      <c r="T216" s="84"/>
      <c r="U216" s="84">
        <v>5.27</v>
      </c>
      <c r="V216" s="170">
        <v>6.29</v>
      </c>
      <c r="W216" s="171">
        <v>0</v>
      </c>
      <c r="X216" s="172"/>
      <c r="Y216" s="173">
        <v>10.28</v>
      </c>
      <c r="Z216" s="174"/>
    </row>
    <row r="217" spans="2:26" x14ac:dyDescent="0.25">
      <c r="B217" s="30">
        <v>44753</v>
      </c>
      <c r="C217" s="78">
        <v>224.92</v>
      </c>
      <c r="D217" s="46"/>
      <c r="E217" s="26">
        <v>224.92</v>
      </c>
      <c r="F217" s="26"/>
      <c r="G217" s="26"/>
      <c r="H217" s="26"/>
      <c r="I217" s="26"/>
      <c r="J217" s="46"/>
      <c r="K217" s="26">
        <v>69.41</v>
      </c>
      <c r="L217" s="46"/>
      <c r="M217" s="26"/>
      <c r="N217" s="46"/>
      <c r="O217" s="26">
        <v>0</v>
      </c>
      <c r="P217" s="80">
        <v>8.5299999999999994</v>
      </c>
      <c r="Q217" s="81">
        <v>0</v>
      </c>
      <c r="R217" s="46"/>
      <c r="S217" s="83"/>
      <c r="T217" s="84"/>
      <c r="U217" s="84">
        <v>7.27</v>
      </c>
      <c r="V217" s="170">
        <v>6.74</v>
      </c>
      <c r="W217" s="171">
        <v>0</v>
      </c>
      <c r="X217" s="172"/>
      <c r="Y217" s="173">
        <v>13.95</v>
      </c>
      <c r="Z217" s="174"/>
    </row>
    <row r="218" spans="2:26" x14ac:dyDescent="0.25">
      <c r="B218" s="30">
        <v>44754</v>
      </c>
      <c r="C218" s="78">
        <v>215.01</v>
      </c>
      <c r="D218" s="46"/>
      <c r="E218" s="26">
        <v>215.01</v>
      </c>
      <c r="F218" s="26"/>
      <c r="G218" s="26"/>
      <c r="H218" s="26"/>
      <c r="I218" s="26"/>
      <c r="J218" s="46"/>
      <c r="K218" s="26">
        <v>94.02</v>
      </c>
      <c r="L218" s="46"/>
      <c r="M218" s="26"/>
      <c r="N218" s="46"/>
      <c r="O218" s="26">
        <v>0</v>
      </c>
      <c r="P218" s="80">
        <v>6.33</v>
      </c>
      <c r="Q218" s="81">
        <v>0</v>
      </c>
      <c r="R218" s="46"/>
      <c r="S218" s="83"/>
      <c r="T218" s="84"/>
      <c r="U218" s="84">
        <v>6.31</v>
      </c>
      <c r="V218" s="170">
        <v>4.74</v>
      </c>
      <c r="W218" s="171">
        <v>0</v>
      </c>
      <c r="X218" s="172"/>
      <c r="Y218" s="173">
        <v>5.07</v>
      </c>
      <c r="Z218" s="174"/>
    </row>
    <row r="219" spans="2:26" x14ac:dyDescent="0.25">
      <c r="B219" s="30">
        <v>44755</v>
      </c>
      <c r="C219" s="78">
        <v>205.47</v>
      </c>
      <c r="D219" s="46"/>
      <c r="E219" s="26">
        <v>205.47</v>
      </c>
      <c r="F219" s="26"/>
      <c r="G219" s="26"/>
      <c r="H219" s="26"/>
      <c r="I219" s="26"/>
      <c r="J219" s="46"/>
      <c r="K219" s="26">
        <v>95.34</v>
      </c>
      <c r="L219" s="46"/>
      <c r="M219" s="26"/>
      <c r="N219" s="46"/>
      <c r="O219" s="26">
        <v>0</v>
      </c>
      <c r="P219" s="100">
        <v>7.03</v>
      </c>
      <c r="Q219" s="81">
        <v>0</v>
      </c>
      <c r="R219" s="46"/>
      <c r="S219" s="83">
        <v>0</v>
      </c>
      <c r="T219" s="84">
        <v>0</v>
      </c>
      <c r="U219" s="84">
        <v>13.3</v>
      </c>
      <c r="V219" s="170">
        <v>6.17</v>
      </c>
      <c r="W219" s="171">
        <v>0</v>
      </c>
      <c r="X219" s="172">
        <v>0</v>
      </c>
      <c r="Y219" s="173">
        <v>6.03</v>
      </c>
      <c r="Z219" s="174">
        <v>0</v>
      </c>
    </row>
    <row r="220" spans="2:26" x14ac:dyDescent="0.25">
      <c r="B220" s="30">
        <v>44756</v>
      </c>
      <c r="C220" s="78">
        <v>209</v>
      </c>
      <c r="D220" s="46"/>
      <c r="E220" s="26">
        <v>209</v>
      </c>
      <c r="F220" s="26"/>
      <c r="G220" s="26"/>
      <c r="H220" s="26"/>
      <c r="I220" s="26"/>
      <c r="J220" s="46"/>
      <c r="K220" s="26">
        <v>68.14</v>
      </c>
      <c r="L220" s="46"/>
      <c r="M220" s="26"/>
      <c r="N220" s="46"/>
      <c r="O220" s="26">
        <v>0</v>
      </c>
      <c r="P220" s="80">
        <v>4.87</v>
      </c>
      <c r="Q220" s="81">
        <v>0</v>
      </c>
      <c r="R220" s="46"/>
      <c r="S220" s="83"/>
      <c r="T220" s="84"/>
      <c r="U220" s="84">
        <v>7.41</v>
      </c>
      <c r="V220" s="170">
        <v>6.83</v>
      </c>
      <c r="W220" s="171">
        <v>0</v>
      </c>
      <c r="X220" s="172"/>
      <c r="Y220" s="173">
        <v>8.6999999999999993</v>
      </c>
      <c r="Z220" s="174"/>
    </row>
    <row r="221" spans="2:26" x14ac:dyDescent="0.25">
      <c r="B221" s="30">
        <v>44757</v>
      </c>
      <c r="C221" s="78">
        <v>195.48</v>
      </c>
      <c r="D221" s="46"/>
      <c r="E221" s="26">
        <v>195.48</v>
      </c>
      <c r="F221" s="26"/>
      <c r="G221" s="26"/>
      <c r="H221" s="26"/>
      <c r="I221" s="26"/>
      <c r="J221" s="46"/>
      <c r="K221" s="26">
        <v>63.13</v>
      </c>
      <c r="L221" s="46"/>
      <c r="M221" s="26"/>
      <c r="N221" s="46"/>
      <c r="O221" s="26">
        <v>0</v>
      </c>
      <c r="P221" s="80">
        <v>5.27</v>
      </c>
      <c r="Q221" s="81">
        <v>0</v>
      </c>
      <c r="R221" s="46"/>
      <c r="S221" s="83"/>
      <c r="T221" s="84"/>
      <c r="U221" s="84">
        <v>6.79</v>
      </c>
      <c r="V221" s="170">
        <v>6.65</v>
      </c>
      <c r="W221" s="171">
        <v>0</v>
      </c>
      <c r="X221" s="172"/>
      <c r="Y221" s="173">
        <v>9</v>
      </c>
      <c r="Z221" s="174"/>
    </row>
    <row r="222" spans="2:26" x14ac:dyDescent="0.25">
      <c r="B222" s="30">
        <v>44758</v>
      </c>
      <c r="C222" s="78">
        <v>203.31</v>
      </c>
      <c r="D222" s="46"/>
      <c r="E222" s="26">
        <v>203.31</v>
      </c>
      <c r="F222" s="26"/>
      <c r="G222" s="26"/>
      <c r="H222" s="26"/>
      <c r="I222" s="26"/>
      <c r="J222" s="46"/>
      <c r="K222" s="26">
        <v>56.79</v>
      </c>
      <c r="L222" s="46"/>
      <c r="M222" s="26"/>
      <c r="N222" s="46"/>
      <c r="O222" s="26">
        <v>0</v>
      </c>
      <c r="P222" s="80">
        <v>8.31</v>
      </c>
      <c r="Q222" s="81">
        <v>0</v>
      </c>
      <c r="R222" s="46"/>
      <c r="S222" s="83"/>
      <c r="T222" s="84"/>
      <c r="U222" s="84">
        <v>8.58</v>
      </c>
      <c r="V222" s="170">
        <v>5.93</v>
      </c>
      <c r="W222" s="171">
        <v>0</v>
      </c>
      <c r="X222" s="172"/>
      <c r="Y222" s="173">
        <v>11.88</v>
      </c>
      <c r="Z222" s="174"/>
    </row>
    <row r="223" spans="2:26" x14ac:dyDescent="0.25">
      <c r="B223" s="30">
        <v>44759</v>
      </c>
      <c r="C223" s="78">
        <v>127.66</v>
      </c>
      <c r="D223" s="46"/>
      <c r="E223" s="26">
        <v>127.66</v>
      </c>
      <c r="F223" s="26"/>
      <c r="G223" s="26"/>
      <c r="H223" s="26"/>
      <c r="I223" s="26"/>
      <c r="J223" s="46"/>
      <c r="K223" s="26">
        <v>44.61</v>
      </c>
      <c r="L223" s="46"/>
      <c r="M223" s="26"/>
      <c r="N223" s="46"/>
      <c r="O223" s="26">
        <v>0</v>
      </c>
      <c r="P223" s="80">
        <v>6.51</v>
      </c>
      <c r="Q223" s="81">
        <v>0</v>
      </c>
      <c r="R223" s="46"/>
      <c r="S223" s="83"/>
      <c r="T223" s="84"/>
      <c r="U223" s="84">
        <v>8.0299999999999994</v>
      </c>
      <c r="V223" s="170">
        <v>5.49</v>
      </c>
      <c r="W223" s="171">
        <v>0</v>
      </c>
      <c r="X223" s="172"/>
      <c r="Y223" s="173">
        <v>9.9600000000000009</v>
      </c>
      <c r="Z223" s="174"/>
    </row>
    <row r="224" spans="2:26" x14ac:dyDescent="0.25">
      <c r="B224" s="30">
        <v>44760</v>
      </c>
      <c r="C224" s="78">
        <v>155.91999999999999</v>
      </c>
      <c r="D224" s="46"/>
      <c r="E224" s="26">
        <v>155.91999999999999</v>
      </c>
      <c r="F224" s="26"/>
      <c r="G224" s="26"/>
      <c r="H224" s="26"/>
      <c r="I224" s="26"/>
      <c r="J224" s="46"/>
      <c r="K224" s="26">
        <v>72.650000000000006</v>
      </c>
      <c r="L224" s="46"/>
      <c r="M224" s="26"/>
      <c r="N224" s="46"/>
      <c r="O224" s="26">
        <v>0</v>
      </c>
      <c r="P224" s="80">
        <v>4.8499999999999996</v>
      </c>
      <c r="Q224" s="81">
        <v>0</v>
      </c>
      <c r="R224" s="46"/>
      <c r="S224" s="83">
        <v>0</v>
      </c>
      <c r="T224" s="84">
        <v>0</v>
      </c>
      <c r="U224" s="84">
        <v>4.92</v>
      </c>
      <c r="V224" s="170">
        <v>5.13</v>
      </c>
      <c r="W224" s="171">
        <v>0</v>
      </c>
      <c r="X224" s="172">
        <v>0</v>
      </c>
      <c r="Y224" s="173">
        <v>6.34</v>
      </c>
      <c r="Z224" s="174">
        <v>0</v>
      </c>
    </row>
    <row r="225" spans="2:26" x14ac:dyDescent="0.25">
      <c r="B225" s="30">
        <v>44761</v>
      </c>
      <c r="C225" s="78">
        <v>165.84</v>
      </c>
      <c r="D225" s="46"/>
      <c r="E225" s="26">
        <v>165.84</v>
      </c>
      <c r="F225" s="26"/>
      <c r="G225" s="26"/>
      <c r="H225" s="26"/>
      <c r="I225" s="26"/>
      <c r="J225" s="46"/>
      <c r="K225" s="26">
        <v>63.02</v>
      </c>
      <c r="L225" s="46"/>
      <c r="M225" s="26"/>
      <c r="N225" s="46"/>
      <c r="O225" s="26">
        <v>0</v>
      </c>
      <c r="P225" s="80">
        <v>5.57</v>
      </c>
      <c r="Q225" s="81">
        <v>0</v>
      </c>
      <c r="R225" s="46"/>
      <c r="S225" s="83"/>
      <c r="T225" s="84"/>
      <c r="U225" s="84">
        <v>4.76</v>
      </c>
      <c r="V225" s="170">
        <v>4.99</v>
      </c>
      <c r="W225" s="171">
        <v>0</v>
      </c>
      <c r="X225" s="172"/>
      <c r="Y225" s="173">
        <v>10</v>
      </c>
      <c r="Z225" s="174"/>
    </row>
    <row r="226" spans="2:26" x14ac:dyDescent="0.25">
      <c r="B226" s="30">
        <v>44762</v>
      </c>
      <c r="C226" s="78">
        <v>197.8</v>
      </c>
      <c r="D226" s="46"/>
      <c r="E226" s="26">
        <v>197.8</v>
      </c>
      <c r="F226" s="26"/>
      <c r="G226" s="26"/>
      <c r="H226" s="26"/>
      <c r="I226" s="26"/>
      <c r="J226" s="46"/>
      <c r="K226" s="26">
        <v>58.03</v>
      </c>
      <c r="L226" s="46"/>
      <c r="M226" s="26"/>
      <c r="N226" s="46"/>
      <c r="O226" s="26">
        <v>0</v>
      </c>
      <c r="P226" s="80">
        <v>4.4800000000000004</v>
      </c>
      <c r="Q226" s="81">
        <v>0</v>
      </c>
      <c r="R226" s="46"/>
      <c r="S226" s="83"/>
      <c r="T226" s="84"/>
      <c r="U226" s="84">
        <v>4.05</v>
      </c>
      <c r="V226" s="170">
        <v>4.97</v>
      </c>
      <c r="W226" s="171">
        <v>0</v>
      </c>
      <c r="X226" s="172"/>
      <c r="Y226" s="173">
        <v>9.8800000000000008</v>
      </c>
      <c r="Z226" s="174"/>
    </row>
    <row r="227" spans="2:26" x14ac:dyDescent="0.25">
      <c r="B227" s="30">
        <v>44763</v>
      </c>
      <c r="C227" s="240">
        <v>197.03</v>
      </c>
      <c r="D227" s="46"/>
      <c r="E227" s="26">
        <v>197.03</v>
      </c>
      <c r="F227" s="26"/>
      <c r="G227" s="26"/>
      <c r="H227" s="26"/>
      <c r="I227" s="26"/>
      <c r="J227" s="46"/>
      <c r="K227" s="26">
        <v>59.76</v>
      </c>
      <c r="L227" s="46"/>
      <c r="M227" s="26"/>
      <c r="N227" s="46"/>
      <c r="O227" s="26">
        <v>0</v>
      </c>
      <c r="P227" s="100">
        <v>3.75</v>
      </c>
      <c r="Q227" s="81">
        <v>0</v>
      </c>
      <c r="R227" s="46"/>
      <c r="S227" s="83"/>
      <c r="T227" s="84"/>
      <c r="U227" s="84">
        <v>9.3000000000000007</v>
      </c>
      <c r="V227" s="170">
        <v>4.2</v>
      </c>
      <c r="W227" s="171">
        <v>0</v>
      </c>
      <c r="X227" s="172"/>
      <c r="Y227" s="173">
        <v>8.73</v>
      </c>
      <c r="Z227" s="174"/>
    </row>
    <row r="228" spans="2:26" x14ac:dyDescent="0.25">
      <c r="B228" s="30">
        <v>44764</v>
      </c>
      <c r="C228" s="240">
        <v>145.91999999999999</v>
      </c>
      <c r="D228" s="46"/>
      <c r="E228" s="26">
        <v>145.91999999999999</v>
      </c>
      <c r="F228" s="26"/>
      <c r="G228" s="26"/>
      <c r="H228" s="26"/>
      <c r="I228" s="26"/>
      <c r="J228" s="46"/>
      <c r="K228" s="26">
        <v>70.42</v>
      </c>
      <c r="L228" s="46"/>
      <c r="M228" s="26"/>
      <c r="N228" s="46"/>
      <c r="O228" s="26">
        <v>0</v>
      </c>
      <c r="P228" s="100">
        <v>3.91</v>
      </c>
      <c r="Q228" s="81">
        <v>0</v>
      </c>
      <c r="R228" s="46"/>
      <c r="S228" s="83"/>
      <c r="T228" s="84"/>
      <c r="U228" s="84">
        <v>5.72</v>
      </c>
      <c r="V228" s="170">
        <v>5.94</v>
      </c>
      <c r="W228" s="171">
        <v>0</v>
      </c>
      <c r="X228" s="172"/>
      <c r="Y228" s="173">
        <v>7.46</v>
      </c>
      <c r="Z228" s="174"/>
    </row>
    <row r="229" spans="2:26" x14ac:dyDescent="0.25">
      <c r="B229" s="30">
        <v>44765</v>
      </c>
      <c r="C229" s="240">
        <v>166.53</v>
      </c>
      <c r="D229" s="46"/>
      <c r="E229" s="26">
        <v>166.53</v>
      </c>
      <c r="F229" s="26"/>
      <c r="G229" s="26"/>
      <c r="H229" s="26"/>
      <c r="I229" s="26"/>
      <c r="J229" s="46"/>
      <c r="K229" s="26">
        <v>73.62</v>
      </c>
      <c r="L229" s="46"/>
      <c r="M229" s="26"/>
      <c r="N229" s="46"/>
      <c r="O229" s="26">
        <v>0</v>
      </c>
      <c r="P229" s="100">
        <v>4.1100000000000003</v>
      </c>
      <c r="Q229" s="81">
        <v>0</v>
      </c>
      <c r="R229" s="46"/>
      <c r="S229" s="83"/>
      <c r="T229" s="84"/>
      <c r="U229" s="84">
        <v>7.89</v>
      </c>
      <c r="V229" s="170">
        <v>6.41</v>
      </c>
      <c r="W229" s="171">
        <v>0</v>
      </c>
      <c r="X229" s="172"/>
      <c r="Y229" s="173">
        <v>6.28</v>
      </c>
      <c r="Z229" s="174"/>
    </row>
    <row r="230" spans="2:26" x14ac:dyDescent="0.25">
      <c r="B230" s="30">
        <v>44766</v>
      </c>
      <c r="C230" s="240">
        <v>139.19999999999999</v>
      </c>
      <c r="D230" s="46"/>
      <c r="E230" s="26">
        <v>139.19999999999999</v>
      </c>
      <c r="F230" s="26"/>
      <c r="G230" s="26"/>
      <c r="H230" s="26"/>
      <c r="I230" s="26"/>
      <c r="J230" s="46"/>
      <c r="K230" s="26">
        <v>67.790000000000006</v>
      </c>
      <c r="L230" s="46"/>
      <c r="M230" s="26"/>
      <c r="N230" s="46"/>
      <c r="O230" s="26">
        <v>0</v>
      </c>
      <c r="P230" s="100">
        <v>4.07</v>
      </c>
      <c r="Q230" s="81">
        <v>0</v>
      </c>
      <c r="R230" s="46"/>
      <c r="S230" s="83"/>
      <c r="T230" s="84"/>
      <c r="U230" s="84">
        <v>8.1</v>
      </c>
      <c r="V230" s="170">
        <v>4.55</v>
      </c>
      <c r="W230" s="171">
        <v>0</v>
      </c>
      <c r="X230" s="172"/>
      <c r="Y230" s="173">
        <v>6.32</v>
      </c>
      <c r="Z230" s="174"/>
    </row>
    <row r="231" spans="2:26" x14ac:dyDescent="0.25">
      <c r="B231" s="30">
        <v>44767</v>
      </c>
      <c r="C231" s="240">
        <v>166.53</v>
      </c>
      <c r="D231" s="46"/>
      <c r="E231" s="26">
        <v>166.53</v>
      </c>
      <c r="F231" s="26"/>
      <c r="G231" s="26"/>
      <c r="H231" s="26"/>
      <c r="I231" s="26"/>
      <c r="J231" s="46"/>
      <c r="K231" s="26">
        <v>58.75</v>
      </c>
      <c r="L231" s="46"/>
      <c r="M231" s="26"/>
      <c r="N231" s="46"/>
      <c r="O231" s="26">
        <v>0</v>
      </c>
      <c r="P231" s="100">
        <v>4.09</v>
      </c>
      <c r="Q231" s="81">
        <v>0</v>
      </c>
      <c r="R231" s="46"/>
      <c r="S231" s="83"/>
      <c r="T231" s="84"/>
      <c r="U231" s="84">
        <v>8.27</v>
      </c>
      <c r="V231" s="170">
        <v>3.48</v>
      </c>
      <c r="W231" s="171">
        <v>0</v>
      </c>
      <c r="X231" s="172"/>
      <c r="Y231" s="173">
        <v>8.61</v>
      </c>
      <c r="Z231" s="174"/>
    </row>
    <row r="232" spans="2:26" x14ac:dyDescent="0.25">
      <c r="B232" s="30">
        <v>44768</v>
      </c>
      <c r="C232" s="240">
        <v>145.99</v>
      </c>
      <c r="D232" s="46"/>
      <c r="E232" s="26">
        <v>145.99</v>
      </c>
      <c r="F232" s="26"/>
      <c r="G232" s="26"/>
      <c r="H232" s="26"/>
      <c r="I232" s="26"/>
      <c r="J232" s="46"/>
      <c r="K232" s="26">
        <v>62.18</v>
      </c>
      <c r="L232" s="46"/>
      <c r="M232" s="26"/>
      <c r="N232" s="46"/>
      <c r="O232" s="26">
        <v>0</v>
      </c>
      <c r="P232" s="100">
        <v>4.3499999999999996</v>
      </c>
      <c r="Q232" s="81">
        <v>0</v>
      </c>
      <c r="R232" s="46"/>
      <c r="S232" s="83"/>
      <c r="T232" s="84"/>
      <c r="U232" s="84">
        <v>7.79</v>
      </c>
      <c r="V232" s="170">
        <v>4.2</v>
      </c>
      <c r="W232" s="171">
        <v>0</v>
      </c>
      <c r="X232" s="172"/>
      <c r="Y232" s="173">
        <v>7.77</v>
      </c>
      <c r="Z232" s="174"/>
    </row>
    <row r="233" spans="2:26" x14ac:dyDescent="0.25">
      <c r="B233" s="30">
        <v>44769</v>
      </c>
      <c r="C233" s="240">
        <v>163.66</v>
      </c>
      <c r="D233" s="46"/>
      <c r="E233" s="26">
        <v>163.66</v>
      </c>
      <c r="F233" s="26"/>
      <c r="G233" s="26"/>
      <c r="H233" s="26"/>
      <c r="I233" s="26"/>
      <c r="J233" s="46"/>
      <c r="K233" s="26">
        <v>66.12</v>
      </c>
      <c r="L233" s="46"/>
      <c r="M233" s="26"/>
      <c r="N233" s="46"/>
      <c r="O233" s="26">
        <v>0</v>
      </c>
      <c r="P233" s="100">
        <v>3.84</v>
      </c>
      <c r="Q233" s="81">
        <v>0</v>
      </c>
      <c r="R233" s="46"/>
      <c r="S233" s="83">
        <v>0</v>
      </c>
      <c r="T233" s="84">
        <v>0</v>
      </c>
      <c r="U233" s="84">
        <v>3.65</v>
      </c>
      <c r="V233" s="170">
        <v>4.7300000000000004</v>
      </c>
      <c r="W233" s="171">
        <v>0</v>
      </c>
      <c r="X233" s="172">
        <v>0</v>
      </c>
      <c r="Y233" s="173">
        <v>8.92</v>
      </c>
      <c r="Z233" s="174">
        <v>10.51</v>
      </c>
    </row>
    <row r="234" spans="2:26" x14ac:dyDescent="0.25">
      <c r="B234" s="30">
        <v>44770</v>
      </c>
      <c r="C234" s="240">
        <v>181.58</v>
      </c>
      <c r="D234" s="46"/>
      <c r="E234" s="26">
        <v>181.58</v>
      </c>
      <c r="F234" s="26"/>
      <c r="G234" s="26"/>
      <c r="H234" s="26"/>
      <c r="I234" s="26"/>
      <c r="J234" s="46"/>
      <c r="K234" s="26">
        <v>62.61</v>
      </c>
      <c r="L234" s="46"/>
      <c r="M234" s="26"/>
      <c r="N234" s="46"/>
      <c r="O234" s="26">
        <v>0</v>
      </c>
      <c r="P234" s="100">
        <v>5.38</v>
      </c>
      <c r="Q234" s="81">
        <v>0</v>
      </c>
      <c r="R234" s="46"/>
      <c r="S234" s="83"/>
      <c r="T234" s="84"/>
      <c r="U234" s="84">
        <v>8.44</v>
      </c>
      <c r="V234" s="170">
        <v>6.25</v>
      </c>
      <c r="W234" s="171">
        <v>0</v>
      </c>
      <c r="X234" s="172"/>
      <c r="Y234" s="173">
        <v>9.32</v>
      </c>
      <c r="Z234" s="174"/>
    </row>
    <row r="235" spans="2:26" x14ac:dyDescent="0.25">
      <c r="B235" s="30">
        <v>44771</v>
      </c>
      <c r="C235" s="240">
        <v>166.55</v>
      </c>
      <c r="D235" s="46"/>
      <c r="E235" s="26">
        <v>166.55</v>
      </c>
      <c r="F235" s="26"/>
      <c r="G235" s="26"/>
      <c r="H235" s="26"/>
      <c r="I235" s="26"/>
      <c r="J235" s="46"/>
      <c r="K235" s="26">
        <v>62.46</v>
      </c>
      <c r="L235" s="46"/>
      <c r="M235" s="26"/>
      <c r="N235" s="46"/>
      <c r="O235" s="26">
        <v>0</v>
      </c>
      <c r="P235" s="100">
        <v>6.63</v>
      </c>
      <c r="Q235" s="81">
        <v>0</v>
      </c>
      <c r="R235" s="46"/>
      <c r="S235" s="83"/>
      <c r="T235" s="84"/>
      <c r="U235" s="84">
        <v>7.37</v>
      </c>
      <c r="V235" s="170">
        <v>8.34</v>
      </c>
      <c r="W235" s="171">
        <v>0</v>
      </c>
      <c r="X235" s="172"/>
      <c r="Y235" s="173">
        <v>13.38</v>
      </c>
      <c r="Z235" s="174"/>
    </row>
    <row r="236" spans="2:26" x14ac:dyDescent="0.25">
      <c r="B236" s="30">
        <v>44772</v>
      </c>
      <c r="C236" s="240">
        <v>176.4</v>
      </c>
      <c r="D236" s="46"/>
      <c r="E236" s="26">
        <v>176.4</v>
      </c>
      <c r="F236" s="26"/>
      <c r="G236" s="26"/>
      <c r="H236" s="26"/>
      <c r="I236" s="26"/>
      <c r="J236" s="46"/>
      <c r="K236" s="26">
        <v>64.64</v>
      </c>
      <c r="L236" s="46"/>
      <c r="M236" s="26"/>
      <c r="N236" s="46"/>
      <c r="O236" s="26">
        <v>0</v>
      </c>
      <c r="P236" s="100">
        <v>5.37</v>
      </c>
      <c r="Q236" s="81">
        <v>0</v>
      </c>
      <c r="R236" s="46"/>
      <c r="S236" s="83"/>
      <c r="T236" s="84"/>
      <c r="U236" s="84">
        <v>7.76</v>
      </c>
      <c r="V236" s="170">
        <v>7.87</v>
      </c>
      <c r="W236" s="171">
        <v>0</v>
      </c>
      <c r="X236" s="172"/>
      <c r="Y236" s="173">
        <v>10.82</v>
      </c>
      <c r="Z236" s="174"/>
    </row>
    <row r="237" spans="2:26" x14ac:dyDescent="0.25">
      <c r="B237" s="30">
        <v>44773</v>
      </c>
      <c r="C237" s="240">
        <v>116.69</v>
      </c>
      <c r="D237" s="46"/>
      <c r="E237" s="26">
        <v>116.69</v>
      </c>
      <c r="F237" s="26"/>
      <c r="G237" s="26"/>
      <c r="H237" s="26"/>
      <c r="I237" s="26"/>
      <c r="J237" s="46"/>
      <c r="K237" s="26">
        <v>58.34</v>
      </c>
      <c r="L237" s="46"/>
      <c r="M237" s="26"/>
      <c r="N237" s="46"/>
      <c r="O237" s="26">
        <v>0</v>
      </c>
      <c r="P237" s="100">
        <v>5.16</v>
      </c>
      <c r="Q237" s="81">
        <v>0</v>
      </c>
      <c r="R237" s="46"/>
      <c r="S237" s="83"/>
      <c r="T237" s="84"/>
      <c r="U237" s="84">
        <v>7.2</v>
      </c>
      <c r="V237" s="170">
        <v>7.44</v>
      </c>
      <c r="W237" s="171">
        <v>0</v>
      </c>
      <c r="X237" s="172"/>
      <c r="Y237" s="173">
        <v>9.77</v>
      </c>
      <c r="Z237" s="174"/>
    </row>
    <row r="238" spans="2:26" x14ac:dyDescent="0.25">
      <c r="B238" s="30">
        <v>44774</v>
      </c>
      <c r="C238" s="78">
        <v>122.49</v>
      </c>
      <c r="D238" s="46"/>
      <c r="E238" s="26">
        <v>122.49</v>
      </c>
      <c r="F238" s="26"/>
      <c r="G238" s="26"/>
      <c r="H238" s="26"/>
      <c r="I238" s="26"/>
      <c r="J238" s="46"/>
      <c r="K238" s="26">
        <v>63.76</v>
      </c>
      <c r="L238" s="46"/>
      <c r="M238" s="26"/>
      <c r="N238" s="46"/>
      <c r="O238" s="26">
        <v>0</v>
      </c>
      <c r="P238" s="100">
        <v>3.74</v>
      </c>
      <c r="Q238" s="81">
        <v>0</v>
      </c>
      <c r="R238" s="46"/>
      <c r="S238" s="83"/>
      <c r="T238" s="84"/>
      <c r="U238" s="84">
        <v>7.93</v>
      </c>
      <c r="V238" s="170">
        <v>6.38</v>
      </c>
      <c r="W238" s="171">
        <v>0</v>
      </c>
      <c r="X238" s="172"/>
      <c r="Y238" s="173">
        <v>7.9</v>
      </c>
      <c r="Z238" s="174"/>
    </row>
    <row r="239" spans="2:26" x14ac:dyDescent="0.25">
      <c r="B239" s="30">
        <v>44775</v>
      </c>
      <c r="C239" s="78">
        <v>157.41</v>
      </c>
      <c r="D239" s="46"/>
      <c r="E239" s="26">
        <v>157.41</v>
      </c>
      <c r="F239" s="26"/>
      <c r="G239" s="26"/>
      <c r="H239" s="26"/>
      <c r="I239" s="26"/>
      <c r="J239" s="46"/>
      <c r="K239" s="26">
        <v>57.25</v>
      </c>
      <c r="L239" s="46"/>
      <c r="M239" s="26"/>
      <c r="N239" s="46"/>
      <c r="O239" s="26">
        <v>0</v>
      </c>
      <c r="P239" s="80">
        <v>3.31</v>
      </c>
      <c r="Q239" s="81">
        <v>0</v>
      </c>
      <c r="R239" s="46"/>
      <c r="S239" s="83"/>
      <c r="T239" s="84"/>
      <c r="U239" s="84">
        <v>6.4</v>
      </c>
      <c r="V239" s="170">
        <v>3.06</v>
      </c>
      <c r="W239" s="171">
        <v>0</v>
      </c>
      <c r="X239" s="172"/>
      <c r="Y239" s="173">
        <v>7</v>
      </c>
      <c r="Z239" s="174"/>
    </row>
    <row r="240" spans="2:26" x14ac:dyDescent="0.25">
      <c r="B240" s="30">
        <v>44776</v>
      </c>
      <c r="C240" s="78">
        <v>152.28</v>
      </c>
      <c r="D240" s="46"/>
      <c r="E240" s="26">
        <v>152.28</v>
      </c>
      <c r="F240" s="26"/>
      <c r="G240" s="26"/>
      <c r="H240" s="26"/>
      <c r="I240" s="26"/>
      <c r="J240" s="46"/>
      <c r="K240" s="26">
        <v>61.66</v>
      </c>
      <c r="L240" s="46"/>
      <c r="M240" s="26"/>
      <c r="N240" s="46"/>
      <c r="O240" s="26">
        <v>0</v>
      </c>
      <c r="P240" s="80">
        <v>0</v>
      </c>
      <c r="Q240" s="81">
        <v>0</v>
      </c>
      <c r="R240" s="46"/>
      <c r="S240" s="83">
        <v>0</v>
      </c>
      <c r="T240" s="84">
        <v>0</v>
      </c>
      <c r="U240" s="84">
        <v>9.2100000000000009</v>
      </c>
      <c r="V240" s="170">
        <v>5.73</v>
      </c>
      <c r="W240" s="171">
        <v>0</v>
      </c>
      <c r="X240" s="172">
        <v>0</v>
      </c>
      <c r="Y240" s="173">
        <v>9.5</v>
      </c>
      <c r="Z240" s="174">
        <v>6.59</v>
      </c>
    </row>
    <row r="241" spans="2:26" x14ac:dyDescent="0.25">
      <c r="B241" s="30">
        <v>44777</v>
      </c>
      <c r="C241" s="78">
        <v>148.02000000000001</v>
      </c>
      <c r="D241" s="46"/>
      <c r="E241" s="26">
        <v>148.02000000000001</v>
      </c>
      <c r="F241" s="26"/>
      <c r="G241" s="26"/>
      <c r="H241" s="26"/>
      <c r="I241" s="26"/>
      <c r="J241" s="46"/>
      <c r="K241" s="26">
        <v>62.68</v>
      </c>
      <c r="L241" s="46"/>
      <c r="M241" s="26"/>
      <c r="N241" s="46"/>
      <c r="O241" s="26">
        <v>0</v>
      </c>
      <c r="P241" s="100">
        <v>0</v>
      </c>
      <c r="Q241" s="81">
        <v>0</v>
      </c>
      <c r="R241" s="46"/>
      <c r="S241" s="83"/>
      <c r="T241" s="84"/>
      <c r="U241" s="84">
        <v>8.5299999999999994</v>
      </c>
      <c r="V241" s="170">
        <v>7.7</v>
      </c>
      <c r="W241" s="171">
        <v>0</v>
      </c>
      <c r="X241" s="172"/>
      <c r="Y241" s="173">
        <v>10.39</v>
      </c>
      <c r="Z241" s="174"/>
    </row>
    <row r="242" spans="2:26" x14ac:dyDescent="0.25">
      <c r="B242" s="30">
        <v>44778</v>
      </c>
      <c r="C242" s="78">
        <v>153.18</v>
      </c>
      <c r="D242" s="46"/>
      <c r="E242" s="26">
        <v>153.18</v>
      </c>
      <c r="F242" s="26"/>
      <c r="G242" s="26"/>
      <c r="H242" s="26"/>
      <c r="I242" s="26"/>
      <c r="J242" s="46"/>
      <c r="K242" s="26">
        <v>64.58</v>
      </c>
      <c r="L242" s="46"/>
      <c r="M242" s="26"/>
      <c r="N242" s="46"/>
      <c r="O242" s="26">
        <v>0</v>
      </c>
      <c r="P242" s="100">
        <v>0</v>
      </c>
      <c r="Q242" s="81">
        <v>0</v>
      </c>
      <c r="R242" s="46"/>
      <c r="S242" s="83"/>
      <c r="T242" s="84"/>
      <c r="U242" s="84">
        <v>8.67</v>
      </c>
      <c r="V242" s="170">
        <v>8.34</v>
      </c>
      <c r="W242" s="171">
        <v>0</v>
      </c>
      <c r="X242" s="172"/>
      <c r="Y242" s="173">
        <v>10.26</v>
      </c>
      <c r="Z242" s="174"/>
    </row>
    <row r="243" spans="2:26" x14ac:dyDescent="0.25">
      <c r="B243" s="30">
        <v>44779</v>
      </c>
      <c r="C243" s="78">
        <v>137.28</v>
      </c>
      <c r="D243" s="46"/>
      <c r="E243" s="26">
        <v>137.28</v>
      </c>
      <c r="F243" s="26"/>
      <c r="G243" s="26"/>
      <c r="H243" s="26"/>
      <c r="I243" s="26"/>
      <c r="J243" s="46"/>
      <c r="K243" s="26">
        <v>69.36</v>
      </c>
      <c r="L243" s="46"/>
      <c r="M243" s="26"/>
      <c r="N243" s="46"/>
      <c r="O243" s="26">
        <v>0</v>
      </c>
      <c r="P243" s="100">
        <v>0</v>
      </c>
      <c r="Q243" s="81">
        <v>0</v>
      </c>
      <c r="R243" s="46"/>
      <c r="S243" s="83"/>
      <c r="T243" s="84"/>
      <c r="U243" s="84">
        <v>7.61</v>
      </c>
      <c r="V243" s="170">
        <v>6.69</v>
      </c>
      <c r="W243" s="171">
        <v>0</v>
      </c>
      <c r="X243" s="172"/>
      <c r="Y243" s="173">
        <v>9.51</v>
      </c>
      <c r="Z243" s="174"/>
    </row>
    <row r="244" spans="2:26" x14ac:dyDescent="0.25">
      <c r="B244" s="30">
        <v>44780</v>
      </c>
      <c r="C244" s="78">
        <v>133.5</v>
      </c>
      <c r="D244" s="46"/>
      <c r="E244" s="106" t="s">
        <v>170</v>
      </c>
      <c r="F244" s="26"/>
      <c r="G244" s="26"/>
      <c r="H244" s="26"/>
      <c r="I244" s="26"/>
      <c r="J244" s="46"/>
      <c r="K244" s="26">
        <v>67.13</v>
      </c>
      <c r="L244" s="46"/>
      <c r="M244" s="26"/>
      <c r="N244" s="46"/>
      <c r="O244" s="26">
        <v>0</v>
      </c>
      <c r="P244" s="100">
        <v>0</v>
      </c>
      <c r="Q244" s="81">
        <v>0</v>
      </c>
      <c r="R244" s="46"/>
      <c r="S244" s="83"/>
      <c r="T244" s="84"/>
      <c r="U244" s="84">
        <v>8.51</v>
      </c>
      <c r="V244" s="170">
        <v>7.92</v>
      </c>
      <c r="W244" s="171">
        <v>0</v>
      </c>
      <c r="X244" s="172"/>
      <c r="Y244" s="173">
        <v>8.61</v>
      </c>
      <c r="Z244" s="174"/>
    </row>
    <row r="245" spans="2:26" x14ac:dyDescent="0.25">
      <c r="B245" s="30">
        <v>44781</v>
      </c>
      <c r="C245" s="78">
        <v>164.49</v>
      </c>
      <c r="D245" s="46"/>
      <c r="E245" s="26">
        <v>164.49</v>
      </c>
      <c r="F245" s="26"/>
      <c r="G245" s="26"/>
      <c r="H245" s="26"/>
      <c r="I245" s="26"/>
      <c r="J245" s="46"/>
      <c r="K245" s="26">
        <v>62.9</v>
      </c>
      <c r="L245" s="46"/>
      <c r="M245" s="26"/>
      <c r="N245" s="46"/>
      <c r="O245" s="26">
        <v>0</v>
      </c>
      <c r="P245" s="80">
        <v>0</v>
      </c>
      <c r="Q245" s="81">
        <v>0</v>
      </c>
      <c r="R245" s="46"/>
      <c r="S245" s="83"/>
      <c r="T245" s="84"/>
      <c r="U245" s="84">
        <v>7.03</v>
      </c>
      <c r="V245" s="170">
        <v>5.28</v>
      </c>
      <c r="W245" s="171">
        <v>0</v>
      </c>
      <c r="X245" s="172"/>
      <c r="Y245" s="173">
        <v>8.67</v>
      </c>
      <c r="Z245" s="174"/>
    </row>
    <row r="246" spans="2:26" x14ac:dyDescent="0.25">
      <c r="B246" s="30">
        <v>44782</v>
      </c>
      <c r="C246" s="78">
        <v>144.96</v>
      </c>
      <c r="D246" s="46"/>
      <c r="E246" s="26">
        <v>144.96</v>
      </c>
      <c r="F246" s="26"/>
      <c r="G246" s="26"/>
      <c r="H246" s="26"/>
      <c r="I246" s="26"/>
      <c r="J246" s="46"/>
      <c r="K246" s="26">
        <v>60.05</v>
      </c>
      <c r="L246" s="46"/>
      <c r="M246" s="26"/>
      <c r="N246" s="46"/>
      <c r="O246" s="26">
        <v>0</v>
      </c>
      <c r="P246" s="80">
        <v>0</v>
      </c>
      <c r="Q246" s="81">
        <v>0</v>
      </c>
      <c r="R246" s="46"/>
      <c r="S246" s="83"/>
      <c r="T246" s="84"/>
      <c r="U246" s="84">
        <v>5.79</v>
      </c>
      <c r="V246" s="170">
        <v>5.64</v>
      </c>
      <c r="W246" s="171">
        <v>0</v>
      </c>
      <c r="X246" s="172"/>
      <c r="Y246" s="173">
        <v>6.94</v>
      </c>
      <c r="Z246" s="174"/>
    </row>
    <row r="247" spans="2:26" x14ac:dyDescent="0.25">
      <c r="B247" s="30">
        <v>44783</v>
      </c>
      <c r="C247" s="78">
        <v>143.28</v>
      </c>
      <c r="D247" s="46"/>
      <c r="E247" s="26">
        <v>143.28</v>
      </c>
      <c r="F247" s="26"/>
      <c r="G247" s="26"/>
      <c r="H247" s="26"/>
      <c r="I247" s="26"/>
      <c r="J247" s="46"/>
      <c r="K247" s="26">
        <v>63.92</v>
      </c>
      <c r="L247" s="46"/>
      <c r="M247" s="26"/>
      <c r="N247" s="46"/>
      <c r="O247" s="26">
        <v>0</v>
      </c>
      <c r="P247" s="100">
        <v>0</v>
      </c>
      <c r="Q247" s="81">
        <v>0</v>
      </c>
      <c r="R247" s="46"/>
      <c r="S247" s="83">
        <v>0</v>
      </c>
      <c r="T247" s="84">
        <v>0</v>
      </c>
      <c r="U247" s="84">
        <v>7.5</v>
      </c>
      <c r="V247" s="170">
        <v>7.53</v>
      </c>
      <c r="W247" s="171">
        <v>0</v>
      </c>
      <c r="X247" s="172">
        <v>0</v>
      </c>
      <c r="Y247" s="173">
        <v>10.31</v>
      </c>
      <c r="Z247" s="174">
        <v>9.09</v>
      </c>
    </row>
    <row r="248" spans="2:26" x14ac:dyDescent="0.25">
      <c r="B248" s="30">
        <v>44784</v>
      </c>
      <c r="C248" s="78">
        <v>151.44</v>
      </c>
      <c r="D248" s="46"/>
      <c r="E248" s="26">
        <v>151.44</v>
      </c>
      <c r="F248" s="26"/>
      <c r="G248" s="26"/>
      <c r="H248" s="26"/>
      <c r="I248" s="26"/>
      <c r="J248" s="46"/>
      <c r="K248" s="26">
        <v>65.27</v>
      </c>
      <c r="L248" s="46"/>
      <c r="M248" s="26"/>
      <c r="N248" s="46"/>
      <c r="O248" s="26">
        <v>0</v>
      </c>
      <c r="P248" s="100">
        <v>0</v>
      </c>
      <c r="Q248" s="81">
        <v>0</v>
      </c>
      <c r="R248" s="46"/>
      <c r="S248" s="83"/>
      <c r="T248" s="84"/>
      <c r="U248" s="84">
        <v>8.73</v>
      </c>
      <c r="V248" s="170">
        <v>8.69</v>
      </c>
      <c r="W248" s="171">
        <v>0</v>
      </c>
      <c r="X248" s="172"/>
      <c r="Y248" s="173">
        <v>7.95</v>
      </c>
      <c r="Z248" s="174"/>
    </row>
    <row r="249" spans="2:26" x14ac:dyDescent="0.25">
      <c r="B249" s="30">
        <v>44785</v>
      </c>
      <c r="C249" s="78">
        <v>154.4</v>
      </c>
      <c r="D249" s="46"/>
      <c r="E249" s="26">
        <v>154.4</v>
      </c>
      <c r="F249" s="26"/>
      <c r="G249" s="26"/>
      <c r="H249" s="26"/>
      <c r="I249" s="26"/>
      <c r="J249" s="46"/>
      <c r="K249" s="26">
        <v>66.25</v>
      </c>
      <c r="L249" s="46"/>
      <c r="M249" s="26"/>
      <c r="N249" s="46"/>
      <c r="O249" s="26">
        <v>0</v>
      </c>
      <c r="P249" s="100">
        <v>0</v>
      </c>
      <c r="Q249" s="81">
        <v>0</v>
      </c>
      <c r="R249" s="46"/>
      <c r="S249" s="83"/>
      <c r="T249" s="84"/>
      <c r="U249" s="84">
        <v>7.52</v>
      </c>
      <c r="V249" s="170">
        <v>6.65</v>
      </c>
      <c r="W249" s="171">
        <v>0</v>
      </c>
      <c r="X249" s="172"/>
      <c r="Y249" s="173">
        <v>6.95</v>
      </c>
      <c r="Z249" s="174"/>
    </row>
    <row r="250" spans="2:26" x14ac:dyDescent="0.25">
      <c r="B250" s="30">
        <v>44786</v>
      </c>
      <c r="C250" s="78">
        <v>150.22999999999999</v>
      </c>
      <c r="D250" s="46"/>
      <c r="E250" s="26">
        <v>150.22999999999999</v>
      </c>
      <c r="F250" s="26"/>
      <c r="G250" s="26"/>
      <c r="H250" s="26"/>
      <c r="I250" s="26"/>
      <c r="J250" s="46"/>
      <c r="K250" s="26">
        <v>65.05</v>
      </c>
      <c r="L250" s="46"/>
      <c r="M250" s="26"/>
      <c r="N250" s="46"/>
      <c r="O250" s="26">
        <v>0</v>
      </c>
      <c r="P250" s="80">
        <v>0</v>
      </c>
      <c r="Q250" s="81">
        <v>0</v>
      </c>
      <c r="R250" s="46"/>
      <c r="S250" s="83"/>
      <c r="T250" s="84"/>
      <c r="U250" s="84">
        <v>7.67</v>
      </c>
      <c r="V250" s="170">
        <v>7.47</v>
      </c>
      <c r="W250" s="171">
        <v>0</v>
      </c>
      <c r="X250" s="172"/>
      <c r="Y250" s="173">
        <v>7.08</v>
      </c>
      <c r="Z250" s="174"/>
    </row>
    <row r="251" spans="2:26" x14ac:dyDescent="0.25">
      <c r="B251" s="30">
        <v>44787</v>
      </c>
      <c r="C251" s="78">
        <v>141.63</v>
      </c>
      <c r="D251" s="46"/>
      <c r="E251" s="26">
        <v>141.63</v>
      </c>
      <c r="F251" s="26"/>
      <c r="G251" s="26"/>
      <c r="H251" s="26"/>
      <c r="I251" s="26"/>
      <c r="J251" s="46"/>
      <c r="K251" s="26">
        <v>61.86</v>
      </c>
      <c r="L251" s="46"/>
      <c r="M251" s="26"/>
      <c r="N251" s="46"/>
      <c r="O251" s="26">
        <v>0</v>
      </c>
      <c r="P251" s="80">
        <v>0</v>
      </c>
      <c r="Q251" s="81">
        <v>0</v>
      </c>
      <c r="R251" s="46"/>
      <c r="S251" s="83"/>
      <c r="T251" s="84"/>
      <c r="U251" s="84">
        <v>6.34</v>
      </c>
      <c r="V251" s="170">
        <v>6.47</v>
      </c>
      <c r="W251" s="171">
        <v>0</v>
      </c>
      <c r="X251" s="172"/>
      <c r="Y251" s="173">
        <v>6.24</v>
      </c>
      <c r="Z251" s="174"/>
    </row>
    <row r="252" spans="2:26" x14ac:dyDescent="0.25">
      <c r="B252" s="30">
        <v>44788</v>
      </c>
      <c r="C252" s="78">
        <v>188.7</v>
      </c>
      <c r="D252" s="46"/>
      <c r="E252" s="26">
        <v>188.7</v>
      </c>
      <c r="F252" s="26"/>
      <c r="G252" s="26"/>
      <c r="H252" s="26"/>
      <c r="I252" s="26"/>
      <c r="J252" s="46"/>
      <c r="K252" s="26">
        <v>57.06</v>
      </c>
      <c r="L252" s="46"/>
      <c r="M252" s="26"/>
      <c r="N252" s="46"/>
      <c r="O252" s="26">
        <v>0</v>
      </c>
      <c r="P252" s="80">
        <v>0</v>
      </c>
      <c r="Q252" s="81">
        <v>0</v>
      </c>
      <c r="R252" s="46"/>
      <c r="S252" s="83"/>
      <c r="T252" s="84"/>
      <c r="U252" s="84">
        <v>5.73</v>
      </c>
      <c r="V252" s="170">
        <v>6.17</v>
      </c>
      <c r="W252" s="171">
        <v>0</v>
      </c>
      <c r="X252" s="172"/>
      <c r="Y252" s="173">
        <v>6.18</v>
      </c>
      <c r="Z252" s="174"/>
    </row>
    <row r="253" spans="2:26" x14ac:dyDescent="0.25">
      <c r="B253" s="30">
        <v>44789</v>
      </c>
      <c r="C253" s="78">
        <v>198.53</v>
      </c>
      <c r="D253" s="46"/>
      <c r="E253" s="26">
        <v>198.53</v>
      </c>
      <c r="F253" s="26"/>
      <c r="G253" s="26"/>
      <c r="H253" s="26"/>
      <c r="I253" s="26"/>
      <c r="J253" s="46"/>
      <c r="K253" s="26">
        <v>67.180000000000007</v>
      </c>
      <c r="L253" s="46"/>
      <c r="M253" s="26"/>
      <c r="N253" s="46"/>
      <c r="O253" s="26">
        <v>0</v>
      </c>
      <c r="P253" s="80">
        <v>0</v>
      </c>
      <c r="Q253" s="81">
        <v>0</v>
      </c>
      <c r="R253" s="46"/>
      <c r="S253" s="83"/>
      <c r="T253" s="84"/>
      <c r="U253" s="84">
        <v>5.62</v>
      </c>
      <c r="V253" s="170">
        <v>5.75</v>
      </c>
      <c r="W253" s="171">
        <v>0</v>
      </c>
      <c r="X253" s="172"/>
      <c r="Y253" s="173">
        <v>6.65</v>
      </c>
      <c r="Z253" s="174"/>
    </row>
    <row r="254" spans="2:26" x14ac:dyDescent="0.25">
      <c r="B254" s="30">
        <v>44790</v>
      </c>
      <c r="C254" s="78">
        <v>123.55</v>
      </c>
      <c r="D254" s="46"/>
      <c r="E254" s="26">
        <v>123.55</v>
      </c>
      <c r="F254" s="26"/>
      <c r="G254" s="26"/>
      <c r="H254" s="26"/>
      <c r="I254" s="26"/>
      <c r="J254" s="46"/>
      <c r="K254" s="26">
        <v>57.35</v>
      </c>
      <c r="L254" s="46"/>
      <c r="M254" s="26"/>
      <c r="N254" s="46"/>
      <c r="O254" s="26">
        <v>0</v>
      </c>
      <c r="P254" s="100">
        <v>0</v>
      </c>
      <c r="Q254" s="81">
        <v>0</v>
      </c>
      <c r="R254" s="46"/>
      <c r="S254" s="83">
        <v>0</v>
      </c>
      <c r="T254" s="84">
        <v>0</v>
      </c>
      <c r="U254" s="84">
        <v>6.98</v>
      </c>
      <c r="V254" s="170">
        <v>3.53</v>
      </c>
      <c r="W254" s="171">
        <v>0</v>
      </c>
      <c r="X254" s="172"/>
      <c r="Y254" s="173">
        <v>6.37</v>
      </c>
      <c r="Z254" s="174">
        <v>8.84</v>
      </c>
    </row>
    <row r="255" spans="2:26" x14ac:dyDescent="0.25">
      <c r="B255" s="30">
        <v>44791</v>
      </c>
      <c r="C255" s="78">
        <v>123.9</v>
      </c>
      <c r="D255" s="46"/>
      <c r="E255" s="26">
        <v>123.9</v>
      </c>
      <c r="F255" s="26"/>
      <c r="G255" s="26"/>
      <c r="H255" s="26"/>
      <c r="I255" s="26"/>
      <c r="J255" s="46"/>
      <c r="K255" s="26">
        <v>56.76</v>
      </c>
      <c r="L255" s="46"/>
      <c r="M255" s="26"/>
      <c r="N255" s="46"/>
      <c r="O255" s="26">
        <v>0</v>
      </c>
      <c r="P255" s="100">
        <v>0</v>
      </c>
      <c r="Q255" s="81">
        <v>0</v>
      </c>
      <c r="R255" s="46"/>
      <c r="S255" s="83"/>
      <c r="T255" s="84"/>
      <c r="U255" s="84">
        <v>5.95</v>
      </c>
      <c r="V255" s="170">
        <v>5.39</v>
      </c>
      <c r="W255" s="171">
        <v>0</v>
      </c>
      <c r="X255" s="172"/>
      <c r="Y255" s="173">
        <v>7.65</v>
      </c>
      <c r="Z255" s="174"/>
    </row>
    <row r="256" spans="2:26" x14ac:dyDescent="0.25">
      <c r="B256" s="30">
        <v>44792</v>
      </c>
      <c r="C256" s="78">
        <v>111.2</v>
      </c>
      <c r="D256" s="46"/>
      <c r="E256" s="26">
        <v>111.2</v>
      </c>
      <c r="F256" s="26"/>
      <c r="G256" s="26"/>
      <c r="H256" s="26"/>
      <c r="I256" s="26"/>
      <c r="J256" s="46"/>
      <c r="K256" s="26">
        <v>54.31</v>
      </c>
      <c r="L256" s="46"/>
      <c r="M256" s="26"/>
      <c r="N256" s="46"/>
      <c r="O256" s="26">
        <v>0</v>
      </c>
      <c r="P256" s="80">
        <v>0</v>
      </c>
      <c r="Q256" s="81">
        <v>0</v>
      </c>
      <c r="R256" s="46"/>
      <c r="S256" s="83"/>
      <c r="T256" s="84"/>
      <c r="U256" s="84">
        <v>6.18</v>
      </c>
      <c r="V256" s="170">
        <v>4.68</v>
      </c>
      <c r="W256" s="171">
        <v>0</v>
      </c>
      <c r="X256" s="172"/>
      <c r="Y256" s="173">
        <v>6.08</v>
      </c>
      <c r="Z256" s="174"/>
    </row>
    <row r="257" spans="2:26" x14ac:dyDescent="0.25">
      <c r="B257" s="30">
        <v>44793</v>
      </c>
      <c r="C257" s="78">
        <v>106.15</v>
      </c>
      <c r="D257" s="46"/>
      <c r="E257" s="26">
        <v>106.15</v>
      </c>
      <c r="F257" s="26"/>
      <c r="G257" s="26"/>
      <c r="H257" s="26"/>
      <c r="I257" s="26"/>
      <c r="J257" s="46"/>
      <c r="K257" s="26">
        <v>42.03</v>
      </c>
      <c r="L257" s="46"/>
      <c r="M257" s="26"/>
      <c r="N257" s="46"/>
      <c r="O257" s="26">
        <v>0</v>
      </c>
      <c r="P257" s="80">
        <v>0</v>
      </c>
      <c r="Q257" s="81">
        <v>0</v>
      </c>
      <c r="R257" s="46"/>
      <c r="S257" s="83"/>
      <c r="T257" s="84"/>
      <c r="U257" s="84">
        <v>6.09</v>
      </c>
      <c r="V257" s="170">
        <v>3.84</v>
      </c>
      <c r="W257" s="171">
        <v>0</v>
      </c>
      <c r="X257" s="172"/>
      <c r="Y257" s="173">
        <v>5.77</v>
      </c>
      <c r="Z257" s="174"/>
    </row>
    <row r="258" spans="2:26" x14ac:dyDescent="0.25">
      <c r="B258" s="30">
        <v>44794</v>
      </c>
      <c r="C258" s="78">
        <v>102.1</v>
      </c>
      <c r="D258" s="46"/>
      <c r="E258" s="26">
        <v>102.1</v>
      </c>
      <c r="F258" s="26"/>
      <c r="G258" s="26"/>
      <c r="H258" s="26"/>
      <c r="I258" s="26"/>
      <c r="J258" s="46"/>
      <c r="K258" s="26">
        <v>37.08</v>
      </c>
      <c r="L258" s="46"/>
      <c r="M258" s="26"/>
      <c r="N258" s="46"/>
      <c r="O258" s="26">
        <v>0</v>
      </c>
      <c r="P258" s="80">
        <v>0</v>
      </c>
      <c r="Q258" s="81">
        <v>0</v>
      </c>
      <c r="R258" s="46"/>
      <c r="S258" s="83"/>
      <c r="T258" s="84"/>
      <c r="U258" s="84">
        <v>5.57</v>
      </c>
      <c r="V258" s="170">
        <v>3.73</v>
      </c>
      <c r="W258" s="171">
        <v>0</v>
      </c>
      <c r="X258" s="172"/>
      <c r="Y258" s="173">
        <v>7.25</v>
      </c>
      <c r="Z258" s="174"/>
    </row>
    <row r="259" spans="2:26" x14ac:dyDescent="0.25">
      <c r="B259" s="30">
        <v>44795</v>
      </c>
      <c r="C259" s="78">
        <v>87.75</v>
      </c>
      <c r="D259" s="46"/>
      <c r="E259" s="26">
        <v>87.75</v>
      </c>
      <c r="F259" s="26"/>
      <c r="G259" s="26"/>
      <c r="H259" s="26"/>
      <c r="I259" s="26"/>
      <c r="J259" s="46"/>
      <c r="K259" s="26">
        <v>37.590000000000003</v>
      </c>
      <c r="L259" s="46"/>
      <c r="M259" s="26"/>
      <c r="N259" s="46"/>
      <c r="O259" s="26">
        <v>0</v>
      </c>
      <c r="P259" s="80">
        <v>0</v>
      </c>
      <c r="Q259" s="81">
        <v>0</v>
      </c>
      <c r="R259" s="46"/>
      <c r="S259" s="83"/>
      <c r="T259" s="84"/>
      <c r="U259" s="84">
        <v>4.74</v>
      </c>
      <c r="V259" s="170">
        <v>3.62</v>
      </c>
      <c r="W259" s="171">
        <v>0</v>
      </c>
      <c r="X259" s="172"/>
      <c r="Y259" s="173">
        <v>11.64</v>
      </c>
      <c r="Z259" s="174"/>
    </row>
    <row r="260" spans="2:26" x14ac:dyDescent="0.25">
      <c r="B260" s="30">
        <v>44796</v>
      </c>
      <c r="C260" s="78">
        <v>101.5</v>
      </c>
      <c r="D260" s="46"/>
      <c r="E260" s="26">
        <v>101.5</v>
      </c>
      <c r="F260" s="26"/>
      <c r="G260" s="26"/>
      <c r="H260" s="26"/>
      <c r="I260" s="26"/>
      <c r="J260" s="46"/>
      <c r="K260" s="26">
        <v>37.06</v>
      </c>
      <c r="L260" s="46"/>
      <c r="M260" s="26"/>
      <c r="N260" s="46"/>
      <c r="O260" s="26">
        <v>0</v>
      </c>
      <c r="P260" s="80">
        <v>0</v>
      </c>
      <c r="Q260" s="81">
        <v>0</v>
      </c>
      <c r="R260" s="46"/>
      <c r="S260" s="83"/>
      <c r="T260" s="84"/>
      <c r="U260" s="84">
        <v>4.91</v>
      </c>
      <c r="V260" s="170">
        <v>4.74</v>
      </c>
      <c r="W260" s="171">
        <v>0</v>
      </c>
      <c r="X260" s="172"/>
      <c r="Y260" s="173">
        <v>17.559999999999999</v>
      </c>
      <c r="Z260" s="174"/>
    </row>
    <row r="261" spans="2:26" x14ac:dyDescent="0.25">
      <c r="B261" s="30">
        <v>44797</v>
      </c>
      <c r="C261" s="78">
        <v>107.5</v>
      </c>
      <c r="D261" s="46"/>
      <c r="E261" s="26">
        <v>107.5</v>
      </c>
      <c r="F261" s="26"/>
      <c r="G261" s="26"/>
      <c r="H261" s="26"/>
      <c r="I261" s="26"/>
      <c r="J261" s="46"/>
      <c r="K261" s="26">
        <v>52.87</v>
      </c>
      <c r="L261" s="46"/>
      <c r="M261" s="26"/>
      <c r="N261" s="46"/>
      <c r="O261" s="26">
        <v>0</v>
      </c>
      <c r="P261" s="100">
        <v>0</v>
      </c>
      <c r="Q261" s="81">
        <v>0</v>
      </c>
      <c r="R261" s="46"/>
      <c r="S261" s="83">
        <v>0</v>
      </c>
      <c r="T261" s="84">
        <v>0</v>
      </c>
      <c r="U261" s="84">
        <v>7.21</v>
      </c>
      <c r="V261" s="170">
        <v>4.4800000000000004</v>
      </c>
      <c r="W261" s="171">
        <v>0</v>
      </c>
      <c r="X261" s="172">
        <v>0</v>
      </c>
      <c r="Y261" s="173">
        <v>20.86</v>
      </c>
      <c r="Z261" s="174">
        <v>19.3</v>
      </c>
    </row>
    <row r="262" spans="2:26" x14ac:dyDescent="0.25">
      <c r="B262" s="30">
        <v>44798</v>
      </c>
      <c r="C262" s="78">
        <v>100.67</v>
      </c>
      <c r="D262" s="46"/>
      <c r="E262" s="26">
        <v>100.67</v>
      </c>
      <c r="F262" s="26"/>
      <c r="G262" s="26"/>
      <c r="H262" s="26"/>
      <c r="I262" s="26"/>
      <c r="J262" s="46"/>
      <c r="K262" s="26">
        <v>50.68</v>
      </c>
      <c r="L262" s="46"/>
      <c r="M262" s="26"/>
      <c r="N262" s="46"/>
      <c r="O262" s="26">
        <v>0</v>
      </c>
      <c r="P262" s="80">
        <v>0</v>
      </c>
      <c r="Q262" s="81">
        <v>0</v>
      </c>
      <c r="R262" s="46"/>
      <c r="S262" s="83"/>
      <c r="T262" s="84"/>
      <c r="U262" s="84">
        <v>6.76</v>
      </c>
      <c r="V262" s="170">
        <v>4.3499999999999996</v>
      </c>
      <c r="W262" s="171">
        <v>0</v>
      </c>
      <c r="X262" s="172"/>
      <c r="Y262" s="173">
        <v>16.61</v>
      </c>
      <c r="Z262" s="174"/>
    </row>
    <row r="263" spans="2:26" x14ac:dyDescent="0.25">
      <c r="B263" s="30">
        <v>44799</v>
      </c>
      <c r="C263" s="78">
        <v>112.15</v>
      </c>
      <c r="D263" s="46"/>
      <c r="E263" s="26">
        <v>112.15</v>
      </c>
      <c r="F263" s="26"/>
      <c r="G263" s="26"/>
      <c r="H263" s="26"/>
      <c r="I263" s="26"/>
      <c r="J263" s="46"/>
      <c r="K263" s="26">
        <v>51.19</v>
      </c>
      <c r="L263" s="46"/>
      <c r="M263" s="26"/>
      <c r="N263" s="46"/>
      <c r="O263" s="26">
        <v>0</v>
      </c>
      <c r="P263" s="80">
        <v>0</v>
      </c>
      <c r="Q263" s="81">
        <v>0</v>
      </c>
      <c r="R263" s="46"/>
      <c r="S263" s="83"/>
      <c r="T263" s="84"/>
      <c r="U263" s="84">
        <v>7.06</v>
      </c>
      <c r="V263" s="170">
        <v>4.9400000000000004</v>
      </c>
      <c r="W263" s="171">
        <v>0</v>
      </c>
      <c r="X263" s="172"/>
      <c r="Y263" s="173">
        <v>22.03</v>
      </c>
      <c r="Z263" s="174"/>
    </row>
    <row r="264" spans="2:26" x14ac:dyDescent="0.25">
      <c r="B264" s="30">
        <v>44800</v>
      </c>
      <c r="C264" s="78">
        <v>103.75</v>
      </c>
      <c r="D264" s="46"/>
      <c r="E264" s="26">
        <v>103.75</v>
      </c>
      <c r="F264" s="26"/>
      <c r="G264" s="26"/>
      <c r="H264" s="26"/>
      <c r="I264" s="26"/>
      <c r="J264" s="46"/>
      <c r="K264" s="26">
        <v>48.2</v>
      </c>
      <c r="L264" s="46"/>
      <c r="M264" s="26"/>
      <c r="N264" s="46"/>
      <c r="O264" s="26">
        <v>0</v>
      </c>
      <c r="P264" s="80">
        <v>0</v>
      </c>
      <c r="Q264" s="81">
        <v>0</v>
      </c>
      <c r="R264" s="46"/>
      <c r="S264" s="83"/>
      <c r="T264" s="84"/>
      <c r="U264" s="84">
        <v>6.99</v>
      </c>
      <c r="V264" s="170">
        <v>8.77</v>
      </c>
      <c r="W264" s="171">
        <v>0</v>
      </c>
      <c r="X264" s="172"/>
      <c r="Y264" s="173">
        <v>32.479999999999997</v>
      </c>
      <c r="Z264" s="174"/>
    </row>
    <row r="265" spans="2:26" x14ac:dyDescent="0.25">
      <c r="B265" s="30">
        <v>44801</v>
      </c>
      <c r="C265" s="78">
        <v>108.3</v>
      </c>
      <c r="D265" s="46"/>
      <c r="E265" s="26">
        <v>108.3</v>
      </c>
      <c r="F265" s="26"/>
      <c r="G265" s="26"/>
      <c r="H265" s="26"/>
      <c r="I265" s="26"/>
      <c r="J265" s="46"/>
      <c r="K265" s="26">
        <v>44.18</v>
      </c>
      <c r="L265" s="46"/>
      <c r="M265" s="26"/>
      <c r="N265" s="46"/>
      <c r="O265" s="26">
        <v>0</v>
      </c>
      <c r="P265" s="80">
        <v>0</v>
      </c>
      <c r="Q265" s="81">
        <v>0</v>
      </c>
      <c r="R265" s="46"/>
      <c r="S265" s="83"/>
      <c r="T265" s="84"/>
      <c r="U265" s="84">
        <v>6.32</v>
      </c>
      <c r="V265" s="170">
        <v>7.29</v>
      </c>
      <c r="W265" s="171">
        <v>0</v>
      </c>
      <c r="X265" s="172"/>
      <c r="Y265" s="173">
        <v>25.22</v>
      </c>
      <c r="Z265" s="174"/>
    </row>
    <row r="266" spans="2:26" x14ac:dyDescent="0.25">
      <c r="B266" s="30">
        <v>44802</v>
      </c>
      <c r="C266" s="78">
        <v>99.5</v>
      </c>
      <c r="D266" s="46"/>
      <c r="E266" s="26">
        <v>99.5</v>
      </c>
      <c r="F266" s="26"/>
      <c r="G266" s="26"/>
      <c r="H266" s="26"/>
      <c r="I266" s="26"/>
      <c r="J266" s="46"/>
      <c r="K266" s="26">
        <v>45.11</v>
      </c>
      <c r="L266" s="46"/>
      <c r="M266" s="26"/>
      <c r="N266" s="46"/>
      <c r="O266" s="26">
        <v>0</v>
      </c>
      <c r="P266" s="80">
        <v>0</v>
      </c>
      <c r="Q266" s="81">
        <v>0</v>
      </c>
      <c r="R266" s="46"/>
      <c r="S266" s="83"/>
      <c r="T266" s="84"/>
      <c r="U266" s="84">
        <v>6.29</v>
      </c>
      <c r="V266" s="170">
        <v>11.9</v>
      </c>
      <c r="W266" s="171">
        <v>0</v>
      </c>
      <c r="X266" s="172"/>
      <c r="Y266" s="173">
        <v>37.840000000000003</v>
      </c>
      <c r="Z266" s="174"/>
    </row>
    <row r="267" spans="2:26" x14ac:dyDescent="0.25">
      <c r="B267" s="30">
        <v>44803</v>
      </c>
      <c r="C267" s="78">
        <v>101.94</v>
      </c>
      <c r="D267" s="46"/>
      <c r="E267" s="26">
        <v>101.94</v>
      </c>
      <c r="F267" s="26"/>
      <c r="G267" s="26"/>
      <c r="H267" s="26"/>
      <c r="I267" s="26"/>
      <c r="J267" s="46"/>
      <c r="K267" s="26">
        <v>48.63</v>
      </c>
      <c r="L267" s="46"/>
      <c r="M267" s="26"/>
      <c r="N267" s="46"/>
      <c r="O267" s="26">
        <v>0</v>
      </c>
      <c r="P267" s="80">
        <v>0</v>
      </c>
      <c r="Q267" s="81">
        <v>0</v>
      </c>
      <c r="R267" s="46"/>
      <c r="S267" s="83"/>
      <c r="T267" s="84"/>
      <c r="U267" s="84">
        <v>7.91</v>
      </c>
      <c r="V267" s="170">
        <v>10.73</v>
      </c>
      <c r="W267" s="171">
        <v>0</v>
      </c>
      <c r="X267" s="172"/>
      <c r="Y267" s="173">
        <v>17.68</v>
      </c>
      <c r="Z267" s="174"/>
    </row>
    <row r="268" spans="2:26" x14ac:dyDescent="0.25">
      <c r="B268" s="30">
        <v>44804</v>
      </c>
      <c r="C268" s="78">
        <v>112.7</v>
      </c>
      <c r="D268" s="46"/>
      <c r="E268" s="26">
        <v>112.7</v>
      </c>
      <c r="F268" s="26"/>
      <c r="G268" s="26"/>
      <c r="H268" s="26"/>
      <c r="I268" s="26"/>
      <c r="J268" s="46"/>
      <c r="K268" s="26">
        <v>47.65</v>
      </c>
      <c r="L268" s="46"/>
      <c r="M268" s="26"/>
      <c r="N268" s="46"/>
      <c r="O268" s="26">
        <v>0</v>
      </c>
      <c r="P268" s="100">
        <v>0</v>
      </c>
      <c r="Q268" s="81">
        <v>0</v>
      </c>
      <c r="R268" s="46"/>
      <c r="S268" s="83">
        <v>0</v>
      </c>
      <c r="T268" s="84">
        <v>0</v>
      </c>
      <c r="U268" s="84">
        <v>9.31</v>
      </c>
      <c r="V268" s="170">
        <v>12.95</v>
      </c>
      <c r="W268" s="171">
        <v>0</v>
      </c>
      <c r="X268" s="172">
        <v>0</v>
      </c>
      <c r="Y268" s="173">
        <v>24.73</v>
      </c>
      <c r="Z268" s="174">
        <v>12.71</v>
      </c>
    </row>
    <row r="269" spans="2:26" x14ac:dyDescent="0.25">
      <c r="B269" s="30">
        <v>44805</v>
      </c>
      <c r="C269" s="78">
        <v>110.55</v>
      </c>
      <c r="D269" s="46"/>
      <c r="E269" s="26">
        <v>110.55</v>
      </c>
      <c r="F269" s="26"/>
      <c r="G269" s="26"/>
      <c r="H269" s="26"/>
      <c r="I269" s="26"/>
      <c r="J269" s="46"/>
      <c r="K269" s="26">
        <v>41.6</v>
      </c>
      <c r="L269" s="46"/>
      <c r="M269" s="26"/>
      <c r="N269" s="46"/>
      <c r="O269" s="26">
        <v>0</v>
      </c>
      <c r="P269" s="80">
        <v>0</v>
      </c>
      <c r="Q269" s="81">
        <v>0</v>
      </c>
      <c r="R269" s="46"/>
      <c r="S269" s="83"/>
      <c r="T269" s="84"/>
      <c r="U269" s="84">
        <v>6.54</v>
      </c>
      <c r="V269" s="170">
        <v>9.76</v>
      </c>
      <c r="W269" s="171">
        <v>0</v>
      </c>
      <c r="X269" s="172"/>
      <c r="Y269" s="173">
        <v>20.100000000000001</v>
      </c>
      <c r="Z269" s="174"/>
    </row>
    <row r="270" spans="2:26" x14ac:dyDescent="0.25">
      <c r="B270" s="30">
        <v>44806</v>
      </c>
      <c r="C270" s="78">
        <v>92.07</v>
      </c>
      <c r="D270" s="46"/>
      <c r="E270" s="26">
        <v>92.07</v>
      </c>
      <c r="F270" s="26"/>
      <c r="G270" s="26"/>
      <c r="H270" s="26"/>
      <c r="I270" s="26"/>
      <c r="J270" s="46"/>
      <c r="K270" s="26">
        <v>34.76</v>
      </c>
      <c r="L270" s="46"/>
      <c r="M270" s="26"/>
      <c r="N270" s="46"/>
      <c r="O270" s="26">
        <v>0</v>
      </c>
      <c r="P270" s="100">
        <v>0</v>
      </c>
      <c r="Q270" s="81">
        <v>0</v>
      </c>
      <c r="R270" s="46"/>
      <c r="S270" s="83"/>
      <c r="T270" s="84"/>
      <c r="U270" s="84">
        <v>8.4</v>
      </c>
      <c r="V270" s="170">
        <v>9.25</v>
      </c>
      <c r="W270" s="171">
        <v>0</v>
      </c>
      <c r="X270" s="172"/>
      <c r="Y270" s="173">
        <v>25.82</v>
      </c>
      <c r="Z270" s="174"/>
    </row>
    <row r="271" spans="2:26" x14ac:dyDescent="0.25">
      <c r="B271" s="30">
        <v>44807</v>
      </c>
      <c r="C271" s="78">
        <v>106.25</v>
      </c>
      <c r="D271" s="46"/>
      <c r="E271" s="26">
        <v>106.25</v>
      </c>
      <c r="F271" s="26"/>
      <c r="G271" s="26"/>
      <c r="H271" s="26"/>
      <c r="I271" s="26"/>
      <c r="J271" s="46"/>
      <c r="K271" s="26">
        <v>39.450000000000003</v>
      </c>
      <c r="L271" s="46"/>
      <c r="M271" s="26"/>
      <c r="N271" s="46"/>
      <c r="O271" s="26">
        <v>0</v>
      </c>
      <c r="P271" s="100">
        <v>0</v>
      </c>
      <c r="Q271" s="81">
        <v>0</v>
      </c>
      <c r="R271" s="46"/>
      <c r="S271" s="83"/>
      <c r="T271" s="84"/>
      <c r="U271" s="84">
        <v>9.34</v>
      </c>
      <c r="V271" s="170">
        <v>8.57</v>
      </c>
      <c r="W271" s="171">
        <v>0</v>
      </c>
      <c r="X271" s="172"/>
      <c r="Y271" s="173">
        <v>21.42</v>
      </c>
      <c r="Z271" s="174"/>
    </row>
    <row r="272" spans="2:26" x14ac:dyDescent="0.25">
      <c r="B272" s="30">
        <v>44808</v>
      </c>
      <c r="C272" s="78">
        <v>97.43</v>
      </c>
      <c r="D272" s="46"/>
      <c r="E272" s="26">
        <v>97.43</v>
      </c>
      <c r="F272" s="26"/>
      <c r="G272" s="26"/>
      <c r="H272" s="26"/>
      <c r="I272" s="26"/>
      <c r="J272" s="46"/>
      <c r="K272" s="26">
        <v>38.22</v>
      </c>
      <c r="L272" s="46"/>
      <c r="M272" s="26"/>
      <c r="N272" s="46"/>
      <c r="O272" s="26">
        <v>0</v>
      </c>
      <c r="P272" s="100">
        <v>0</v>
      </c>
      <c r="Q272" s="81">
        <v>0</v>
      </c>
      <c r="R272" s="46"/>
      <c r="S272" s="83"/>
      <c r="T272" s="84"/>
      <c r="U272" s="84">
        <v>8.77</v>
      </c>
      <c r="V272" s="170">
        <v>8.02</v>
      </c>
      <c r="W272" s="171">
        <v>0</v>
      </c>
      <c r="X272" s="172"/>
      <c r="Y272" s="173">
        <v>23.06</v>
      </c>
      <c r="Z272" s="174"/>
    </row>
    <row r="273" spans="2:28" x14ac:dyDescent="0.25">
      <c r="B273" s="30">
        <v>44811</v>
      </c>
      <c r="C273" s="78">
        <v>111.5</v>
      </c>
      <c r="D273" s="46"/>
      <c r="E273" s="26">
        <v>111.5</v>
      </c>
      <c r="F273" s="26"/>
      <c r="G273" s="26"/>
      <c r="H273" s="26"/>
      <c r="I273" s="26"/>
      <c r="J273" s="46"/>
      <c r="K273" s="26">
        <v>25.86</v>
      </c>
      <c r="L273" s="46"/>
      <c r="M273" s="26"/>
      <c r="N273" s="46"/>
      <c r="O273" s="26"/>
      <c r="P273" s="100"/>
      <c r="Q273" s="81"/>
      <c r="R273" s="46"/>
      <c r="S273" s="83"/>
      <c r="T273" s="84"/>
      <c r="U273" s="84">
        <v>12.96</v>
      </c>
      <c r="V273" s="170">
        <v>7.09</v>
      </c>
      <c r="W273" s="171"/>
      <c r="X273" s="172"/>
      <c r="Y273" s="173">
        <v>17.98</v>
      </c>
      <c r="Z273" s="174">
        <v>17.510000000000002</v>
      </c>
    </row>
    <row r="274" spans="2:28" x14ac:dyDescent="0.25">
      <c r="B274" s="30">
        <v>44812</v>
      </c>
      <c r="C274" s="78">
        <v>70.239999999999995</v>
      </c>
      <c r="D274" s="46"/>
      <c r="E274" s="26">
        <v>70.239999999999995</v>
      </c>
      <c r="F274" s="26"/>
      <c r="G274" s="26"/>
      <c r="H274" s="26"/>
      <c r="I274" s="26"/>
      <c r="J274" s="46"/>
      <c r="K274" s="26">
        <v>24.48</v>
      </c>
      <c r="L274" s="46"/>
      <c r="M274" s="26"/>
      <c r="N274" s="46"/>
      <c r="O274" s="26"/>
      <c r="P274" s="100"/>
      <c r="Q274" s="81"/>
      <c r="R274" s="46"/>
      <c r="S274" s="83"/>
      <c r="T274" s="84"/>
      <c r="U274" s="84">
        <v>11.52</v>
      </c>
      <c r="V274" s="170">
        <v>6.28</v>
      </c>
      <c r="W274" s="171"/>
      <c r="X274" s="172"/>
      <c r="Y274" s="173">
        <v>14.5</v>
      </c>
      <c r="Z274" s="174">
        <v>23.31</v>
      </c>
    </row>
    <row r="275" spans="2:28" x14ac:dyDescent="0.25">
      <c r="B275" s="30">
        <v>44813</v>
      </c>
      <c r="C275" s="78">
        <v>68.599999999999994</v>
      </c>
      <c r="D275" s="46"/>
      <c r="E275" s="26">
        <v>68.599999999999994</v>
      </c>
      <c r="F275" s="26"/>
      <c r="G275" s="26"/>
      <c r="H275" s="26"/>
      <c r="I275" s="26"/>
      <c r="J275" s="46"/>
      <c r="K275" s="26">
        <v>26.94</v>
      </c>
      <c r="L275" s="46"/>
      <c r="M275" s="26"/>
      <c r="N275" s="46"/>
      <c r="O275" s="26"/>
      <c r="P275" s="100"/>
      <c r="Q275" s="81"/>
      <c r="R275" s="46"/>
      <c r="S275" s="83"/>
      <c r="T275" s="84"/>
      <c r="U275" s="84">
        <v>11.12</v>
      </c>
      <c r="V275" s="170">
        <v>6.53</v>
      </c>
      <c r="W275" s="171"/>
      <c r="X275" s="172"/>
      <c r="Y275" s="173">
        <v>13.92</v>
      </c>
      <c r="Z275" s="174">
        <v>20.94</v>
      </c>
    </row>
    <row r="276" spans="2:28" x14ac:dyDescent="0.25">
      <c r="B276" s="30">
        <v>44818</v>
      </c>
      <c r="C276" s="78">
        <v>99.35</v>
      </c>
      <c r="D276" s="46"/>
      <c r="E276" s="26">
        <v>99.35</v>
      </c>
      <c r="F276" s="26"/>
      <c r="G276" s="26"/>
      <c r="H276" s="26"/>
      <c r="I276" s="26"/>
      <c r="J276" s="46"/>
      <c r="K276" s="26">
        <v>49.56</v>
      </c>
      <c r="L276" s="46"/>
      <c r="M276" s="26"/>
      <c r="N276" s="46"/>
      <c r="O276" s="26"/>
      <c r="P276" s="100"/>
      <c r="Q276" s="81"/>
      <c r="R276" s="46"/>
      <c r="S276" s="83"/>
      <c r="T276" s="84"/>
      <c r="U276" s="84">
        <v>16.75</v>
      </c>
      <c r="V276" s="170">
        <v>11.89</v>
      </c>
      <c r="W276" s="171"/>
      <c r="X276" s="172"/>
      <c r="Y276" s="173">
        <v>19.84</v>
      </c>
      <c r="Z276" s="174">
        <v>23.19</v>
      </c>
    </row>
    <row r="277" spans="2:28" x14ac:dyDescent="0.25">
      <c r="B277" s="30">
        <v>44819</v>
      </c>
      <c r="C277" s="78">
        <v>97.75</v>
      </c>
      <c r="D277" s="46"/>
      <c r="E277" s="26">
        <v>97.75</v>
      </c>
      <c r="F277" s="26"/>
      <c r="G277" s="26"/>
      <c r="H277" s="26"/>
      <c r="I277" s="26"/>
      <c r="J277" s="46"/>
      <c r="K277" s="26">
        <v>47.75</v>
      </c>
      <c r="L277" s="46"/>
      <c r="M277" s="26"/>
      <c r="N277" s="46"/>
      <c r="O277" s="26"/>
      <c r="P277" s="100"/>
      <c r="Q277" s="81"/>
      <c r="R277" s="46"/>
      <c r="S277" s="83"/>
      <c r="T277" s="84"/>
      <c r="U277" s="84">
        <v>11.63</v>
      </c>
      <c r="V277" s="170">
        <v>12.78</v>
      </c>
      <c r="W277" s="171"/>
      <c r="X277" s="172"/>
      <c r="Y277" s="173">
        <v>18.32</v>
      </c>
      <c r="Z277" s="174">
        <v>20.38</v>
      </c>
    </row>
    <row r="278" spans="2:28" x14ac:dyDescent="0.25">
      <c r="B278" s="30">
        <v>44820</v>
      </c>
      <c r="C278" s="78">
        <v>105.45</v>
      </c>
      <c r="D278" s="46"/>
      <c r="E278" s="26">
        <v>105.45</v>
      </c>
      <c r="F278" s="26"/>
      <c r="G278" s="26"/>
      <c r="H278" s="26"/>
      <c r="I278" s="26"/>
      <c r="J278" s="46"/>
      <c r="K278" s="26">
        <v>38.200000000000003</v>
      </c>
      <c r="L278" s="46"/>
      <c r="M278" s="26"/>
      <c r="N278" s="46"/>
      <c r="O278" s="26"/>
      <c r="P278" s="100"/>
      <c r="Q278" s="81"/>
      <c r="R278" s="46"/>
      <c r="S278" s="83"/>
      <c r="T278" s="84"/>
      <c r="U278" s="84">
        <v>8.4700000000000006</v>
      </c>
      <c r="V278" s="170">
        <v>14.4</v>
      </c>
      <c r="W278" s="171"/>
      <c r="X278" s="172"/>
      <c r="Y278" s="173">
        <v>23.24</v>
      </c>
      <c r="Z278" s="174">
        <v>22.64</v>
      </c>
    </row>
    <row r="279" spans="2:28" x14ac:dyDescent="0.25">
      <c r="B279" s="30">
        <v>44825</v>
      </c>
      <c r="C279" s="78">
        <v>95.23</v>
      </c>
      <c r="D279" s="46"/>
      <c r="E279" s="26">
        <v>95.23</v>
      </c>
      <c r="F279" s="26"/>
      <c r="G279" s="26"/>
      <c r="H279" s="26"/>
      <c r="I279" s="26"/>
      <c r="J279" s="46"/>
      <c r="K279" s="26">
        <v>49.54</v>
      </c>
      <c r="L279" s="46"/>
      <c r="M279" s="26"/>
      <c r="N279" s="46"/>
      <c r="O279" s="26"/>
      <c r="P279" s="190"/>
      <c r="Q279" s="81"/>
      <c r="R279" s="46"/>
      <c r="S279" s="83"/>
      <c r="T279" s="84"/>
      <c r="U279" s="84">
        <v>8.67</v>
      </c>
      <c r="V279" s="170">
        <v>5.46</v>
      </c>
      <c r="W279" s="171"/>
      <c r="X279" s="172"/>
      <c r="Y279" s="173">
        <v>27.97</v>
      </c>
      <c r="Z279" s="174">
        <v>36.58</v>
      </c>
    </row>
    <row r="280" spans="2:28" x14ac:dyDescent="0.25">
      <c r="B280" s="30">
        <v>44826</v>
      </c>
      <c r="C280" s="78">
        <v>108.28</v>
      </c>
      <c r="D280" s="46"/>
      <c r="E280" s="26">
        <v>108.28</v>
      </c>
      <c r="F280" s="26"/>
      <c r="G280" s="26"/>
      <c r="H280" s="26"/>
      <c r="I280" s="26"/>
      <c r="J280" s="46"/>
      <c r="K280" s="26">
        <v>50.4</v>
      </c>
      <c r="L280" s="46"/>
      <c r="M280" s="26"/>
      <c r="N280" s="46"/>
      <c r="O280" s="26"/>
      <c r="P280" s="190"/>
      <c r="Q280" s="81"/>
      <c r="R280" s="46"/>
      <c r="S280" s="83"/>
      <c r="T280" s="84"/>
      <c r="U280" s="84">
        <v>9.7200000000000006</v>
      </c>
      <c r="V280" s="170">
        <v>5.85</v>
      </c>
      <c r="W280" s="171"/>
      <c r="X280" s="172"/>
      <c r="Y280" s="173">
        <v>24.73</v>
      </c>
      <c r="Z280" s="174">
        <v>37.79</v>
      </c>
    </row>
    <row r="281" spans="2:28" x14ac:dyDescent="0.25">
      <c r="B281" s="30">
        <v>44827</v>
      </c>
      <c r="C281" s="78">
        <v>101.74</v>
      </c>
      <c r="D281" s="46"/>
      <c r="E281" s="26">
        <v>101.74</v>
      </c>
      <c r="F281" s="26"/>
      <c r="G281" s="26"/>
      <c r="H281" s="26"/>
      <c r="I281" s="26"/>
      <c r="J281" s="46"/>
      <c r="K281" s="26">
        <v>44.41</v>
      </c>
      <c r="L281" s="46"/>
      <c r="M281" s="26"/>
      <c r="N281" s="46"/>
      <c r="O281" s="26"/>
      <c r="P281" s="190"/>
      <c r="Q281" s="81"/>
      <c r="R281" s="46"/>
      <c r="S281" s="83"/>
      <c r="T281" s="84"/>
      <c r="U281" s="84">
        <v>8.67</v>
      </c>
      <c r="V281" s="170">
        <v>5.0199999999999996</v>
      </c>
      <c r="W281" s="171"/>
      <c r="X281" s="172"/>
      <c r="Y281" s="173">
        <v>19.82</v>
      </c>
      <c r="Z281" s="174">
        <v>37.020000000000003</v>
      </c>
    </row>
    <row r="282" spans="2:28" x14ac:dyDescent="0.25">
      <c r="B282" s="30">
        <v>44830</v>
      </c>
      <c r="C282" s="78">
        <v>4675.1099999999997</v>
      </c>
      <c r="D282" s="46"/>
      <c r="E282" s="26">
        <v>4675.1099999999997</v>
      </c>
      <c r="F282" s="26"/>
      <c r="G282" s="26"/>
      <c r="H282" s="26"/>
      <c r="I282" s="26"/>
      <c r="J282" s="46"/>
      <c r="K282" s="26">
        <v>817.1</v>
      </c>
      <c r="L282" s="46"/>
      <c r="M282" s="26"/>
      <c r="N282" s="46"/>
      <c r="O282" s="26"/>
      <c r="P282" s="100">
        <v>1803.04</v>
      </c>
      <c r="Q282" s="81"/>
      <c r="R282" s="46"/>
      <c r="S282" s="83"/>
      <c r="T282" s="84"/>
      <c r="U282" s="84">
        <v>144.9</v>
      </c>
      <c r="V282" s="170">
        <v>396.64</v>
      </c>
      <c r="W282" s="171"/>
      <c r="X282" s="172"/>
      <c r="Y282" s="173">
        <v>22.43</v>
      </c>
      <c r="Z282" s="174">
        <v>109.6</v>
      </c>
      <c r="AB282" t="s">
        <v>172</v>
      </c>
    </row>
    <row r="283" spans="2:28" x14ac:dyDescent="0.25">
      <c r="B283" s="30">
        <v>44832</v>
      </c>
      <c r="C283" s="78">
        <v>442.78</v>
      </c>
      <c r="D283" s="46"/>
      <c r="E283" s="26">
        <v>442.78</v>
      </c>
      <c r="F283" s="26"/>
      <c r="G283" s="26"/>
      <c r="H283" s="26"/>
      <c r="I283" s="26"/>
      <c r="J283" s="46"/>
      <c r="K283" s="26">
        <v>769.23</v>
      </c>
      <c r="L283" s="46"/>
      <c r="M283" s="26"/>
      <c r="N283" s="46"/>
      <c r="O283" s="26"/>
      <c r="P283" s="100">
        <v>127.54</v>
      </c>
      <c r="Q283" s="81"/>
      <c r="R283" s="46"/>
      <c r="S283" s="83"/>
      <c r="T283" s="84"/>
      <c r="U283" s="84">
        <v>18.739999999999998</v>
      </c>
      <c r="V283" s="170">
        <v>147.4</v>
      </c>
      <c r="W283" s="171"/>
      <c r="X283" s="172"/>
      <c r="Y283" s="173">
        <v>22.32</v>
      </c>
      <c r="Z283" s="174">
        <v>55.97</v>
      </c>
    </row>
    <row r="284" spans="2:28" x14ac:dyDescent="0.25">
      <c r="B284" s="30">
        <v>44834</v>
      </c>
      <c r="C284" s="78">
        <v>294.95999999999998</v>
      </c>
      <c r="D284" s="46"/>
      <c r="E284" s="26">
        <v>294.95999999999998</v>
      </c>
      <c r="F284" s="26"/>
      <c r="G284" s="26"/>
      <c r="H284" s="26"/>
      <c r="I284" s="26"/>
      <c r="J284" s="46"/>
      <c r="K284" s="26">
        <v>430.37</v>
      </c>
      <c r="L284" s="46"/>
      <c r="M284" s="26"/>
      <c r="N284" s="46"/>
      <c r="O284" s="26"/>
      <c r="P284" s="100">
        <v>72.97</v>
      </c>
      <c r="Q284" s="81"/>
      <c r="R284" s="46"/>
      <c r="S284" s="83"/>
      <c r="T284" s="84"/>
      <c r="U284" s="84">
        <v>12.3</v>
      </c>
      <c r="V284" s="170">
        <v>25.87</v>
      </c>
      <c r="W284" s="171"/>
      <c r="X284" s="172"/>
      <c r="Y284" s="173">
        <v>14.69</v>
      </c>
      <c r="Z284" s="174">
        <v>66.12</v>
      </c>
    </row>
    <row r="285" spans="2:28" x14ac:dyDescent="0.25">
      <c r="B285" s="30">
        <v>44837</v>
      </c>
      <c r="C285" s="78">
        <v>283.62</v>
      </c>
      <c r="D285" s="46"/>
      <c r="E285" s="26">
        <v>283.62</v>
      </c>
      <c r="F285" s="26"/>
      <c r="G285" s="26"/>
      <c r="H285" s="26"/>
      <c r="I285" s="26"/>
      <c r="J285" s="46"/>
      <c r="K285" s="26">
        <v>130.1</v>
      </c>
      <c r="L285" s="46"/>
      <c r="M285" s="26"/>
      <c r="N285" s="46"/>
      <c r="O285" s="26">
        <v>0</v>
      </c>
      <c r="P285" s="100">
        <v>44.97</v>
      </c>
      <c r="Q285" s="81"/>
      <c r="R285" s="46"/>
      <c r="S285" s="83"/>
      <c r="T285" s="84"/>
      <c r="U285" s="84">
        <v>18.59</v>
      </c>
      <c r="V285" s="170">
        <v>15.05</v>
      </c>
      <c r="W285" s="171"/>
      <c r="X285" s="172"/>
      <c r="Y285" s="173">
        <v>12.5</v>
      </c>
      <c r="Z285" s="174">
        <v>0</v>
      </c>
    </row>
    <row r="286" spans="2:28" x14ac:dyDescent="0.25">
      <c r="B286" s="30">
        <v>44840</v>
      </c>
      <c r="C286" s="78">
        <v>337.93</v>
      </c>
      <c r="D286" s="46"/>
      <c r="E286" s="26">
        <v>337.93</v>
      </c>
      <c r="F286" s="26"/>
      <c r="G286" s="26"/>
      <c r="H286" s="26"/>
      <c r="I286" s="26"/>
      <c r="J286" s="46"/>
      <c r="K286" s="26">
        <v>225.76</v>
      </c>
      <c r="L286" s="46"/>
      <c r="M286" s="26"/>
      <c r="N286" s="46"/>
      <c r="O286" s="26">
        <v>0</v>
      </c>
      <c r="P286" s="100"/>
      <c r="Q286" s="81"/>
      <c r="R286" s="46"/>
      <c r="S286" s="83"/>
      <c r="T286" s="84"/>
      <c r="U286" s="84">
        <v>135.44999999999999</v>
      </c>
      <c r="V286" s="170">
        <v>50.12</v>
      </c>
      <c r="W286" s="171"/>
      <c r="X286" s="172"/>
      <c r="Y286" s="173">
        <v>14.09</v>
      </c>
      <c r="Z286" s="174">
        <v>43.33</v>
      </c>
      <c r="AB286" t="s">
        <v>174</v>
      </c>
    </row>
    <row r="287" spans="2:28" x14ac:dyDescent="0.25">
      <c r="B287" s="30">
        <v>44844</v>
      </c>
      <c r="C287" s="78">
        <v>417.04</v>
      </c>
      <c r="D287" s="46"/>
      <c r="E287" s="26">
        <v>417.04</v>
      </c>
      <c r="F287" s="26"/>
      <c r="G287" s="26"/>
      <c r="H287" s="26"/>
      <c r="I287" s="26"/>
      <c r="J287" s="46"/>
      <c r="K287" s="26">
        <v>163.37</v>
      </c>
      <c r="L287" s="46"/>
      <c r="M287" s="26"/>
      <c r="N287" s="46"/>
      <c r="O287" s="26">
        <v>0</v>
      </c>
      <c r="P287" s="100">
        <v>136.53</v>
      </c>
      <c r="Q287" s="81"/>
      <c r="R287" s="46"/>
      <c r="S287" s="83"/>
      <c r="T287" s="84"/>
      <c r="U287" s="84">
        <v>60.58</v>
      </c>
      <c r="V287" s="170">
        <v>23.32</v>
      </c>
      <c r="W287" s="171"/>
      <c r="X287" s="172"/>
      <c r="Y287" s="173">
        <v>16.690000000000001</v>
      </c>
      <c r="Z287" s="174">
        <v>32.729999999999997</v>
      </c>
    </row>
    <row r="288" spans="2:28" x14ac:dyDescent="0.25">
      <c r="B288" s="30">
        <v>44847</v>
      </c>
      <c r="C288" s="78">
        <v>584.17999999999995</v>
      </c>
      <c r="D288" s="46"/>
      <c r="E288" s="26">
        <v>584.17999999999995</v>
      </c>
      <c r="F288" s="26"/>
      <c r="G288" s="26"/>
      <c r="H288" s="26"/>
      <c r="I288" s="26"/>
      <c r="J288" s="46"/>
      <c r="K288" s="26">
        <v>150.38</v>
      </c>
      <c r="L288" s="46"/>
      <c r="M288" s="26"/>
      <c r="N288" s="46"/>
      <c r="O288" s="26">
        <v>0</v>
      </c>
      <c r="P288" s="100"/>
      <c r="Q288" s="81"/>
      <c r="R288" s="46"/>
      <c r="S288" s="83"/>
      <c r="T288" s="84"/>
      <c r="U288" s="84">
        <v>16.11</v>
      </c>
      <c r="V288" s="170">
        <v>23.73</v>
      </c>
      <c r="W288" s="171"/>
      <c r="X288" s="172"/>
      <c r="Y288" s="173">
        <v>18.690000000000001</v>
      </c>
      <c r="Z288" s="174">
        <v>25.05</v>
      </c>
    </row>
    <row r="289" spans="2:28" x14ac:dyDescent="0.25">
      <c r="B289" s="30">
        <v>44851</v>
      </c>
      <c r="C289" s="78">
        <v>507.89</v>
      </c>
      <c r="D289" s="46"/>
      <c r="E289" s="26">
        <v>498.2</v>
      </c>
      <c r="F289" s="26"/>
      <c r="G289" s="26"/>
      <c r="H289" s="26"/>
      <c r="I289" s="26"/>
      <c r="J289" s="46"/>
      <c r="K289" s="26">
        <v>108.94</v>
      </c>
      <c r="L289" s="46"/>
      <c r="M289" s="26"/>
      <c r="N289" s="46"/>
      <c r="O289" s="26">
        <v>9.69</v>
      </c>
      <c r="P289" s="100">
        <v>86.64</v>
      </c>
      <c r="Q289" s="81"/>
      <c r="R289" s="46"/>
      <c r="S289" s="83"/>
      <c r="T289" s="84"/>
      <c r="U289" s="84">
        <v>46.75</v>
      </c>
      <c r="V289" s="170">
        <v>18.21</v>
      </c>
      <c r="W289" s="171"/>
      <c r="X289" s="172"/>
      <c r="Y289" s="173">
        <v>8.67</v>
      </c>
      <c r="Z289" s="174">
        <v>0</v>
      </c>
    </row>
    <row r="290" spans="2:28" x14ac:dyDescent="0.25">
      <c r="B290" s="30">
        <v>44855</v>
      </c>
      <c r="C290" s="78">
        <v>501.17</v>
      </c>
      <c r="D290" s="46"/>
      <c r="E290" s="106" t="s">
        <v>175</v>
      </c>
      <c r="F290" s="26"/>
      <c r="G290" s="26"/>
      <c r="H290" s="26"/>
      <c r="I290" s="26"/>
      <c r="J290" s="46"/>
      <c r="K290" s="26">
        <v>77.37</v>
      </c>
      <c r="L290" s="46"/>
      <c r="M290" s="26"/>
      <c r="N290" s="46"/>
      <c r="O290" s="26"/>
      <c r="P290" s="100"/>
      <c r="Q290" s="81"/>
      <c r="R290" s="46"/>
      <c r="S290" s="83"/>
      <c r="T290" s="84"/>
      <c r="U290" s="84">
        <v>33.57</v>
      </c>
      <c r="V290" s="170">
        <v>16.43</v>
      </c>
      <c r="W290" s="171"/>
      <c r="X290" s="172"/>
      <c r="Y290" s="173">
        <v>19.399999999999999</v>
      </c>
      <c r="Z290" s="174">
        <v>57.52</v>
      </c>
    </row>
    <row r="291" spans="2:28" x14ac:dyDescent="0.25">
      <c r="B291" s="30">
        <v>44858</v>
      </c>
      <c r="C291" s="78">
        <v>367.18</v>
      </c>
      <c r="D291" s="46"/>
      <c r="E291" s="26">
        <v>359.92</v>
      </c>
      <c r="F291" s="26"/>
      <c r="G291" s="26"/>
      <c r="H291" s="26"/>
      <c r="I291" s="26"/>
      <c r="J291" s="46"/>
      <c r="K291" s="26">
        <v>74.81</v>
      </c>
      <c r="L291" s="46"/>
      <c r="M291" s="26"/>
      <c r="N291" s="46"/>
      <c r="O291" s="26">
        <v>7.26</v>
      </c>
      <c r="P291" s="100">
        <v>37.51</v>
      </c>
      <c r="Q291" s="81"/>
      <c r="R291" s="46"/>
      <c r="S291" s="83"/>
      <c r="T291" s="84"/>
      <c r="U291" s="84">
        <v>42.01</v>
      </c>
      <c r="V291" s="170">
        <v>18.84</v>
      </c>
      <c r="W291" s="171"/>
      <c r="X291" s="172"/>
      <c r="Y291" s="173">
        <v>14.09</v>
      </c>
      <c r="Z291" s="174">
        <v>54.95</v>
      </c>
    </row>
    <row r="292" spans="2:28" x14ac:dyDescent="0.25">
      <c r="B292" s="30">
        <v>44861</v>
      </c>
      <c r="C292" s="78">
        <v>328.57</v>
      </c>
      <c r="D292" s="46"/>
      <c r="E292" s="26">
        <v>328.57</v>
      </c>
      <c r="F292" s="26"/>
      <c r="G292" s="26"/>
      <c r="H292" s="26"/>
      <c r="I292" s="26"/>
      <c r="J292" s="46"/>
      <c r="K292" s="26">
        <v>60.3</v>
      </c>
      <c r="L292" s="46"/>
      <c r="M292" s="26"/>
      <c r="N292" s="46"/>
      <c r="O292" s="26"/>
      <c r="P292" s="100"/>
      <c r="Q292" s="81"/>
      <c r="R292" s="46"/>
      <c r="S292" s="83"/>
      <c r="T292" s="84"/>
      <c r="U292" s="84">
        <v>31.41</v>
      </c>
      <c r="V292" s="170">
        <v>16.59</v>
      </c>
      <c r="W292" s="171"/>
      <c r="X292" s="172"/>
      <c r="Y292" s="173">
        <v>12.28</v>
      </c>
      <c r="Z292" s="174">
        <v>57.67</v>
      </c>
    </row>
    <row r="293" spans="2:28" x14ac:dyDescent="0.25">
      <c r="B293" s="30">
        <v>44867</v>
      </c>
      <c r="C293" s="78">
        <v>333.8</v>
      </c>
      <c r="D293" s="46"/>
      <c r="E293" s="26">
        <v>326.77</v>
      </c>
      <c r="F293" s="26"/>
      <c r="G293" s="26"/>
      <c r="H293" s="26"/>
      <c r="I293" s="26"/>
      <c r="J293" s="46"/>
      <c r="K293" s="26">
        <v>59.26</v>
      </c>
      <c r="L293" s="46"/>
      <c r="M293" s="26"/>
      <c r="N293" s="46"/>
      <c r="O293" s="26">
        <v>7.03</v>
      </c>
      <c r="P293" s="100">
        <v>45.42</v>
      </c>
      <c r="Q293" s="81"/>
      <c r="R293" s="46"/>
      <c r="S293" s="83"/>
      <c r="T293" s="84"/>
      <c r="U293" s="84">
        <v>26.53</v>
      </c>
      <c r="V293" s="170">
        <v>14.91</v>
      </c>
      <c r="W293" s="171"/>
      <c r="X293" s="172"/>
      <c r="Y293" s="173">
        <v>8.3000000000000007</v>
      </c>
      <c r="Z293" s="174">
        <v>50.3</v>
      </c>
    </row>
    <row r="294" spans="2:28" x14ac:dyDescent="0.25">
      <c r="B294" s="30">
        <v>44869</v>
      </c>
      <c r="C294" s="78">
        <v>305.37</v>
      </c>
      <c r="D294" s="46"/>
      <c r="E294" s="26">
        <v>305.37</v>
      </c>
      <c r="F294" s="26"/>
      <c r="G294" s="26"/>
      <c r="H294" s="26"/>
      <c r="I294" s="26"/>
      <c r="J294" s="46"/>
      <c r="K294" s="26">
        <v>59.41</v>
      </c>
      <c r="L294" s="46"/>
      <c r="M294" s="26"/>
      <c r="N294" s="46"/>
      <c r="O294" s="26"/>
      <c r="P294" s="100"/>
      <c r="Q294" s="81"/>
      <c r="R294" s="46"/>
      <c r="S294" s="83"/>
      <c r="T294" s="84"/>
      <c r="U294" s="84">
        <v>27.19</v>
      </c>
      <c r="V294" s="170">
        <v>14.58</v>
      </c>
      <c r="W294" s="171"/>
      <c r="X294" s="172"/>
      <c r="Y294" s="173">
        <v>8.02</v>
      </c>
      <c r="Z294" s="174">
        <v>54.26</v>
      </c>
    </row>
    <row r="295" spans="2:28" x14ac:dyDescent="0.25">
      <c r="B295" s="30">
        <v>44872</v>
      </c>
      <c r="C295" s="78">
        <v>291.25</v>
      </c>
      <c r="D295" s="46"/>
      <c r="E295" s="26">
        <v>291.25</v>
      </c>
      <c r="F295" s="26"/>
      <c r="G295" s="26"/>
      <c r="H295" s="26"/>
      <c r="I295" s="26"/>
      <c r="J295" s="46"/>
      <c r="K295" s="26">
        <v>64.52</v>
      </c>
      <c r="L295" s="46"/>
      <c r="M295" s="26"/>
      <c r="N295" s="46"/>
      <c r="O295" s="26">
        <v>0</v>
      </c>
      <c r="P295" s="100">
        <v>33.6</v>
      </c>
      <c r="Q295" s="81"/>
      <c r="R295" s="46"/>
      <c r="S295" s="83"/>
      <c r="T295" s="84"/>
      <c r="U295" s="84">
        <v>34.549999999999997</v>
      </c>
      <c r="V295" s="170">
        <v>13.56</v>
      </c>
      <c r="W295" s="171"/>
      <c r="X295" s="172"/>
      <c r="Y295" s="173">
        <v>9.3699999999999992</v>
      </c>
      <c r="Z295" s="174">
        <v>66.44</v>
      </c>
    </row>
    <row r="296" spans="2:28" x14ac:dyDescent="0.25">
      <c r="B296" s="30">
        <v>44875</v>
      </c>
      <c r="C296" s="78">
        <v>425.56</v>
      </c>
      <c r="D296" s="46"/>
      <c r="E296" s="26">
        <v>419.33</v>
      </c>
      <c r="F296" s="26"/>
      <c r="G296" s="26"/>
      <c r="H296" s="26"/>
      <c r="I296" s="26"/>
      <c r="J296" s="46"/>
      <c r="K296" s="26">
        <v>95.18</v>
      </c>
      <c r="L296" s="46"/>
      <c r="M296" s="26"/>
      <c r="N296" s="46"/>
      <c r="O296" s="26">
        <v>6.23</v>
      </c>
      <c r="P296" s="100"/>
      <c r="Q296" s="81"/>
      <c r="R296" s="46"/>
      <c r="S296" s="83"/>
      <c r="T296" s="84"/>
      <c r="U296" s="84">
        <v>47.59</v>
      </c>
      <c r="V296" s="170">
        <v>16.52</v>
      </c>
      <c r="W296" s="171"/>
      <c r="X296" s="172"/>
      <c r="Y296" s="173">
        <v>10.85</v>
      </c>
      <c r="Z296" s="174">
        <v>51.38</v>
      </c>
      <c r="AB296" t="s">
        <v>176</v>
      </c>
    </row>
    <row r="297" spans="2:28" x14ac:dyDescent="0.25">
      <c r="B297" s="30">
        <v>44879</v>
      </c>
      <c r="C297" s="78">
        <v>363.4</v>
      </c>
      <c r="D297" s="46"/>
      <c r="E297" s="26">
        <v>361.96</v>
      </c>
      <c r="F297" s="26"/>
      <c r="G297" s="26"/>
      <c r="H297" s="26"/>
      <c r="I297" s="26"/>
      <c r="J297" s="46"/>
      <c r="K297" s="26">
        <v>112.33</v>
      </c>
      <c r="L297" s="46"/>
      <c r="M297" s="26"/>
      <c r="N297" s="46"/>
      <c r="O297" s="26">
        <v>1.44</v>
      </c>
      <c r="P297" s="100">
        <v>37.28</v>
      </c>
      <c r="Q297" s="81"/>
      <c r="R297" s="46"/>
      <c r="S297" s="83"/>
      <c r="T297" s="84"/>
      <c r="U297" s="84">
        <v>42.98</v>
      </c>
      <c r="V297" s="170">
        <v>33.44</v>
      </c>
      <c r="W297" s="171"/>
      <c r="X297" s="172"/>
      <c r="Y297" s="173">
        <v>3.83</v>
      </c>
      <c r="Z297" s="174">
        <v>0</v>
      </c>
    </row>
    <row r="298" spans="2:28" x14ac:dyDescent="0.25">
      <c r="B298" s="30">
        <v>44882</v>
      </c>
      <c r="C298" s="78">
        <v>378.75</v>
      </c>
      <c r="D298" s="46"/>
      <c r="E298" s="26">
        <v>378.75</v>
      </c>
      <c r="F298" s="26"/>
      <c r="G298" s="26"/>
      <c r="H298" s="26"/>
      <c r="I298" s="26"/>
      <c r="J298" s="46"/>
      <c r="K298" s="26">
        <v>95.81</v>
      </c>
      <c r="L298" s="46"/>
      <c r="M298" s="26"/>
      <c r="N298" s="46"/>
      <c r="O298" s="26"/>
      <c r="P298" s="100"/>
      <c r="Q298" s="81"/>
      <c r="R298" s="46"/>
      <c r="S298" s="83"/>
      <c r="T298" s="84"/>
      <c r="U298" s="84">
        <v>44.53</v>
      </c>
      <c r="V298" s="170">
        <v>25.43</v>
      </c>
      <c r="W298" s="171"/>
      <c r="X298" s="172"/>
      <c r="Y298" s="173">
        <v>2.7</v>
      </c>
      <c r="Z298" s="174">
        <v>0</v>
      </c>
    </row>
    <row r="299" spans="2:28" x14ac:dyDescent="0.25">
      <c r="B299" s="30">
        <v>44886</v>
      </c>
      <c r="C299" s="78">
        <v>379.1</v>
      </c>
      <c r="D299" s="46"/>
      <c r="E299" s="26">
        <v>376.3</v>
      </c>
      <c r="F299" s="26"/>
      <c r="G299" s="26"/>
      <c r="H299" s="26"/>
      <c r="I299" s="26"/>
      <c r="J299" s="46"/>
      <c r="K299" s="26">
        <v>138.30000000000001</v>
      </c>
      <c r="L299" s="46"/>
      <c r="M299" s="26"/>
      <c r="N299" s="46"/>
      <c r="O299" s="26">
        <v>2.8</v>
      </c>
      <c r="P299" s="100">
        <v>28.71</v>
      </c>
      <c r="Q299" s="81"/>
      <c r="R299" s="46"/>
      <c r="S299" s="83"/>
      <c r="T299" s="84"/>
      <c r="U299" s="84">
        <v>38.42</v>
      </c>
      <c r="V299" s="170">
        <v>14.32</v>
      </c>
      <c r="W299" s="171"/>
      <c r="X299" s="172"/>
      <c r="Y299" s="173">
        <v>2.3199999999999998</v>
      </c>
      <c r="Z299" s="174">
        <v>0</v>
      </c>
    </row>
    <row r="300" spans="2:28" x14ac:dyDescent="0.25">
      <c r="B300" s="30">
        <v>44889</v>
      </c>
      <c r="C300" s="78">
        <v>367.81</v>
      </c>
      <c r="D300" s="46"/>
      <c r="E300" s="26">
        <v>367.81</v>
      </c>
      <c r="F300" s="26"/>
      <c r="G300" s="26"/>
      <c r="H300" s="26"/>
      <c r="I300" s="26"/>
      <c r="J300" s="46"/>
      <c r="K300" s="26">
        <v>116.62</v>
      </c>
      <c r="L300" s="46"/>
      <c r="M300" s="26"/>
      <c r="N300" s="46"/>
      <c r="O300" s="26"/>
      <c r="P300" s="100"/>
      <c r="Q300" s="81"/>
      <c r="R300" s="46"/>
      <c r="S300" s="83"/>
      <c r="T300" s="84"/>
      <c r="U300" s="84">
        <v>17.7</v>
      </c>
      <c r="V300" s="170">
        <v>17.45</v>
      </c>
      <c r="W300" s="171"/>
      <c r="X300" s="172"/>
      <c r="Y300" s="173">
        <v>7.05</v>
      </c>
      <c r="Z300" s="174">
        <v>0</v>
      </c>
    </row>
    <row r="301" spans="2:28" x14ac:dyDescent="0.25">
      <c r="B301" s="30">
        <v>44893</v>
      </c>
      <c r="C301" s="78">
        <v>355.9</v>
      </c>
      <c r="D301" s="46"/>
      <c r="E301" s="26">
        <v>355.9</v>
      </c>
      <c r="F301" s="26"/>
      <c r="G301" s="26"/>
      <c r="H301" s="26"/>
      <c r="I301" s="26"/>
      <c r="J301" s="46"/>
      <c r="K301" s="26">
        <v>112.06</v>
      </c>
      <c r="L301" s="46"/>
      <c r="M301" s="26"/>
      <c r="N301" s="46"/>
      <c r="O301" s="26">
        <v>0</v>
      </c>
      <c r="P301" s="100">
        <v>27.36</v>
      </c>
      <c r="Q301" s="81"/>
      <c r="R301" s="46"/>
      <c r="S301" s="83"/>
      <c r="T301" s="84"/>
      <c r="U301" s="84">
        <v>16.739999999999998</v>
      </c>
      <c r="V301" s="170">
        <v>16.93</v>
      </c>
      <c r="W301" s="171"/>
      <c r="X301" s="172"/>
      <c r="Y301" s="173">
        <v>6.62</v>
      </c>
      <c r="Z301" s="174">
        <v>0</v>
      </c>
    </row>
    <row r="302" spans="2:28" x14ac:dyDescent="0.25">
      <c r="B302" s="30">
        <v>44896</v>
      </c>
      <c r="C302" s="78">
        <v>383.57</v>
      </c>
      <c r="D302" s="46"/>
      <c r="E302" s="26">
        <v>383.57</v>
      </c>
      <c r="F302" s="26"/>
      <c r="G302" s="26"/>
      <c r="H302" s="26"/>
      <c r="I302" s="26"/>
      <c r="J302" s="46"/>
      <c r="K302" s="26">
        <v>107.93</v>
      </c>
      <c r="L302" s="46"/>
      <c r="M302" s="26"/>
      <c r="N302" s="46"/>
      <c r="O302" s="26"/>
      <c r="P302" s="100"/>
      <c r="Q302" s="81"/>
      <c r="R302" s="46"/>
      <c r="S302" s="83"/>
      <c r="T302" s="84"/>
      <c r="U302" s="84">
        <v>18.100000000000001</v>
      </c>
      <c r="V302" s="170">
        <v>15.08</v>
      </c>
      <c r="W302" s="171"/>
      <c r="X302" s="172"/>
      <c r="Y302" s="173">
        <v>6.79</v>
      </c>
      <c r="Z302" s="174">
        <v>0</v>
      </c>
    </row>
    <row r="303" spans="2:28" x14ac:dyDescent="0.25">
      <c r="B303" s="30">
        <v>44900</v>
      </c>
      <c r="C303" s="78">
        <v>416.2</v>
      </c>
      <c r="D303" s="46"/>
      <c r="E303" s="26">
        <v>416.2</v>
      </c>
      <c r="F303" s="26"/>
      <c r="G303" s="26"/>
      <c r="H303" s="26"/>
      <c r="I303" s="26"/>
      <c r="J303" s="46"/>
      <c r="K303" s="26">
        <v>157.83000000000001</v>
      </c>
      <c r="L303" s="46"/>
      <c r="M303" s="26"/>
      <c r="N303" s="46"/>
      <c r="O303" s="26">
        <v>0</v>
      </c>
      <c r="P303" s="100">
        <v>46.96</v>
      </c>
      <c r="Q303" s="81"/>
      <c r="R303" s="46"/>
      <c r="S303" s="83"/>
      <c r="T303" s="84"/>
      <c r="U303" s="84">
        <v>27.91</v>
      </c>
      <c r="V303" s="170">
        <v>28.1</v>
      </c>
      <c r="W303" s="171"/>
      <c r="X303" s="172"/>
      <c r="Y303" s="173">
        <v>20.329999999999998</v>
      </c>
      <c r="Z303" s="174">
        <v>0</v>
      </c>
      <c r="AB303" t="s">
        <v>177</v>
      </c>
    </row>
    <row r="304" spans="2:28" x14ac:dyDescent="0.25">
      <c r="B304" s="30">
        <v>44902</v>
      </c>
      <c r="C304" s="78">
        <v>274.14999999999998</v>
      </c>
      <c r="D304" s="46"/>
      <c r="E304" s="26">
        <v>274.14999999999998</v>
      </c>
      <c r="F304" s="26"/>
      <c r="G304" s="26"/>
      <c r="H304" s="26"/>
      <c r="I304" s="26"/>
      <c r="J304" s="46"/>
      <c r="K304" s="26">
        <v>167.34</v>
      </c>
      <c r="L304" s="46"/>
      <c r="M304" s="26"/>
      <c r="N304" s="46"/>
      <c r="O304" s="26">
        <v>0</v>
      </c>
      <c r="P304" s="100"/>
      <c r="Q304" s="81"/>
      <c r="R304" s="46"/>
      <c r="S304" s="83"/>
      <c r="T304" s="84"/>
      <c r="U304" s="84">
        <v>31.21</v>
      </c>
      <c r="V304" s="170">
        <v>75.180000000000007</v>
      </c>
      <c r="W304" s="171"/>
      <c r="X304" s="172"/>
      <c r="Y304" s="173">
        <v>11.92</v>
      </c>
      <c r="Z304" s="174">
        <v>0</v>
      </c>
    </row>
    <row r="305" spans="2:28" x14ac:dyDescent="0.25">
      <c r="B305" s="30">
        <v>44907</v>
      </c>
      <c r="C305" s="78">
        <v>393.18</v>
      </c>
      <c r="D305" s="46"/>
      <c r="E305" s="26">
        <v>393.18</v>
      </c>
      <c r="F305" s="26"/>
      <c r="G305" s="26"/>
      <c r="H305" s="26"/>
      <c r="I305" s="26"/>
      <c r="J305" s="46"/>
      <c r="K305" s="26">
        <v>140.51</v>
      </c>
      <c r="L305" s="46"/>
      <c r="M305" s="26"/>
      <c r="N305" s="46"/>
      <c r="O305" s="26">
        <v>0</v>
      </c>
      <c r="P305" s="100">
        <v>40.42</v>
      </c>
      <c r="Q305" s="81"/>
      <c r="R305" s="46"/>
      <c r="S305" s="83"/>
      <c r="T305" s="84"/>
      <c r="U305" s="84">
        <v>29.63</v>
      </c>
      <c r="V305" s="170">
        <v>35.479999999999997</v>
      </c>
      <c r="W305" s="171"/>
      <c r="X305" s="172"/>
      <c r="Y305" s="173">
        <v>9.32</v>
      </c>
      <c r="Z305" s="174">
        <v>0</v>
      </c>
    </row>
    <row r="306" spans="2:28" x14ac:dyDescent="0.25">
      <c r="B306" s="30">
        <v>44910</v>
      </c>
      <c r="C306" s="78">
        <v>584.03</v>
      </c>
      <c r="D306" s="46"/>
      <c r="E306" s="26">
        <v>584.02</v>
      </c>
      <c r="F306" s="26"/>
      <c r="G306" s="26"/>
      <c r="H306" s="26"/>
      <c r="I306" s="26"/>
      <c r="J306" s="46"/>
      <c r="K306" s="26">
        <v>183.76</v>
      </c>
      <c r="L306" s="46"/>
      <c r="M306" s="26"/>
      <c r="N306" s="46"/>
      <c r="O306" s="26"/>
      <c r="P306" s="100"/>
      <c r="Q306" s="81"/>
      <c r="R306" s="46"/>
      <c r="S306" s="83"/>
      <c r="T306" s="84"/>
      <c r="U306" s="84">
        <v>21.4</v>
      </c>
      <c r="V306" s="170">
        <v>26.44</v>
      </c>
      <c r="W306" s="171"/>
      <c r="X306" s="172"/>
      <c r="Y306" s="173">
        <v>9.4700000000000006</v>
      </c>
      <c r="Z306" s="174">
        <v>0</v>
      </c>
      <c r="AB306" t="s">
        <v>178</v>
      </c>
    </row>
    <row r="307" spans="2:28" x14ac:dyDescent="0.25">
      <c r="B307" s="30">
        <v>44914</v>
      </c>
      <c r="C307" s="78">
        <v>335.56</v>
      </c>
      <c r="D307" s="46"/>
      <c r="E307" s="26">
        <v>335.56</v>
      </c>
      <c r="F307" s="26"/>
      <c r="G307" s="26"/>
      <c r="H307" s="26"/>
      <c r="I307" s="26"/>
      <c r="J307" s="46"/>
      <c r="K307" s="26">
        <v>143.93</v>
      </c>
      <c r="L307" s="46"/>
      <c r="M307" s="26"/>
      <c r="N307" s="46"/>
      <c r="O307" s="26">
        <v>0</v>
      </c>
      <c r="P307" s="100">
        <v>35.75</v>
      </c>
      <c r="Q307" s="81"/>
      <c r="R307" s="46"/>
      <c r="S307" s="83"/>
      <c r="T307" s="84"/>
      <c r="U307" s="84">
        <v>26.12</v>
      </c>
      <c r="V307" s="170">
        <v>33.51</v>
      </c>
      <c r="W307" s="171"/>
      <c r="X307" s="172"/>
      <c r="Y307" s="173">
        <v>5.5</v>
      </c>
      <c r="Z307" s="174">
        <v>0</v>
      </c>
    </row>
    <row r="308" spans="2:28" x14ac:dyDescent="0.25">
      <c r="B308" s="30">
        <v>44917</v>
      </c>
      <c r="C308" s="78">
        <v>402.84</v>
      </c>
      <c r="D308" s="46"/>
      <c r="E308" s="26">
        <v>326.86</v>
      </c>
      <c r="F308" s="26"/>
      <c r="G308" s="26"/>
      <c r="H308" s="26"/>
      <c r="I308" s="26"/>
      <c r="J308" s="46"/>
      <c r="K308" s="26">
        <v>148.77000000000001</v>
      </c>
      <c r="L308" s="46"/>
      <c r="M308" s="26"/>
      <c r="N308" s="46"/>
      <c r="O308" s="26">
        <v>75.98</v>
      </c>
      <c r="P308" s="100"/>
      <c r="Q308" s="81"/>
      <c r="R308" s="46"/>
      <c r="S308" s="83"/>
      <c r="T308" s="84"/>
      <c r="U308" s="84">
        <v>24.64</v>
      </c>
      <c r="V308" s="170">
        <v>27.24</v>
      </c>
      <c r="W308" s="171"/>
      <c r="X308" s="172"/>
      <c r="Y308" s="173">
        <v>15.72</v>
      </c>
      <c r="Z308" s="174">
        <v>0</v>
      </c>
    </row>
    <row r="309" spans="2:28" x14ac:dyDescent="0.25">
      <c r="B309" s="30">
        <v>44922</v>
      </c>
      <c r="C309" s="78">
        <v>300.27</v>
      </c>
      <c r="D309" s="46"/>
      <c r="E309" s="26">
        <v>300.27</v>
      </c>
      <c r="F309" s="26"/>
      <c r="G309" s="26"/>
      <c r="H309" s="26"/>
      <c r="I309" s="26"/>
      <c r="J309" s="46"/>
      <c r="K309" s="26">
        <v>160.78</v>
      </c>
      <c r="L309" s="46"/>
      <c r="M309" s="26"/>
      <c r="N309" s="46"/>
      <c r="O309" s="26">
        <v>0</v>
      </c>
      <c r="P309" s="100">
        <v>82.58</v>
      </c>
      <c r="Q309" s="81"/>
      <c r="R309" s="46"/>
      <c r="S309" s="83"/>
      <c r="T309" s="84"/>
      <c r="U309" s="84">
        <v>23.3</v>
      </c>
      <c r="V309" s="170">
        <v>36.909999999999997</v>
      </c>
      <c r="W309" s="171"/>
      <c r="X309" s="172"/>
      <c r="Y309" s="173">
        <v>3.55</v>
      </c>
      <c r="Z309" s="174">
        <v>0</v>
      </c>
    </row>
    <row r="310" spans="2:28" x14ac:dyDescent="0.25">
      <c r="B310" s="30">
        <v>44924</v>
      </c>
      <c r="C310" s="78">
        <v>336.29</v>
      </c>
      <c r="D310" s="46"/>
      <c r="E310" s="26">
        <v>336.29</v>
      </c>
      <c r="F310" s="26"/>
      <c r="G310" s="26"/>
      <c r="H310" s="26"/>
      <c r="I310" s="26"/>
      <c r="J310" s="46"/>
      <c r="K310" s="26">
        <v>167.04</v>
      </c>
      <c r="L310" s="46"/>
      <c r="M310" s="26"/>
      <c r="N310" s="46"/>
      <c r="O310" s="26"/>
      <c r="P310" s="100"/>
      <c r="Q310" s="81"/>
      <c r="R310" s="46"/>
      <c r="S310" s="83"/>
      <c r="T310" s="84"/>
      <c r="U310" s="84">
        <v>37.43</v>
      </c>
      <c r="V310" s="170">
        <v>43.82</v>
      </c>
      <c r="W310" s="171"/>
      <c r="X310" s="172"/>
      <c r="Y310" s="173">
        <v>1.76</v>
      </c>
      <c r="Z310" s="174">
        <v>0</v>
      </c>
    </row>
    <row r="311" spans="2:28" x14ac:dyDescent="0.25">
      <c r="B311" s="30">
        <v>44929</v>
      </c>
      <c r="C311" s="78">
        <v>217.18</v>
      </c>
      <c r="D311" s="46"/>
      <c r="E311" s="26">
        <v>217.18</v>
      </c>
      <c r="F311" s="26"/>
      <c r="G311" s="26"/>
      <c r="H311" s="26"/>
      <c r="I311" s="26"/>
      <c r="J311" s="46"/>
      <c r="K311" s="26">
        <v>148.35</v>
      </c>
      <c r="L311" s="46"/>
      <c r="M311" s="26"/>
      <c r="N311" s="46"/>
      <c r="O311" s="26">
        <v>0</v>
      </c>
      <c r="P311" s="80">
        <v>76.760000000000005</v>
      </c>
      <c r="Q311" s="81"/>
      <c r="R311" s="46"/>
      <c r="S311" s="83"/>
      <c r="T311" s="84"/>
      <c r="U311" s="84">
        <v>28.5</v>
      </c>
      <c r="V311" s="170">
        <v>31.3</v>
      </c>
      <c r="W311" s="171"/>
      <c r="X311" s="172"/>
      <c r="Y311" s="173">
        <v>2.68</v>
      </c>
      <c r="Z311" s="174">
        <v>0</v>
      </c>
    </row>
    <row r="312" spans="2:28" x14ac:dyDescent="0.25">
      <c r="B312" s="30">
        <v>44930</v>
      </c>
      <c r="C312" s="78">
        <v>268.54000000000002</v>
      </c>
      <c r="D312" s="46"/>
      <c r="E312" s="26">
        <v>268.54000000000002</v>
      </c>
      <c r="F312" s="26"/>
      <c r="G312" s="26"/>
      <c r="H312" s="26"/>
      <c r="I312" s="26"/>
      <c r="J312" s="46"/>
      <c r="K312" s="26">
        <v>155.19999999999999</v>
      </c>
      <c r="L312" s="46"/>
      <c r="M312" s="26"/>
      <c r="N312" s="46"/>
      <c r="O312" s="26"/>
      <c r="P312" s="80"/>
      <c r="Q312" s="81"/>
      <c r="R312" s="46"/>
      <c r="S312" s="83"/>
      <c r="T312" s="84"/>
      <c r="U312" s="84">
        <v>39.96</v>
      </c>
      <c r="V312" s="170">
        <v>24.65</v>
      </c>
      <c r="W312" s="171"/>
      <c r="X312" s="172"/>
      <c r="Y312" s="173">
        <v>3.77</v>
      </c>
      <c r="Z312" s="174">
        <v>0</v>
      </c>
    </row>
    <row r="313" spans="2:28" x14ac:dyDescent="0.25">
      <c r="B313" s="30">
        <v>44935</v>
      </c>
      <c r="C313" s="78">
        <v>258.43</v>
      </c>
      <c r="D313" s="46"/>
      <c r="E313" s="26">
        <v>258.43</v>
      </c>
      <c r="F313" s="26"/>
      <c r="G313" s="26"/>
      <c r="H313" s="26"/>
      <c r="I313" s="26"/>
      <c r="J313" s="46"/>
      <c r="K313" s="26">
        <v>143.85</v>
      </c>
      <c r="L313" s="46"/>
      <c r="M313" s="26"/>
      <c r="N313" s="46"/>
      <c r="O313" s="26">
        <v>0</v>
      </c>
      <c r="P313" s="100">
        <v>64.02</v>
      </c>
      <c r="Q313" s="81"/>
      <c r="R313" s="46"/>
      <c r="S313" s="83"/>
      <c r="T313" s="84"/>
      <c r="U313" s="84">
        <v>18.010000000000002</v>
      </c>
      <c r="V313" s="170">
        <v>24.08</v>
      </c>
      <c r="W313" s="171"/>
      <c r="X313" s="172"/>
      <c r="Y313" s="173">
        <v>2.0299999999999998</v>
      </c>
      <c r="Z313" s="174">
        <v>0</v>
      </c>
    </row>
    <row r="314" spans="2:28" x14ac:dyDescent="0.25">
      <c r="B314" s="30">
        <v>44938</v>
      </c>
      <c r="C314" s="78">
        <v>308.49</v>
      </c>
      <c r="D314" s="46"/>
      <c r="E314" s="26">
        <v>308.49</v>
      </c>
      <c r="F314" s="26"/>
      <c r="G314" s="26"/>
      <c r="H314" s="26"/>
      <c r="I314" s="26"/>
      <c r="J314" s="46"/>
      <c r="K314" s="26">
        <v>133.80000000000001</v>
      </c>
      <c r="L314" s="46"/>
      <c r="M314" s="26"/>
      <c r="N314" s="46"/>
      <c r="O314" s="26">
        <v>0</v>
      </c>
      <c r="P314" s="80"/>
      <c r="Q314" s="81"/>
      <c r="R314" s="46"/>
      <c r="S314" s="83"/>
      <c r="T314" s="84"/>
      <c r="U314" s="84">
        <v>14.47</v>
      </c>
      <c r="V314" s="170">
        <v>16.84</v>
      </c>
      <c r="W314" s="171"/>
      <c r="X314" s="172"/>
      <c r="Y314" s="173">
        <v>1.62</v>
      </c>
      <c r="Z314" s="174">
        <v>0</v>
      </c>
    </row>
    <row r="315" spans="2:28" x14ac:dyDescent="0.25">
      <c r="B315" s="30">
        <v>44942</v>
      </c>
      <c r="C315" s="78">
        <v>209.98</v>
      </c>
      <c r="D315" s="46"/>
      <c r="E315" s="26">
        <v>209.98</v>
      </c>
      <c r="F315" s="26"/>
      <c r="G315" s="26"/>
      <c r="H315" s="26"/>
      <c r="I315" s="26"/>
      <c r="J315" s="46"/>
      <c r="K315" s="26">
        <v>138.5</v>
      </c>
      <c r="L315" s="46"/>
      <c r="M315" s="26"/>
      <c r="N315" s="46"/>
      <c r="O315" s="26">
        <v>0</v>
      </c>
      <c r="P315" s="80">
        <v>60.15</v>
      </c>
      <c r="Q315" s="81"/>
      <c r="R315" s="46"/>
      <c r="S315" s="83"/>
      <c r="T315" s="84"/>
      <c r="U315" s="84">
        <v>14.35</v>
      </c>
      <c r="V315" s="170">
        <v>22.45</v>
      </c>
      <c r="W315" s="171"/>
      <c r="X315" s="172"/>
      <c r="Y315" s="173">
        <v>3.94</v>
      </c>
      <c r="Z315" s="174">
        <v>0</v>
      </c>
    </row>
    <row r="316" spans="2:28" x14ac:dyDescent="0.25">
      <c r="B316" s="30">
        <v>44945</v>
      </c>
      <c r="C316" s="78">
        <v>306.33999999999997</v>
      </c>
      <c r="D316" s="46"/>
      <c r="E316" s="26">
        <v>306.33999999999997</v>
      </c>
      <c r="F316" s="26"/>
      <c r="G316" s="26"/>
      <c r="H316" s="26"/>
      <c r="I316" s="26"/>
      <c r="J316" s="46"/>
      <c r="K316" s="26">
        <v>112.41</v>
      </c>
      <c r="L316" s="46"/>
      <c r="M316" s="26"/>
      <c r="N316" s="46"/>
      <c r="O316" s="26">
        <v>0</v>
      </c>
      <c r="P316" s="100"/>
      <c r="Q316" s="81"/>
      <c r="R316" s="46"/>
      <c r="S316" s="83"/>
      <c r="T316" s="84"/>
      <c r="U316" s="84">
        <v>14.1</v>
      </c>
      <c r="V316" s="170">
        <v>19.96</v>
      </c>
      <c r="W316" s="171"/>
      <c r="X316" s="172"/>
      <c r="Y316" s="173">
        <v>2.77</v>
      </c>
      <c r="Z316" s="174">
        <v>0</v>
      </c>
    </row>
    <row r="317" spans="2:28" x14ac:dyDescent="0.25">
      <c r="B317" s="30">
        <v>44949</v>
      </c>
      <c r="C317" s="78">
        <v>179.16</v>
      </c>
      <c r="D317" s="46"/>
      <c r="E317" s="26">
        <v>179.16</v>
      </c>
      <c r="F317" s="26"/>
      <c r="G317" s="26"/>
      <c r="H317" s="26"/>
      <c r="I317" s="26"/>
      <c r="J317" s="46"/>
      <c r="K317" s="26">
        <v>143.15</v>
      </c>
      <c r="L317" s="46"/>
      <c r="M317" s="26"/>
      <c r="N317" s="46"/>
      <c r="O317" s="26">
        <v>0</v>
      </c>
      <c r="P317" s="80">
        <v>54.83</v>
      </c>
      <c r="Q317" s="81"/>
      <c r="R317" s="46"/>
      <c r="S317" s="83"/>
      <c r="T317" s="84"/>
      <c r="U317" s="84">
        <v>11.29</v>
      </c>
      <c r="V317" s="170">
        <v>5.66</v>
      </c>
      <c r="W317" s="171"/>
      <c r="X317" s="172"/>
      <c r="Y317" s="173">
        <v>1.68</v>
      </c>
      <c r="Z317" s="174">
        <v>0</v>
      </c>
    </row>
    <row r="318" spans="2:28" x14ac:dyDescent="0.25">
      <c r="B318" s="30">
        <v>44952</v>
      </c>
      <c r="C318" s="78">
        <v>339.5</v>
      </c>
      <c r="D318" s="46"/>
      <c r="E318" s="26">
        <v>339.5</v>
      </c>
      <c r="F318" s="26"/>
      <c r="G318" s="26"/>
      <c r="H318" s="26"/>
      <c r="I318" s="26"/>
      <c r="J318" s="46"/>
      <c r="K318" s="26">
        <v>128.16</v>
      </c>
      <c r="L318" s="46"/>
      <c r="M318" s="26"/>
      <c r="N318" s="46"/>
      <c r="O318" s="26">
        <v>0</v>
      </c>
      <c r="P318" s="190"/>
      <c r="Q318" s="81"/>
      <c r="R318" s="46"/>
      <c r="S318" s="83"/>
      <c r="T318" s="84"/>
      <c r="U318" s="84">
        <v>18.510000000000002</v>
      </c>
      <c r="V318" s="170">
        <v>38.86</v>
      </c>
      <c r="W318" s="171"/>
      <c r="X318" s="172"/>
      <c r="Y318" s="173">
        <v>4.9800000000000004</v>
      </c>
      <c r="Z318" s="174">
        <v>0</v>
      </c>
    </row>
    <row r="319" spans="2:28" x14ac:dyDescent="0.25">
      <c r="B319" s="30">
        <v>44956</v>
      </c>
      <c r="C319" s="78">
        <v>438.59</v>
      </c>
      <c r="D319" s="46"/>
      <c r="E319" s="26">
        <v>377.1</v>
      </c>
      <c r="F319" s="26"/>
      <c r="G319" s="26"/>
      <c r="H319" s="26"/>
      <c r="I319" s="26"/>
      <c r="J319" s="46"/>
      <c r="K319" s="26">
        <v>93.79</v>
      </c>
      <c r="L319" s="46"/>
      <c r="M319" s="26"/>
      <c r="N319" s="46"/>
      <c r="O319" s="26">
        <v>61.49</v>
      </c>
      <c r="P319" s="100">
        <v>38.01</v>
      </c>
      <c r="Q319" s="81"/>
      <c r="R319" s="46"/>
      <c r="S319" s="83"/>
      <c r="T319" s="84"/>
      <c r="U319" s="84">
        <v>28.98</v>
      </c>
      <c r="V319" s="170">
        <v>25.37</v>
      </c>
      <c r="W319" s="171"/>
      <c r="X319" s="172"/>
      <c r="Y319" s="173">
        <v>10.08</v>
      </c>
      <c r="Z319" s="174">
        <v>0</v>
      </c>
    </row>
    <row r="320" spans="2:28" x14ac:dyDescent="0.25">
      <c r="B320" s="30">
        <v>44959</v>
      </c>
      <c r="C320" s="78">
        <v>244.17</v>
      </c>
      <c r="D320" s="46"/>
      <c r="E320" s="26">
        <v>244.17</v>
      </c>
      <c r="F320" s="26"/>
      <c r="G320" s="26"/>
      <c r="H320" s="26"/>
      <c r="I320" s="26"/>
      <c r="J320" s="46"/>
      <c r="K320" s="26">
        <v>94.52</v>
      </c>
      <c r="L320" s="46"/>
      <c r="M320" s="26"/>
      <c r="N320" s="46"/>
      <c r="O320" s="26"/>
      <c r="P320" s="80"/>
      <c r="Q320" s="81"/>
      <c r="R320" s="46"/>
      <c r="S320" s="83"/>
      <c r="T320" s="84"/>
      <c r="U320" s="84">
        <v>14.84</v>
      </c>
      <c r="V320" s="170">
        <v>23.6</v>
      </c>
      <c r="W320" s="171"/>
      <c r="X320" s="172"/>
      <c r="Y320" s="173">
        <v>2.15</v>
      </c>
      <c r="Z320" s="174">
        <v>0</v>
      </c>
    </row>
    <row r="321" spans="2:28" x14ac:dyDescent="0.25">
      <c r="B321" s="30">
        <v>44963</v>
      </c>
      <c r="C321" s="78">
        <v>214.67</v>
      </c>
      <c r="D321" s="46"/>
      <c r="E321" s="26">
        <v>214.67</v>
      </c>
      <c r="F321" s="26"/>
      <c r="G321" s="26"/>
      <c r="H321" s="26"/>
      <c r="I321" s="26"/>
      <c r="J321" s="46"/>
      <c r="K321" s="26">
        <v>111.99</v>
      </c>
      <c r="L321" s="46"/>
      <c r="M321" s="26"/>
      <c r="N321" s="46"/>
      <c r="O321" s="26">
        <v>0</v>
      </c>
      <c r="P321" s="100">
        <v>40.479999999999997</v>
      </c>
      <c r="Q321" s="81"/>
      <c r="R321" s="46"/>
      <c r="S321" s="83"/>
      <c r="T321" s="84"/>
      <c r="U321" s="84">
        <v>23.19</v>
      </c>
      <c r="V321" s="170">
        <v>22.72</v>
      </c>
      <c r="W321" s="171"/>
      <c r="X321" s="172"/>
      <c r="Y321" s="173">
        <v>1.97</v>
      </c>
      <c r="Z321" s="174">
        <v>0</v>
      </c>
    </row>
    <row r="322" spans="2:28" x14ac:dyDescent="0.25">
      <c r="B322" s="30">
        <v>44966</v>
      </c>
      <c r="C322" s="78">
        <v>399.64</v>
      </c>
      <c r="D322" s="46"/>
      <c r="E322" s="26">
        <v>399.64</v>
      </c>
      <c r="F322" s="26"/>
      <c r="G322" s="26"/>
      <c r="H322" s="26"/>
      <c r="I322" s="26"/>
      <c r="J322" s="46"/>
      <c r="K322" s="26">
        <v>119.11</v>
      </c>
      <c r="L322" s="46"/>
      <c r="M322" s="26"/>
      <c r="N322" s="46"/>
      <c r="O322" s="26">
        <v>0</v>
      </c>
      <c r="P322" s="100"/>
      <c r="Q322" s="81"/>
      <c r="R322" s="46"/>
      <c r="S322" s="83"/>
      <c r="T322" s="84"/>
      <c r="U322" s="84">
        <v>24.05</v>
      </c>
      <c r="V322" s="170">
        <v>35.65</v>
      </c>
      <c r="W322" s="171"/>
      <c r="X322" s="172"/>
      <c r="Y322" s="173">
        <v>1.43</v>
      </c>
      <c r="Z322" s="174">
        <v>0</v>
      </c>
      <c r="AB322" t="s">
        <v>180</v>
      </c>
    </row>
    <row r="323" spans="2:28" ht="15.75" customHeight="1" x14ac:dyDescent="0.25">
      <c r="B323" s="30">
        <v>44970</v>
      </c>
      <c r="C323" s="78">
        <v>257.41000000000003</v>
      </c>
      <c r="D323" s="46"/>
      <c r="E323" s="26">
        <v>257.41000000000003</v>
      </c>
      <c r="F323" s="26"/>
      <c r="G323" s="26"/>
      <c r="H323" s="26"/>
      <c r="I323" s="26"/>
      <c r="J323" s="46"/>
      <c r="K323" s="26">
        <v>114.85</v>
      </c>
      <c r="L323" s="46"/>
      <c r="M323" s="26"/>
      <c r="N323" s="46"/>
      <c r="O323" s="26">
        <v>0</v>
      </c>
      <c r="P323" s="80">
        <v>44.11</v>
      </c>
      <c r="Q323" s="81"/>
      <c r="R323" s="46"/>
      <c r="S323" s="83"/>
      <c r="T323" s="84"/>
      <c r="U323" s="84">
        <v>16.329999999999998</v>
      </c>
      <c r="V323" s="170">
        <v>9.91</v>
      </c>
      <c r="W323" s="171"/>
      <c r="X323" s="172"/>
      <c r="Y323" s="173">
        <v>2.64</v>
      </c>
      <c r="Z323" s="174">
        <v>0</v>
      </c>
    </row>
    <row r="324" spans="2:28" x14ac:dyDescent="0.25">
      <c r="B324" s="30">
        <v>44972</v>
      </c>
      <c r="C324" s="78">
        <v>294.95</v>
      </c>
      <c r="D324" s="46"/>
      <c r="E324" s="26">
        <v>294.95</v>
      </c>
      <c r="F324" s="26"/>
      <c r="G324" s="26"/>
      <c r="H324" s="26"/>
      <c r="I324" s="26"/>
      <c r="J324" s="46"/>
      <c r="K324" s="26">
        <v>136.16</v>
      </c>
      <c r="L324" s="46"/>
      <c r="M324" s="26"/>
      <c r="N324" s="46"/>
      <c r="O324" s="26">
        <v>0</v>
      </c>
      <c r="P324" s="80">
        <v>51.89</v>
      </c>
      <c r="Q324" s="81">
        <v>24.4</v>
      </c>
      <c r="R324" s="46"/>
      <c r="S324" s="83">
        <v>0</v>
      </c>
      <c r="T324" s="84">
        <v>0</v>
      </c>
      <c r="U324" s="84">
        <v>21.07</v>
      </c>
      <c r="V324" s="170">
        <v>17.95</v>
      </c>
      <c r="W324" s="171">
        <v>0</v>
      </c>
      <c r="X324" s="172">
        <v>0</v>
      </c>
      <c r="Y324" s="173">
        <v>1.45</v>
      </c>
      <c r="Z324" s="174">
        <v>0</v>
      </c>
    </row>
    <row r="325" spans="2:28" x14ac:dyDescent="0.25">
      <c r="B325" s="30">
        <v>44974</v>
      </c>
      <c r="C325" s="78">
        <v>213.57</v>
      </c>
      <c r="D325" s="46"/>
      <c r="E325" s="26">
        <v>213.57</v>
      </c>
      <c r="F325" s="26"/>
      <c r="G325" s="26"/>
      <c r="H325" s="26"/>
      <c r="I325" s="26"/>
      <c r="J325" s="46"/>
      <c r="K325" s="26">
        <v>129.44999999999999</v>
      </c>
      <c r="L325" s="46"/>
      <c r="M325" s="26"/>
      <c r="N325" s="46"/>
      <c r="O325" s="26">
        <v>0</v>
      </c>
      <c r="P325" s="100">
        <v>54.26</v>
      </c>
      <c r="Q325" s="81">
        <v>22.01</v>
      </c>
      <c r="R325" s="46"/>
      <c r="S325" s="83"/>
      <c r="T325" s="84"/>
      <c r="U325" s="84">
        <v>22.94</v>
      </c>
      <c r="V325" s="170">
        <v>13.78</v>
      </c>
      <c r="W325" s="171">
        <v>0</v>
      </c>
      <c r="X325" s="172"/>
      <c r="Y325" s="173">
        <v>2.77</v>
      </c>
      <c r="Z325" s="174"/>
    </row>
    <row r="326" spans="2:28" x14ac:dyDescent="0.25">
      <c r="B326" s="30">
        <v>44977</v>
      </c>
      <c r="C326" s="78">
        <v>307.10000000000002</v>
      </c>
      <c r="D326" s="46"/>
      <c r="E326" s="26">
        <v>307.10000000000002</v>
      </c>
      <c r="F326" s="26"/>
      <c r="G326" s="26"/>
      <c r="H326" s="26"/>
      <c r="I326" s="26"/>
      <c r="J326" s="46"/>
      <c r="K326" s="26">
        <v>80.349999999999994</v>
      </c>
      <c r="L326" s="46"/>
      <c r="M326" s="26"/>
      <c r="N326" s="46"/>
      <c r="O326" s="26">
        <v>0</v>
      </c>
      <c r="P326" s="80">
        <v>44.86</v>
      </c>
      <c r="Q326" s="81">
        <v>20.12</v>
      </c>
      <c r="R326" s="46"/>
      <c r="S326" s="83"/>
      <c r="T326" s="84"/>
      <c r="U326" s="84">
        <v>17.809999999999999</v>
      </c>
      <c r="V326" s="170">
        <v>19.7</v>
      </c>
      <c r="W326" s="171">
        <v>0</v>
      </c>
      <c r="X326" s="172"/>
      <c r="Y326" s="173">
        <v>4.9400000000000004</v>
      </c>
      <c r="Z326" s="174"/>
    </row>
    <row r="327" spans="2:28" x14ac:dyDescent="0.25">
      <c r="B327" s="30">
        <v>44979</v>
      </c>
      <c r="C327" s="78">
        <v>338.11</v>
      </c>
      <c r="D327" s="46"/>
      <c r="E327" s="26">
        <v>338.11</v>
      </c>
      <c r="F327" s="26"/>
      <c r="G327" s="26"/>
      <c r="H327" s="26"/>
      <c r="I327" s="26"/>
      <c r="J327" s="46"/>
      <c r="K327" s="26">
        <v>127.84</v>
      </c>
      <c r="L327" s="46"/>
      <c r="M327" s="26"/>
      <c r="N327" s="46"/>
      <c r="O327" s="26">
        <v>0</v>
      </c>
      <c r="P327" s="100">
        <v>42.96</v>
      </c>
      <c r="Q327" s="81">
        <v>14.02</v>
      </c>
      <c r="R327" s="46"/>
      <c r="S327" s="83">
        <v>0</v>
      </c>
      <c r="T327" s="84">
        <v>0</v>
      </c>
      <c r="U327" s="84">
        <v>16.170000000000002</v>
      </c>
      <c r="V327" s="170">
        <v>14.53</v>
      </c>
      <c r="W327" s="171">
        <v>0</v>
      </c>
      <c r="X327" s="172">
        <v>0</v>
      </c>
      <c r="Y327" s="173">
        <v>4.53</v>
      </c>
      <c r="Z327" s="174">
        <v>0</v>
      </c>
    </row>
    <row r="328" spans="2:28" x14ac:dyDescent="0.25">
      <c r="B328" s="30">
        <v>44981</v>
      </c>
      <c r="C328" s="78">
        <v>312.8</v>
      </c>
      <c r="D328" s="46"/>
      <c r="E328" s="26">
        <v>312.8</v>
      </c>
      <c r="F328" s="26"/>
      <c r="G328" s="26"/>
      <c r="H328" s="26"/>
      <c r="I328" s="26"/>
      <c r="J328" s="46"/>
      <c r="K328" s="26">
        <v>134.79</v>
      </c>
      <c r="L328" s="46"/>
      <c r="M328" s="26"/>
      <c r="N328" s="46"/>
      <c r="O328" s="26">
        <v>0</v>
      </c>
      <c r="P328" s="100">
        <v>45.94</v>
      </c>
      <c r="Q328" s="81">
        <v>22.54</v>
      </c>
      <c r="R328" s="46"/>
      <c r="S328" s="83"/>
      <c r="T328" s="84"/>
      <c r="U328" s="84">
        <v>19.14</v>
      </c>
      <c r="V328" s="170">
        <v>11.52</v>
      </c>
      <c r="W328" s="171">
        <v>0</v>
      </c>
      <c r="X328" s="172"/>
      <c r="Y328" s="173">
        <v>5.54</v>
      </c>
      <c r="Z328" s="174"/>
    </row>
    <row r="329" spans="2:28" x14ac:dyDescent="0.25">
      <c r="B329" s="30">
        <v>44984</v>
      </c>
      <c r="C329" s="78">
        <v>223.9</v>
      </c>
      <c r="D329" s="46"/>
      <c r="E329" s="26">
        <v>223.9</v>
      </c>
      <c r="F329" s="26"/>
      <c r="G329" s="26"/>
      <c r="H329" s="26"/>
      <c r="I329" s="26"/>
      <c r="J329" s="46"/>
      <c r="K329" s="26">
        <v>116.53</v>
      </c>
      <c r="L329" s="46"/>
      <c r="M329" s="26"/>
      <c r="N329" s="46"/>
      <c r="O329" s="26">
        <v>0</v>
      </c>
      <c r="P329" s="80">
        <v>43.18</v>
      </c>
      <c r="Q329" s="81">
        <v>30.96</v>
      </c>
      <c r="R329" s="46"/>
      <c r="S329" s="83">
        <v>0</v>
      </c>
      <c r="T329" s="84">
        <v>0</v>
      </c>
      <c r="U329" s="84">
        <v>4.3499999999999996</v>
      </c>
      <c r="V329" s="170">
        <v>1.7</v>
      </c>
      <c r="W329" s="171">
        <v>0</v>
      </c>
      <c r="X329" s="172">
        <v>0</v>
      </c>
      <c r="Y329" s="173">
        <v>3.32</v>
      </c>
      <c r="Z329" s="174">
        <v>0</v>
      </c>
    </row>
    <row r="330" spans="2:28" x14ac:dyDescent="0.25">
      <c r="B330" s="30">
        <v>44986</v>
      </c>
      <c r="C330" s="78">
        <v>299.25</v>
      </c>
      <c r="D330" s="46"/>
      <c r="E330" s="26">
        <v>299.25</v>
      </c>
      <c r="F330" s="26"/>
      <c r="G330" s="26"/>
      <c r="H330" s="26"/>
      <c r="I330" s="26"/>
      <c r="J330" s="46"/>
      <c r="K330" s="26">
        <v>125.99</v>
      </c>
      <c r="L330" s="46"/>
      <c r="M330" s="26"/>
      <c r="N330" s="46"/>
      <c r="O330" s="26">
        <v>0</v>
      </c>
      <c r="P330" s="100">
        <v>41.8</v>
      </c>
      <c r="Q330" s="81">
        <v>8.7100000000000009</v>
      </c>
      <c r="R330" s="46"/>
      <c r="S330" s="83"/>
      <c r="T330" s="84"/>
      <c r="U330" s="84">
        <v>9.68</v>
      </c>
      <c r="V330" s="170">
        <v>21.54</v>
      </c>
      <c r="W330" s="171">
        <v>0</v>
      </c>
      <c r="X330" s="172"/>
      <c r="Y330" s="173">
        <v>2.74</v>
      </c>
      <c r="Z330" s="174"/>
    </row>
    <row r="331" spans="2:28" x14ac:dyDescent="0.25">
      <c r="B331" s="30">
        <v>44988</v>
      </c>
      <c r="C331" s="78">
        <v>291.14999999999998</v>
      </c>
      <c r="D331" s="46"/>
      <c r="E331" s="26">
        <v>291.14999999999998</v>
      </c>
      <c r="F331" s="26"/>
      <c r="G331" s="26"/>
      <c r="H331" s="26"/>
      <c r="I331" s="26"/>
      <c r="J331" s="46"/>
      <c r="K331" s="26">
        <v>155.77000000000001</v>
      </c>
      <c r="L331" s="46"/>
      <c r="M331" s="26"/>
      <c r="N331" s="46"/>
      <c r="O331" s="26">
        <v>0</v>
      </c>
      <c r="P331" s="100">
        <v>44.78</v>
      </c>
      <c r="Q331" s="81">
        <v>14.02</v>
      </c>
      <c r="R331" s="46"/>
      <c r="S331" s="83"/>
      <c r="T331" s="84"/>
      <c r="U331" s="84">
        <v>8.83</v>
      </c>
      <c r="V331" s="170">
        <v>18.399999999999999</v>
      </c>
      <c r="W331" s="171">
        <v>0</v>
      </c>
      <c r="X331" s="172"/>
      <c r="Y331" s="173">
        <v>4.8499999999999996</v>
      </c>
      <c r="Z331" s="174"/>
    </row>
    <row r="332" spans="2:28" x14ac:dyDescent="0.25">
      <c r="B332" s="30">
        <v>44991</v>
      </c>
      <c r="C332" s="78">
        <v>272.05</v>
      </c>
      <c r="D332" s="46"/>
      <c r="E332" s="26">
        <v>272.05</v>
      </c>
      <c r="F332" s="26"/>
      <c r="G332" s="26"/>
      <c r="H332" s="26"/>
      <c r="I332" s="26"/>
      <c r="J332" s="46"/>
      <c r="K332" s="26">
        <v>136.69</v>
      </c>
      <c r="L332" s="46"/>
      <c r="M332" s="26"/>
      <c r="N332" s="46"/>
      <c r="O332" s="26">
        <v>0</v>
      </c>
      <c r="P332" s="100">
        <v>45.55</v>
      </c>
      <c r="Q332" s="81">
        <v>4.53</v>
      </c>
      <c r="R332" s="46"/>
      <c r="S332" s="83">
        <v>0</v>
      </c>
      <c r="T332" s="84">
        <v>0</v>
      </c>
      <c r="U332" s="84">
        <v>22.49</v>
      </c>
      <c r="V332" s="170">
        <v>20.98</v>
      </c>
      <c r="W332" s="171">
        <v>0</v>
      </c>
      <c r="X332" s="172">
        <v>0</v>
      </c>
      <c r="Y332" s="173">
        <v>8.26</v>
      </c>
      <c r="Z332" s="174">
        <v>0</v>
      </c>
      <c r="AB332" t="s">
        <v>184</v>
      </c>
    </row>
    <row r="333" spans="2:28" x14ac:dyDescent="0.25">
      <c r="B333" s="30">
        <v>44993</v>
      </c>
      <c r="C333" s="78">
        <v>266.97000000000003</v>
      </c>
      <c r="D333" s="46"/>
      <c r="E333" s="26">
        <v>266.97000000000003</v>
      </c>
      <c r="F333" s="26"/>
      <c r="G333" s="26"/>
      <c r="H333" s="26"/>
      <c r="I333" s="26"/>
      <c r="J333" s="46"/>
      <c r="K333" s="26">
        <v>105.81</v>
      </c>
      <c r="L333" s="46"/>
      <c r="M333" s="26"/>
      <c r="N333" s="46"/>
      <c r="O333" s="26">
        <v>0</v>
      </c>
      <c r="P333" s="100">
        <v>37.450000000000003</v>
      </c>
      <c r="Q333" s="81">
        <v>12.22</v>
      </c>
      <c r="R333" s="46"/>
      <c r="S333" s="83"/>
      <c r="T333" s="84"/>
      <c r="U333" s="84">
        <v>29.12</v>
      </c>
      <c r="V333" s="170">
        <v>20.67</v>
      </c>
      <c r="W333" s="171">
        <v>0</v>
      </c>
      <c r="X333" s="172"/>
      <c r="Y333" s="173">
        <v>10.38</v>
      </c>
      <c r="Z333" s="174"/>
    </row>
    <row r="334" spans="2:28" x14ac:dyDescent="0.25">
      <c r="B334" s="30">
        <v>44995</v>
      </c>
      <c r="C334" s="78">
        <v>240.97</v>
      </c>
      <c r="D334" s="46"/>
      <c r="E334" s="26">
        <v>240.97</v>
      </c>
      <c r="F334" s="26"/>
      <c r="G334" s="26"/>
      <c r="H334" s="26"/>
      <c r="I334" s="26"/>
      <c r="J334" s="46"/>
      <c r="K334" s="26">
        <v>115.18</v>
      </c>
      <c r="L334" s="46"/>
      <c r="M334" s="26"/>
      <c r="N334" s="46"/>
      <c r="O334" s="26">
        <v>0</v>
      </c>
      <c r="P334" s="100">
        <v>25.56</v>
      </c>
      <c r="Q334" s="81">
        <v>12.03</v>
      </c>
      <c r="R334" s="46"/>
      <c r="S334" s="83"/>
      <c r="T334" s="84"/>
      <c r="U334" s="84">
        <v>26.37</v>
      </c>
      <c r="V334" s="170">
        <v>20.350000000000001</v>
      </c>
      <c r="W334" s="171">
        <v>0</v>
      </c>
      <c r="X334" s="172"/>
      <c r="Y334" s="173">
        <v>9.94</v>
      </c>
      <c r="Z334" s="174"/>
    </row>
    <row r="335" spans="2:28" x14ac:dyDescent="0.25">
      <c r="B335" s="30">
        <v>44998</v>
      </c>
      <c r="C335" s="78">
        <v>118.05</v>
      </c>
      <c r="D335" s="46"/>
      <c r="E335" s="26">
        <v>118.05</v>
      </c>
      <c r="F335" s="26"/>
      <c r="G335" s="26"/>
      <c r="H335" s="26"/>
      <c r="I335" s="26"/>
      <c r="J335" s="46"/>
      <c r="K335" s="26">
        <v>105.62</v>
      </c>
      <c r="L335" s="46"/>
      <c r="M335" s="26"/>
      <c r="N335" s="46"/>
      <c r="O335" s="26">
        <v>0</v>
      </c>
      <c r="P335" s="100">
        <v>8.4</v>
      </c>
      <c r="Q335" s="81">
        <v>16.52</v>
      </c>
      <c r="R335" s="46"/>
      <c r="S335" s="83">
        <v>0</v>
      </c>
      <c r="T335" s="84">
        <v>0</v>
      </c>
      <c r="U335" s="84">
        <v>22.86</v>
      </c>
      <c r="V335" s="170">
        <v>12.25</v>
      </c>
      <c r="W335" s="171">
        <v>0</v>
      </c>
      <c r="X335" s="172">
        <v>0</v>
      </c>
      <c r="Y335" s="173">
        <v>5.81</v>
      </c>
      <c r="Z335" s="174">
        <v>0</v>
      </c>
    </row>
    <row r="336" spans="2:28" x14ac:dyDescent="0.25">
      <c r="B336" s="30">
        <v>45000</v>
      </c>
      <c r="C336" s="78">
        <v>223.08</v>
      </c>
      <c r="D336" s="46"/>
      <c r="E336" s="26">
        <v>223.08</v>
      </c>
      <c r="F336" s="26"/>
      <c r="G336" s="26"/>
      <c r="H336" s="26"/>
      <c r="I336" s="26"/>
      <c r="J336" s="46"/>
      <c r="K336" s="26">
        <v>130.61000000000001</v>
      </c>
      <c r="L336" s="46"/>
      <c r="M336" s="26"/>
      <c r="N336" s="46"/>
      <c r="O336" s="26">
        <v>0</v>
      </c>
      <c r="P336" s="100">
        <v>8.3800000000000008</v>
      </c>
      <c r="Q336" s="81">
        <v>28.24</v>
      </c>
      <c r="R336" s="46"/>
      <c r="S336" s="83"/>
      <c r="T336" s="84"/>
      <c r="U336" s="84">
        <v>26.81</v>
      </c>
      <c r="V336" s="170">
        <v>15.93</v>
      </c>
      <c r="W336" s="171">
        <v>0</v>
      </c>
      <c r="X336" s="172"/>
      <c r="Y336" s="173">
        <v>1.1299999999999999</v>
      </c>
      <c r="Z336" s="174"/>
    </row>
    <row r="337" spans="2:26" x14ac:dyDescent="0.25">
      <c r="B337" s="30">
        <v>45002</v>
      </c>
      <c r="C337" s="78">
        <v>216.8</v>
      </c>
      <c r="D337" s="46"/>
      <c r="E337" s="26">
        <v>216.8</v>
      </c>
      <c r="F337" s="26"/>
      <c r="G337" s="26"/>
      <c r="H337" s="26"/>
      <c r="I337" s="26"/>
      <c r="J337" s="46"/>
      <c r="K337" s="26">
        <v>132.51</v>
      </c>
      <c r="L337" s="46"/>
      <c r="M337" s="26"/>
      <c r="N337" s="46"/>
      <c r="O337" s="26">
        <v>0</v>
      </c>
      <c r="P337" s="100">
        <v>6.78</v>
      </c>
      <c r="Q337" s="81">
        <v>15.08</v>
      </c>
      <c r="R337" s="46"/>
      <c r="S337" s="83"/>
      <c r="T337" s="84"/>
      <c r="U337" s="84">
        <v>22.31</v>
      </c>
      <c r="V337" s="170">
        <v>13.2</v>
      </c>
      <c r="W337" s="171">
        <v>0</v>
      </c>
      <c r="X337" s="172"/>
      <c r="Y337" s="173">
        <v>0.83</v>
      </c>
      <c r="Z337" s="174"/>
    </row>
    <row r="338" spans="2:26" x14ac:dyDescent="0.25">
      <c r="B338" s="30">
        <v>45005</v>
      </c>
      <c r="C338" s="78">
        <v>303.97000000000003</v>
      </c>
      <c r="D338" s="46"/>
      <c r="E338" s="26">
        <v>252.8</v>
      </c>
      <c r="F338" s="26"/>
      <c r="G338" s="26"/>
      <c r="H338" s="26"/>
      <c r="I338" s="26"/>
      <c r="J338" s="46"/>
      <c r="K338" s="26">
        <v>102.6</v>
      </c>
      <c r="L338" s="46"/>
      <c r="M338" s="26"/>
      <c r="N338" s="46"/>
      <c r="O338" s="26">
        <v>51.17</v>
      </c>
      <c r="P338" s="100">
        <v>16.579999999999998</v>
      </c>
      <c r="Q338" s="81">
        <v>45.03</v>
      </c>
      <c r="R338" s="46"/>
      <c r="S338" s="83">
        <v>0</v>
      </c>
      <c r="T338" s="84">
        <v>0</v>
      </c>
      <c r="U338" s="84">
        <v>23.68</v>
      </c>
      <c r="V338" s="170">
        <v>8.6300000000000008</v>
      </c>
      <c r="W338" s="171">
        <v>0</v>
      </c>
      <c r="X338" s="172">
        <v>0</v>
      </c>
      <c r="Y338" s="173">
        <v>9.51</v>
      </c>
      <c r="Z338" s="174">
        <v>0</v>
      </c>
    </row>
    <row r="339" spans="2:26" x14ac:dyDescent="0.25">
      <c r="B339" s="30">
        <v>45007</v>
      </c>
      <c r="C339" s="78">
        <v>297.06</v>
      </c>
      <c r="D339" s="46"/>
      <c r="E339" s="26">
        <v>297.06</v>
      </c>
      <c r="F339" s="26"/>
      <c r="G339" s="26"/>
      <c r="H339" s="26"/>
      <c r="I339" s="26"/>
      <c r="J339" s="46"/>
      <c r="K339" s="26">
        <v>112.5</v>
      </c>
      <c r="L339" s="46"/>
      <c r="M339" s="26"/>
      <c r="N339" s="46"/>
      <c r="O339" s="26">
        <v>0</v>
      </c>
      <c r="P339" s="100">
        <v>15.71</v>
      </c>
      <c r="Q339" s="81">
        <v>69.930000000000007</v>
      </c>
      <c r="R339" s="46"/>
      <c r="S339" s="83"/>
      <c r="T339" s="84"/>
      <c r="U339" s="84">
        <v>18.2</v>
      </c>
      <c r="V339" s="170">
        <v>10.08</v>
      </c>
      <c r="W339" s="171">
        <v>0</v>
      </c>
      <c r="X339" s="172"/>
      <c r="Y339" s="173">
        <v>0.37</v>
      </c>
      <c r="Z339" s="174"/>
    </row>
    <row r="340" spans="2:26" x14ac:dyDescent="0.25">
      <c r="B340" s="30">
        <v>45009</v>
      </c>
      <c r="C340" s="78">
        <v>218.08</v>
      </c>
      <c r="D340" s="46"/>
      <c r="E340" s="26">
        <v>218.08</v>
      </c>
      <c r="F340" s="26"/>
      <c r="G340" s="26"/>
      <c r="H340" s="26"/>
      <c r="I340" s="26"/>
      <c r="J340" s="46"/>
      <c r="K340" s="26">
        <v>160.52000000000001</v>
      </c>
      <c r="L340" s="46"/>
      <c r="M340" s="26"/>
      <c r="N340" s="46"/>
      <c r="O340" s="26">
        <v>0</v>
      </c>
      <c r="P340" s="100">
        <v>14.11</v>
      </c>
      <c r="Q340" s="81">
        <v>75.83</v>
      </c>
      <c r="R340" s="46"/>
      <c r="S340" s="83"/>
      <c r="T340" s="84"/>
      <c r="U340" s="84">
        <v>18.989999999999998</v>
      </c>
      <c r="V340" s="170">
        <v>15.56</v>
      </c>
      <c r="W340" s="171">
        <v>0</v>
      </c>
      <c r="X340" s="172"/>
      <c r="Y340" s="173">
        <v>8.57</v>
      </c>
      <c r="Z340" s="174"/>
    </row>
    <row r="341" spans="2:26" x14ac:dyDescent="0.25">
      <c r="B341" s="30">
        <v>45012</v>
      </c>
      <c r="C341" s="78">
        <v>211.59</v>
      </c>
      <c r="D341" s="46"/>
      <c r="E341" s="26">
        <v>211.59</v>
      </c>
      <c r="F341" s="26"/>
      <c r="G341" s="26"/>
      <c r="H341" s="26"/>
      <c r="I341" s="26"/>
      <c r="J341" s="46"/>
      <c r="K341" s="26">
        <v>81.48</v>
      </c>
      <c r="L341" s="46"/>
      <c r="M341" s="26"/>
      <c r="N341" s="46"/>
      <c r="O341" s="26">
        <v>0</v>
      </c>
      <c r="P341" s="100">
        <v>6.79</v>
      </c>
      <c r="Q341" s="81">
        <v>36.93</v>
      </c>
      <c r="R341" s="46"/>
      <c r="S341" s="83">
        <v>0</v>
      </c>
      <c r="T341" s="84">
        <v>0</v>
      </c>
      <c r="U341" s="84">
        <v>17.28</v>
      </c>
      <c r="V341" s="170">
        <v>18.2</v>
      </c>
      <c r="W341" s="171">
        <v>0</v>
      </c>
      <c r="X341" s="172">
        <v>0</v>
      </c>
      <c r="Y341" s="173">
        <v>0</v>
      </c>
      <c r="Z341" s="174">
        <v>0</v>
      </c>
    </row>
    <row r="342" spans="2:26" x14ac:dyDescent="0.25">
      <c r="B342" s="30">
        <v>45014</v>
      </c>
      <c r="C342" s="78">
        <v>269.5</v>
      </c>
      <c r="D342" s="46"/>
      <c r="E342" s="26">
        <v>269.5</v>
      </c>
      <c r="F342" s="26"/>
      <c r="G342" s="26"/>
      <c r="H342" s="26"/>
      <c r="I342" s="26"/>
      <c r="J342" s="46"/>
      <c r="K342" s="26">
        <v>102.22</v>
      </c>
      <c r="L342" s="46"/>
      <c r="M342" s="26"/>
      <c r="N342" s="46"/>
      <c r="O342" s="26">
        <v>0</v>
      </c>
      <c r="P342" s="100">
        <v>6.67</v>
      </c>
      <c r="Q342" s="81">
        <v>23.07</v>
      </c>
      <c r="R342" s="46"/>
      <c r="S342" s="83"/>
      <c r="T342" s="84"/>
      <c r="U342" s="84">
        <v>15.24</v>
      </c>
      <c r="V342" s="170">
        <v>2.92</v>
      </c>
      <c r="W342" s="171">
        <v>0</v>
      </c>
      <c r="X342" s="172"/>
      <c r="Y342" s="173">
        <v>0</v>
      </c>
      <c r="Z342" s="174"/>
    </row>
    <row r="343" spans="2:26" x14ac:dyDescent="0.25">
      <c r="B343" s="30">
        <v>45016</v>
      </c>
      <c r="C343" s="78">
        <v>284.22000000000003</v>
      </c>
      <c r="D343" s="46"/>
      <c r="E343" s="26">
        <v>284.22000000000003</v>
      </c>
      <c r="F343" s="26"/>
      <c r="G343" s="26"/>
      <c r="H343" s="26"/>
      <c r="I343" s="26"/>
      <c r="J343" s="46"/>
      <c r="K343" s="26">
        <v>116.7</v>
      </c>
      <c r="L343" s="46"/>
      <c r="M343" s="26"/>
      <c r="N343" s="46"/>
      <c r="O343" s="26">
        <v>0</v>
      </c>
      <c r="P343" s="100">
        <v>4.91</v>
      </c>
      <c r="Q343" s="81">
        <v>29.23</v>
      </c>
      <c r="R343" s="46"/>
      <c r="S343" s="83"/>
      <c r="T343" s="84"/>
      <c r="U343" s="84">
        <v>16.96</v>
      </c>
      <c r="V343" s="170">
        <v>1.4</v>
      </c>
      <c r="W343" s="171">
        <v>0</v>
      </c>
      <c r="X343" s="172"/>
      <c r="Y343" s="173">
        <v>0</v>
      </c>
      <c r="Z343" s="174"/>
    </row>
    <row r="344" spans="2:26" x14ac:dyDescent="0.25">
      <c r="B344" s="30">
        <v>45019</v>
      </c>
      <c r="C344" s="78">
        <v>210.91</v>
      </c>
      <c r="D344" s="46"/>
      <c r="E344" s="26">
        <v>210.91</v>
      </c>
      <c r="F344" s="26"/>
      <c r="G344" s="26"/>
      <c r="H344" s="26"/>
      <c r="I344" s="26"/>
      <c r="J344" s="46"/>
      <c r="K344" s="26">
        <v>97.92</v>
      </c>
      <c r="L344" s="46"/>
      <c r="M344" s="26"/>
      <c r="N344" s="46"/>
      <c r="O344" s="26">
        <v>0</v>
      </c>
      <c r="P344" s="80">
        <v>6.73</v>
      </c>
      <c r="Q344" s="81">
        <v>25.8</v>
      </c>
      <c r="R344" s="46"/>
      <c r="S344" s="83">
        <v>0</v>
      </c>
      <c r="T344" s="84">
        <v>0</v>
      </c>
      <c r="U344" s="84">
        <v>11.23</v>
      </c>
      <c r="V344" s="170">
        <v>6.24</v>
      </c>
      <c r="W344" s="171">
        <v>0.45</v>
      </c>
      <c r="X344" s="172">
        <v>0</v>
      </c>
      <c r="Y344" s="173">
        <v>0</v>
      </c>
      <c r="Z344" s="174">
        <v>0</v>
      </c>
    </row>
    <row r="345" spans="2:26" x14ac:dyDescent="0.25">
      <c r="B345" s="30">
        <v>45020</v>
      </c>
      <c r="C345" s="78">
        <v>234.63</v>
      </c>
      <c r="D345" s="46"/>
      <c r="E345" s="26">
        <v>234.63</v>
      </c>
      <c r="F345" s="26"/>
      <c r="G345" s="26"/>
      <c r="H345" s="26"/>
      <c r="I345" s="26"/>
      <c r="J345" s="46"/>
      <c r="K345" s="26">
        <v>109.05</v>
      </c>
      <c r="L345" s="46"/>
      <c r="M345" s="26"/>
      <c r="N345" s="46"/>
      <c r="O345" s="26">
        <v>0</v>
      </c>
      <c r="P345" s="80">
        <v>3.36</v>
      </c>
      <c r="Q345" s="81">
        <v>24.13</v>
      </c>
      <c r="R345" s="46"/>
      <c r="S345" s="83"/>
      <c r="T345" s="84"/>
      <c r="U345" s="84">
        <v>16.329999999999998</v>
      </c>
      <c r="V345" s="170">
        <v>5.27</v>
      </c>
      <c r="W345" s="171">
        <v>1.07</v>
      </c>
      <c r="X345" s="172"/>
      <c r="Y345" s="173">
        <v>0</v>
      </c>
      <c r="Z345" s="174"/>
    </row>
    <row r="346" spans="2:26" x14ac:dyDescent="0.25">
      <c r="B346" s="30">
        <v>45028</v>
      </c>
      <c r="C346" s="78">
        <v>239.86</v>
      </c>
      <c r="D346" s="46"/>
      <c r="E346" s="26">
        <v>239.86</v>
      </c>
      <c r="F346" s="26"/>
      <c r="G346" s="26"/>
      <c r="H346" s="26"/>
      <c r="I346" s="26"/>
      <c r="J346" s="46"/>
      <c r="K346" s="26">
        <v>97.89</v>
      </c>
      <c r="L346" s="46"/>
      <c r="M346" s="26"/>
      <c r="N346" s="46"/>
      <c r="O346" s="26">
        <v>0</v>
      </c>
      <c r="P346" s="100">
        <v>5.36</v>
      </c>
      <c r="Q346" s="81">
        <v>14.7</v>
      </c>
      <c r="R346" s="46"/>
      <c r="S346" s="83">
        <v>0</v>
      </c>
      <c r="T346" s="84">
        <v>0</v>
      </c>
      <c r="U346" s="84">
        <v>17.850000000000001</v>
      </c>
      <c r="V346" s="170">
        <v>6.88</v>
      </c>
      <c r="W346" s="171">
        <v>0.28999999999999998</v>
      </c>
      <c r="X346" s="172">
        <v>0</v>
      </c>
      <c r="Y346" s="173">
        <v>0</v>
      </c>
      <c r="Z346" s="174">
        <v>0</v>
      </c>
    </row>
    <row r="347" spans="2:26" x14ac:dyDescent="0.25">
      <c r="B347" s="30">
        <v>45030</v>
      </c>
      <c r="C347" s="78">
        <v>157.72999999999999</v>
      </c>
      <c r="D347" s="46"/>
      <c r="E347" s="26">
        <v>157.72999999999999</v>
      </c>
      <c r="F347" s="26"/>
      <c r="G347" s="26"/>
      <c r="H347" s="26"/>
      <c r="I347" s="26"/>
      <c r="J347" s="46"/>
      <c r="K347" s="26">
        <v>96.76</v>
      </c>
      <c r="L347" s="46"/>
      <c r="M347" s="26"/>
      <c r="N347" s="46"/>
      <c r="O347" s="26">
        <v>0</v>
      </c>
      <c r="P347" s="80">
        <v>4.45</v>
      </c>
      <c r="Q347" s="81">
        <v>14.87</v>
      </c>
      <c r="R347" s="46"/>
      <c r="S347" s="83"/>
      <c r="T347" s="84"/>
      <c r="U347" s="84">
        <v>18.899999999999999</v>
      </c>
      <c r="V347" s="170">
        <v>5.41</v>
      </c>
      <c r="W347" s="171">
        <v>0.76</v>
      </c>
      <c r="X347" s="172"/>
      <c r="Y347" s="173">
        <v>0</v>
      </c>
      <c r="Z347" s="174"/>
    </row>
    <row r="348" spans="2:26" x14ac:dyDescent="0.25">
      <c r="B348" s="30">
        <v>45033</v>
      </c>
      <c r="C348" s="78">
        <v>144.19999999999999</v>
      </c>
      <c r="D348" s="46"/>
      <c r="E348" s="26">
        <v>144.19999999999999</v>
      </c>
      <c r="F348" s="26"/>
      <c r="G348" s="26"/>
      <c r="H348" s="26"/>
      <c r="I348" s="26"/>
      <c r="J348" s="46"/>
      <c r="K348" s="26">
        <v>69.91</v>
      </c>
      <c r="L348" s="46"/>
      <c r="M348" s="26"/>
      <c r="N348" s="46"/>
      <c r="O348" s="26">
        <v>0</v>
      </c>
      <c r="P348" s="80">
        <v>1.35</v>
      </c>
      <c r="Q348" s="81">
        <v>5.93</v>
      </c>
      <c r="R348" s="46"/>
      <c r="S348" s="83">
        <v>0</v>
      </c>
      <c r="T348" s="84">
        <v>0</v>
      </c>
      <c r="U348" s="84">
        <v>11.15</v>
      </c>
      <c r="V348" s="170">
        <v>0.39</v>
      </c>
      <c r="W348" s="171">
        <v>0.35</v>
      </c>
      <c r="X348" s="172">
        <v>0</v>
      </c>
      <c r="Y348" s="173">
        <v>0</v>
      </c>
      <c r="Z348" s="174">
        <v>0</v>
      </c>
    </row>
    <row r="349" spans="2:26" x14ac:dyDescent="0.25">
      <c r="B349" s="30">
        <v>45035</v>
      </c>
      <c r="C349" s="78">
        <v>115.53</v>
      </c>
      <c r="D349" s="46"/>
      <c r="E349" s="26">
        <v>115.53</v>
      </c>
      <c r="F349" s="26"/>
      <c r="G349" s="26"/>
      <c r="H349" s="26"/>
      <c r="I349" s="26"/>
      <c r="J349" s="46"/>
      <c r="K349" s="26">
        <v>80.900000000000006</v>
      </c>
      <c r="L349" s="46"/>
      <c r="M349" s="26"/>
      <c r="N349" s="46"/>
      <c r="O349" s="26">
        <v>0</v>
      </c>
      <c r="P349" s="80">
        <v>2.13</v>
      </c>
      <c r="Q349" s="81">
        <v>5.21</v>
      </c>
      <c r="R349" s="46"/>
      <c r="S349" s="83"/>
      <c r="T349" s="84"/>
      <c r="U349" s="84">
        <v>4.1399999999999997</v>
      </c>
      <c r="V349" s="170">
        <v>0.83</v>
      </c>
      <c r="W349" s="171">
        <v>0</v>
      </c>
      <c r="X349" s="172"/>
      <c r="Y349" s="173">
        <v>0</v>
      </c>
      <c r="Z349" s="174"/>
    </row>
    <row r="350" spans="2:26" x14ac:dyDescent="0.25">
      <c r="B350" s="30">
        <v>45037</v>
      </c>
      <c r="C350" s="78">
        <v>183.25</v>
      </c>
      <c r="D350" s="46"/>
      <c r="E350" s="26">
        <v>183.25</v>
      </c>
      <c r="F350" s="26"/>
      <c r="G350" s="26"/>
      <c r="H350" s="26"/>
      <c r="I350" s="26"/>
      <c r="J350" s="46"/>
      <c r="K350" s="26">
        <v>91.13</v>
      </c>
      <c r="L350" s="46"/>
      <c r="M350" s="26"/>
      <c r="N350" s="46"/>
      <c r="O350" s="26">
        <v>0</v>
      </c>
      <c r="P350" s="80">
        <v>1.26</v>
      </c>
      <c r="Q350" s="81">
        <v>1.75</v>
      </c>
      <c r="R350" s="46"/>
      <c r="S350" s="83"/>
      <c r="T350" s="84"/>
      <c r="U350" s="84">
        <v>5.74</v>
      </c>
      <c r="V350" s="170">
        <v>0.97</v>
      </c>
      <c r="W350" s="171">
        <v>0</v>
      </c>
      <c r="X350" s="172"/>
      <c r="Y350" s="173">
        <v>1.99</v>
      </c>
      <c r="Z350" s="174"/>
    </row>
    <row r="351" spans="2:26" x14ac:dyDescent="0.25">
      <c r="B351" s="30">
        <v>45040</v>
      </c>
      <c r="C351" s="78">
        <v>109.8</v>
      </c>
      <c r="D351" s="46"/>
      <c r="E351" s="26">
        <v>109.8</v>
      </c>
      <c r="F351" s="26"/>
      <c r="G351" s="26"/>
      <c r="H351" s="26"/>
      <c r="I351" s="26"/>
      <c r="J351" s="46"/>
      <c r="K351" s="26">
        <v>75.819999999999993</v>
      </c>
      <c r="L351" s="46"/>
      <c r="M351" s="26"/>
      <c r="N351" s="46"/>
      <c r="O351" s="26">
        <v>0</v>
      </c>
      <c r="P351" s="80">
        <v>0</v>
      </c>
      <c r="Q351" s="81">
        <v>6.88</v>
      </c>
      <c r="R351" s="46"/>
      <c r="S351" s="83">
        <v>0</v>
      </c>
      <c r="T351" s="84">
        <v>0</v>
      </c>
      <c r="U351" s="84">
        <v>4.41</v>
      </c>
      <c r="V351" s="170">
        <v>0.44</v>
      </c>
      <c r="W351" s="171">
        <v>0</v>
      </c>
      <c r="X351" s="172">
        <v>0</v>
      </c>
      <c r="Y351" s="173">
        <v>0</v>
      </c>
      <c r="Z351" s="174">
        <v>0</v>
      </c>
    </row>
    <row r="352" spans="2:26" x14ac:dyDescent="0.25">
      <c r="B352" s="30">
        <v>45042</v>
      </c>
      <c r="C352" s="78">
        <v>118.11</v>
      </c>
      <c r="D352" s="46"/>
      <c r="E352" s="26">
        <v>118.11</v>
      </c>
      <c r="F352" s="26"/>
      <c r="G352" s="26"/>
      <c r="H352" s="26"/>
      <c r="I352" s="26"/>
      <c r="J352" s="46"/>
      <c r="K352" s="26">
        <v>77.02</v>
      </c>
      <c r="L352" s="46"/>
      <c r="M352" s="26"/>
      <c r="N352" s="46"/>
      <c r="O352" s="26">
        <v>0</v>
      </c>
      <c r="P352" s="80">
        <v>0</v>
      </c>
      <c r="Q352" s="81">
        <v>10.55</v>
      </c>
      <c r="R352" s="46"/>
      <c r="S352" s="83"/>
      <c r="T352" s="84"/>
      <c r="U352" s="84">
        <v>6.02</v>
      </c>
      <c r="V352" s="170">
        <v>2.38</v>
      </c>
      <c r="W352" s="171">
        <v>0</v>
      </c>
      <c r="X352" s="172"/>
      <c r="Y352" s="173">
        <v>0</v>
      </c>
      <c r="Z352" s="174"/>
    </row>
    <row r="353" spans="2:28" x14ac:dyDescent="0.25">
      <c r="B353" s="30">
        <v>45044</v>
      </c>
      <c r="C353" s="78">
        <v>123.31</v>
      </c>
      <c r="D353" s="46"/>
      <c r="E353" s="26">
        <v>123.31</v>
      </c>
      <c r="F353" s="26"/>
      <c r="G353" s="26"/>
      <c r="H353" s="26"/>
      <c r="I353" s="26"/>
      <c r="J353" s="46"/>
      <c r="K353" s="26">
        <v>65.28</v>
      </c>
      <c r="L353" s="46"/>
      <c r="M353" s="26"/>
      <c r="N353" s="46"/>
      <c r="O353" s="26">
        <v>0</v>
      </c>
      <c r="P353" s="80">
        <v>0</v>
      </c>
      <c r="Q353" s="81">
        <v>8.7100000000000009</v>
      </c>
      <c r="R353" s="46"/>
      <c r="S353" s="83"/>
      <c r="T353" s="84"/>
      <c r="U353" s="84">
        <v>9.08</v>
      </c>
      <c r="V353" s="170">
        <v>1.32</v>
      </c>
      <c r="W353" s="171">
        <v>0</v>
      </c>
      <c r="X353" s="172"/>
      <c r="Y353" s="173">
        <v>0</v>
      </c>
      <c r="Z353" s="174"/>
    </row>
    <row r="354" spans="2:28" x14ac:dyDescent="0.25">
      <c r="B354" s="30">
        <v>45048</v>
      </c>
      <c r="C354" s="78">
        <v>146.99</v>
      </c>
      <c r="D354" s="46"/>
      <c r="E354" s="26">
        <v>114.35</v>
      </c>
      <c r="F354" s="26"/>
      <c r="G354" s="26"/>
      <c r="H354" s="26"/>
      <c r="I354" s="26"/>
      <c r="J354" s="46"/>
      <c r="K354" s="26">
        <v>83.96</v>
      </c>
      <c r="L354" s="46"/>
      <c r="M354" s="26"/>
      <c r="N354" s="46"/>
      <c r="O354" s="26">
        <v>32.64</v>
      </c>
      <c r="P354" s="80">
        <v>0</v>
      </c>
      <c r="Q354" s="81">
        <v>1.28</v>
      </c>
      <c r="R354" s="46"/>
      <c r="S354" s="83">
        <v>0</v>
      </c>
      <c r="T354" s="84">
        <v>0</v>
      </c>
      <c r="U354" s="84">
        <v>3.95</v>
      </c>
      <c r="V354" s="170">
        <v>0.56999999999999995</v>
      </c>
      <c r="W354" s="171">
        <v>0</v>
      </c>
      <c r="X354" s="172">
        <v>0</v>
      </c>
      <c r="Y354" s="173">
        <v>7.45</v>
      </c>
      <c r="Z354" s="174">
        <v>0</v>
      </c>
    </row>
    <row r="355" spans="2:28" x14ac:dyDescent="0.25">
      <c r="B355" s="30">
        <v>45049</v>
      </c>
      <c r="C355" s="78">
        <v>178.74</v>
      </c>
      <c r="D355" s="46"/>
      <c r="E355" s="26">
        <v>135.53</v>
      </c>
      <c r="F355" s="26"/>
      <c r="G355" s="26"/>
      <c r="H355" s="26"/>
      <c r="I355" s="26"/>
      <c r="J355" s="46"/>
      <c r="K355" s="26">
        <v>67.16</v>
      </c>
      <c r="L355" s="46"/>
      <c r="M355" s="26"/>
      <c r="N355" s="46"/>
      <c r="O355" s="26">
        <v>43.21</v>
      </c>
      <c r="P355" s="80">
        <v>0</v>
      </c>
      <c r="Q355" s="81">
        <v>2.71</v>
      </c>
      <c r="R355" s="46"/>
      <c r="S355" s="83"/>
      <c r="T355" s="84"/>
      <c r="U355" s="84">
        <v>4.6100000000000003</v>
      </c>
      <c r="V355" s="170">
        <v>0.16</v>
      </c>
      <c r="W355" s="171">
        <v>0</v>
      </c>
      <c r="X355" s="172"/>
      <c r="Y355" s="173">
        <v>9.58</v>
      </c>
      <c r="Z355" s="174"/>
    </row>
    <row r="356" spans="2:28" x14ac:dyDescent="0.25">
      <c r="B356" s="30">
        <v>45051</v>
      </c>
      <c r="C356" s="78">
        <v>106.61</v>
      </c>
      <c r="D356" s="46"/>
      <c r="E356" s="26">
        <v>106.61</v>
      </c>
      <c r="F356" s="26"/>
      <c r="G356" s="26"/>
      <c r="H356" s="26"/>
      <c r="I356" s="26"/>
      <c r="J356" s="46"/>
      <c r="K356" s="26">
        <v>99.33</v>
      </c>
      <c r="L356" s="46"/>
      <c r="M356" s="26"/>
      <c r="N356" s="46"/>
      <c r="O356" s="26">
        <v>0</v>
      </c>
      <c r="P356" s="80">
        <v>0</v>
      </c>
      <c r="Q356" s="81">
        <v>3.6</v>
      </c>
      <c r="R356" s="46"/>
      <c r="S356" s="83"/>
      <c r="T356" s="84"/>
      <c r="U356" s="84">
        <v>4.49</v>
      </c>
      <c r="V356" s="170">
        <v>0.09</v>
      </c>
      <c r="W356" s="171">
        <v>0</v>
      </c>
      <c r="X356" s="172"/>
      <c r="Y356" s="173">
        <v>6.43</v>
      </c>
      <c r="Z356" s="174"/>
    </row>
    <row r="357" spans="2:28" x14ac:dyDescent="0.25">
      <c r="B357" s="30">
        <v>45054</v>
      </c>
      <c r="C357" s="78">
        <v>94.28</v>
      </c>
      <c r="D357" s="46"/>
      <c r="E357" s="26">
        <v>94.28</v>
      </c>
      <c r="F357" s="26"/>
      <c r="G357" s="26"/>
      <c r="H357" s="26"/>
      <c r="I357" s="26"/>
      <c r="J357" s="46"/>
      <c r="K357" s="26">
        <v>108.55</v>
      </c>
      <c r="L357" s="46"/>
      <c r="M357" s="26"/>
      <c r="N357" s="46"/>
      <c r="O357" s="26">
        <v>0</v>
      </c>
      <c r="P357" s="80">
        <v>0</v>
      </c>
      <c r="Q357" s="81">
        <v>0</v>
      </c>
      <c r="R357" s="46"/>
      <c r="S357" s="83">
        <v>0</v>
      </c>
      <c r="T357" s="84">
        <v>0</v>
      </c>
      <c r="U357" s="84">
        <v>3.24</v>
      </c>
      <c r="V357" s="170">
        <v>1.1000000000000001</v>
      </c>
      <c r="W357" s="171">
        <v>0</v>
      </c>
      <c r="X357" s="172">
        <v>0</v>
      </c>
      <c r="Y357" s="173">
        <v>0</v>
      </c>
      <c r="Z357" s="174">
        <v>0</v>
      </c>
    </row>
    <row r="358" spans="2:28" x14ac:dyDescent="0.25">
      <c r="B358" s="30">
        <v>45056</v>
      </c>
      <c r="C358" s="78">
        <v>92.06</v>
      </c>
      <c r="D358" s="46"/>
      <c r="E358" s="26">
        <v>92.06</v>
      </c>
      <c r="F358" s="26"/>
      <c r="G358" s="26"/>
      <c r="H358" s="26"/>
      <c r="I358" s="26"/>
      <c r="J358" s="46"/>
      <c r="K358" s="26">
        <v>60.25</v>
      </c>
      <c r="L358" s="46"/>
      <c r="M358" s="26"/>
      <c r="N358" s="46"/>
      <c r="O358" s="26">
        <v>0</v>
      </c>
      <c r="P358" s="80">
        <v>0</v>
      </c>
      <c r="Q358" s="81">
        <v>0</v>
      </c>
      <c r="R358" s="46"/>
      <c r="S358" s="83"/>
      <c r="T358" s="84"/>
      <c r="U358" s="84">
        <v>3.87</v>
      </c>
      <c r="V358" s="170">
        <v>0</v>
      </c>
      <c r="W358" s="171">
        <v>0</v>
      </c>
      <c r="X358" s="172"/>
      <c r="Y358" s="173">
        <v>0</v>
      </c>
      <c r="Z358" s="174"/>
    </row>
    <row r="359" spans="2:28" x14ac:dyDescent="0.25">
      <c r="B359" s="30">
        <v>45058</v>
      </c>
      <c r="C359" s="78">
        <v>113.09</v>
      </c>
      <c r="D359" s="46"/>
      <c r="E359" s="26">
        <v>113.09</v>
      </c>
      <c r="F359" s="26"/>
      <c r="G359" s="26"/>
      <c r="H359" s="26"/>
      <c r="I359" s="26"/>
      <c r="J359" s="46"/>
      <c r="K359" s="26">
        <v>69.069999999999993</v>
      </c>
      <c r="L359" s="46"/>
      <c r="M359" s="26"/>
      <c r="N359" s="46"/>
      <c r="O359" s="26">
        <v>0</v>
      </c>
      <c r="P359" s="80">
        <v>0</v>
      </c>
      <c r="Q359" s="81">
        <v>0</v>
      </c>
      <c r="R359" s="46"/>
      <c r="S359" s="83"/>
      <c r="T359" s="84"/>
      <c r="U359" s="84">
        <v>2.5099999999999998</v>
      </c>
      <c r="V359" s="170">
        <v>0</v>
      </c>
      <c r="W359" s="171">
        <v>0</v>
      </c>
      <c r="X359" s="172"/>
      <c r="Y359" s="173">
        <v>0</v>
      </c>
      <c r="Z359" s="174"/>
    </row>
    <row r="360" spans="2:28" x14ac:dyDescent="0.25">
      <c r="B360" s="30">
        <v>45061</v>
      </c>
      <c r="C360" s="78">
        <v>108</v>
      </c>
      <c r="D360" s="46"/>
      <c r="E360" s="26">
        <v>108</v>
      </c>
      <c r="F360" s="26"/>
      <c r="G360" s="26"/>
      <c r="H360" s="26"/>
      <c r="I360" s="26"/>
      <c r="J360" s="46"/>
      <c r="K360" s="26">
        <v>54.3</v>
      </c>
      <c r="L360" s="46"/>
      <c r="M360" s="26"/>
      <c r="N360" s="46"/>
      <c r="O360" s="26">
        <v>0</v>
      </c>
      <c r="P360" s="80">
        <v>0</v>
      </c>
      <c r="Q360" s="81">
        <v>0</v>
      </c>
      <c r="R360" s="46"/>
      <c r="S360" s="83">
        <v>0</v>
      </c>
      <c r="T360" s="84">
        <v>0</v>
      </c>
      <c r="U360" s="84">
        <v>2.37</v>
      </c>
      <c r="V360" s="170">
        <v>0</v>
      </c>
      <c r="W360" s="171">
        <v>0</v>
      </c>
      <c r="X360" s="172">
        <v>0</v>
      </c>
      <c r="Y360" s="173">
        <v>0</v>
      </c>
      <c r="Z360" s="174">
        <v>0</v>
      </c>
    </row>
    <row r="361" spans="2:28" x14ac:dyDescent="0.25">
      <c r="B361" s="30">
        <v>45063</v>
      </c>
      <c r="C361" s="78">
        <v>140.78</v>
      </c>
      <c r="D361" s="46"/>
      <c r="E361" s="26">
        <v>140.78</v>
      </c>
      <c r="F361" s="26"/>
      <c r="G361" s="26"/>
      <c r="H361" s="26"/>
      <c r="I361" s="26"/>
      <c r="J361" s="46"/>
      <c r="K361" s="26">
        <v>84.7</v>
      </c>
      <c r="L361" s="46"/>
      <c r="M361" s="26"/>
      <c r="N361" s="46"/>
      <c r="O361" s="26">
        <v>0</v>
      </c>
      <c r="P361" s="80">
        <v>0</v>
      </c>
      <c r="Q361" s="81">
        <v>0</v>
      </c>
      <c r="R361" s="46"/>
      <c r="S361" s="83"/>
      <c r="T361" s="84"/>
      <c r="U361" s="84">
        <v>0</v>
      </c>
      <c r="V361" s="170">
        <v>0.21</v>
      </c>
      <c r="W361" s="171">
        <v>0</v>
      </c>
      <c r="X361" s="172"/>
      <c r="Y361" s="173">
        <v>0</v>
      </c>
      <c r="Z361" s="174"/>
    </row>
    <row r="362" spans="2:28" x14ac:dyDescent="0.25">
      <c r="B362" s="30">
        <v>45065</v>
      </c>
      <c r="C362" s="78">
        <v>111.14</v>
      </c>
      <c r="D362" s="46"/>
      <c r="E362" s="26">
        <v>111.14</v>
      </c>
      <c r="F362" s="26"/>
      <c r="G362" s="26"/>
      <c r="H362" s="26"/>
      <c r="I362" s="26"/>
      <c r="J362" s="46"/>
      <c r="K362" s="26">
        <v>80.08</v>
      </c>
      <c r="L362" s="46"/>
      <c r="M362" s="26"/>
      <c r="N362" s="46"/>
      <c r="O362" s="26">
        <v>0</v>
      </c>
      <c r="P362" s="80">
        <v>0</v>
      </c>
      <c r="Q362" s="81">
        <v>0</v>
      </c>
      <c r="R362" s="46"/>
      <c r="S362" s="83"/>
      <c r="T362" s="84"/>
      <c r="U362" s="84">
        <v>3.17</v>
      </c>
      <c r="V362" s="170">
        <v>0</v>
      </c>
      <c r="W362" s="171">
        <v>0</v>
      </c>
      <c r="X362" s="172"/>
      <c r="Y362" s="173">
        <v>0</v>
      </c>
      <c r="Z362" s="174"/>
    </row>
    <row r="363" spans="2:28" x14ac:dyDescent="0.25">
      <c r="B363" s="30">
        <v>45068</v>
      </c>
      <c r="C363" s="78">
        <v>119.87</v>
      </c>
      <c r="D363" s="46"/>
      <c r="E363" s="26">
        <v>119.87</v>
      </c>
      <c r="F363" s="26"/>
      <c r="G363" s="26"/>
      <c r="H363" s="26"/>
      <c r="I363" s="26"/>
      <c r="J363" s="46"/>
      <c r="K363" s="26">
        <v>74.06</v>
      </c>
      <c r="L363" s="46"/>
      <c r="M363" s="26"/>
      <c r="N363" s="46"/>
      <c r="O363" s="26">
        <v>0</v>
      </c>
      <c r="P363" s="80">
        <v>0</v>
      </c>
      <c r="Q363" s="81">
        <v>0</v>
      </c>
      <c r="R363" s="46"/>
      <c r="S363" s="83">
        <v>0</v>
      </c>
      <c r="T363" s="84">
        <v>0</v>
      </c>
      <c r="U363" s="84">
        <v>1.5</v>
      </c>
      <c r="V363" s="170">
        <v>0</v>
      </c>
      <c r="W363" s="171">
        <v>0</v>
      </c>
      <c r="X363" s="172">
        <v>0</v>
      </c>
      <c r="Y363" s="173">
        <v>0</v>
      </c>
      <c r="Z363" s="174">
        <v>0</v>
      </c>
    </row>
    <row r="364" spans="2:28" x14ac:dyDescent="0.25">
      <c r="B364" s="30">
        <v>45070</v>
      </c>
      <c r="C364" s="78">
        <v>994.04</v>
      </c>
      <c r="D364" s="46"/>
      <c r="E364" s="26">
        <v>994.04</v>
      </c>
      <c r="F364" s="26"/>
      <c r="G364" s="26"/>
      <c r="H364" s="26"/>
      <c r="I364" s="26"/>
      <c r="J364" s="46"/>
      <c r="K364" s="26">
        <v>234.14</v>
      </c>
      <c r="L364" s="46"/>
      <c r="M364" s="26"/>
      <c r="N364" s="46"/>
      <c r="O364" s="26">
        <v>0</v>
      </c>
      <c r="P364" s="80">
        <v>29.51</v>
      </c>
      <c r="Q364" s="81">
        <v>77.84</v>
      </c>
      <c r="R364" s="46"/>
      <c r="S364" s="83"/>
      <c r="T364" s="84"/>
      <c r="U364" s="84">
        <v>80.37</v>
      </c>
      <c r="V364" s="170">
        <v>300.67</v>
      </c>
      <c r="W364" s="171">
        <v>0</v>
      </c>
      <c r="X364" s="172"/>
      <c r="Y364" s="173">
        <v>11.4</v>
      </c>
      <c r="Z364" s="174"/>
      <c r="AB364" t="s">
        <v>188</v>
      </c>
    </row>
    <row r="365" spans="2:28" x14ac:dyDescent="0.25">
      <c r="B365" s="30">
        <v>45072</v>
      </c>
      <c r="C365" s="78">
        <v>222.93</v>
      </c>
      <c r="D365" s="46"/>
      <c r="E365" s="26">
        <v>222.93</v>
      </c>
      <c r="F365" s="26"/>
      <c r="G365" s="26"/>
      <c r="H365" s="26"/>
      <c r="I365" s="26"/>
      <c r="J365" s="46"/>
      <c r="K365" s="26">
        <v>130.09</v>
      </c>
      <c r="L365" s="46"/>
      <c r="M365" s="26"/>
      <c r="N365" s="46"/>
      <c r="O365" s="26">
        <v>0</v>
      </c>
      <c r="P365" s="80">
        <v>28.87</v>
      </c>
      <c r="Q365" s="81">
        <v>0</v>
      </c>
      <c r="R365" s="46"/>
      <c r="S365" s="83"/>
      <c r="T365" s="84"/>
      <c r="U365" s="84">
        <v>18.190000000000001</v>
      </c>
      <c r="V365" s="170">
        <v>25.65</v>
      </c>
      <c r="W365" s="171">
        <v>0</v>
      </c>
      <c r="X365" s="172"/>
      <c r="Y365" s="173">
        <v>6.7</v>
      </c>
      <c r="Z365" s="174"/>
    </row>
    <row r="366" spans="2:28" x14ac:dyDescent="0.25">
      <c r="B366" s="30">
        <v>45075</v>
      </c>
      <c r="C366" s="78">
        <v>133.05000000000001</v>
      </c>
      <c r="D366" s="46"/>
      <c r="E366" s="26">
        <v>133.05000000000001</v>
      </c>
      <c r="F366" s="26"/>
      <c r="G366" s="26"/>
      <c r="H366" s="26"/>
      <c r="I366" s="26"/>
      <c r="J366" s="46"/>
      <c r="K366" s="26">
        <v>103.81</v>
      </c>
      <c r="L366" s="46"/>
      <c r="M366" s="26"/>
      <c r="N366" s="46"/>
      <c r="O366" s="26">
        <v>0</v>
      </c>
      <c r="P366" s="80">
        <v>35.83</v>
      </c>
      <c r="Q366" s="81">
        <v>77.98</v>
      </c>
      <c r="R366" s="46"/>
      <c r="S366" s="83">
        <v>0</v>
      </c>
      <c r="T366" s="84">
        <v>0</v>
      </c>
      <c r="U366" s="84">
        <v>17.02</v>
      </c>
      <c r="V366" s="170">
        <v>15.82</v>
      </c>
      <c r="W366" s="171">
        <v>0</v>
      </c>
      <c r="X366" s="172">
        <v>0</v>
      </c>
      <c r="Y366" s="173">
        <v>0</v>
      </c>
      <c r="Z366" s="174">
        <v>0</v>
      </c>
    </row>
    <row r="367" spans="2:28" x14ac:dyDescent="0.25">
      <c r="B367" s="30">
        <v>45077</v>
      </c>
      <c r="C367" s="78">
        <v>3545.21</v>
      </c>
      <c r="D367" s="46"/>
      <c r="E367" s="26">
        <v>3545.21</v>
      </c>
      <c r="F367" s="26"/>
      <c r="G367" s="26"/>
      <c r="H367" s="26"/>
      <c r="I367" s="26"/>
      <c r="J367" s="46"/>
      <c r="K367" s="26">
        <v>127.05</v>
      </c>
      <c r="L367" s="46"/>
      <c r="M367" s="26"/>
      <c r="N367" s="46"/>
      <c r="O367" s="26">
        <v>0</v>
      </c>
      <c r="P367" s="80">
        <v>21.87</v>
      </c>
      <c r="Q367" s="81">
        <v>68.84</v>
      </c>
      <c r="R367" s="46"/>
      <c r="S367" s="83"/>
      <c r="T367" s="84"/>
      <c r="U367" s="84">
        <v>9.51</v>
      </c>
      <c r="V367" s="170">
        <v>16.71</v>
      </c>
      <c r="W367" s="171">
        <v>0</v>
      </c>
      <c r="X367" s="172"/>
      <c r="Y367" s="173">
        <v>0</v>
      </c>
      <c r="Z367" s="174"/>
    </row>
    <row r="368" spans="2:28" x14ac:dyDescent="0.25">
      <c r="B368" s="30">
        <v>45079</v>
      </c>
      <c r="C368" s="78">
        <v>179.13</v>
      </c>
      <c r="D368" s="46"/>
      <c r="E368" s="26">
        <v>179.13</v>
      </c>
      <c r="F368" s="26"/>
      <c r="G368" s="26"/>
      <c r="H368" s="26"/>
      <c r="I368" s="26"/>
      <c r="J368" s="46"/>
      <c r="K368" s="26">
        <v>64.94</v>
      </c>
      <c r="L368" s="46"/>
      <c r="M368" s="26"/>
      <c r="N368" s="46"/>
      <c r="O368" s="26">
        <v>0</v>
      </c>
      <c r="P368" s="80">
        <v>21.26</v>
      </c>
      <c r="Q368" s="81">
        <v>0</v>
      </c>
      <c r="R368" s="46"/>
      <c r="S368" s="83"/>
      <c r="T368" s="84"/>
      <c r="U368" s="84">
        <v>3.8</v>
      </c>
      <c r="V368" s="170">
        <v>1.28</v>
      </c>
      <c r="W368" s="171">
        <v>0</v>
      </c>
      <c r="X368" s="172"/>
      <c r="Y368" s="173">
        <v>0</v>
      </c>
      <c r="Z368" s="174"/>
    </row>
    <row r="369" spans="2:28" x14ac:dyDescent="0.25">
      <c r="B369" s="30">
        <v>45082</v>
      </c>
      <c r="C369" s="78">
        <v>209.8</v>
      </c>
      <c r="D369" s="46"/>
      <c r="E369" s="26">
        <v>186.95</v>
      </c>
      <c r="F369" s="26"/>
      <c r="G369" s="26"/>
      <c r="H369" s="26"/>
      <c r="I369" s="26"/>
      <c r="J369" s="46"/>
      <c r="K369" s="26">
        <v>68.459999999999994</v>
      </c>
      <c r="L369" s="46"/>
      <c r="M369" s="26"/>
      <c r="N369" s="46"/>
      <c r="O369" s="26">
        <v>22.85</v>
      </c>
      <c r="P369" s="80">
        <v>16.66</v>
      </c>
      <c r="Q369" s="81">
        <v>161.58000000000001</v>
      </c>
      <c r="R369" s="46"/>
      <c r="S369" s="83">
        <v>0</v>
      </c>
      <c r="T369" s="84">
        <v>0</v>
      </c>
      <c r="U369" s="84">
        <v>7.01</v>
      </c>
      <c r="V369" s="170">
        <v>1.43</v>
      </c>
      <c r="W369" s="171">
        <v>0</v>
      </c>
      <c r="X369" s="172">
        <v>0</v>
      </c>
      <c r="Y369" s="173">
        <v>15.9</v>
      </c>
      <c r="Z369" s="174">
        <v>0</v>
      </c>
    </row>
    <row r="370" spans="2:28" x14ac:dyDescent="0.25">
      <c r="B370" s="30">
        <v>45084</v>
      </c>
      <c r="C370" s="78">
        <v>152.16999999999999</v>
      </c>
      <c r="D370" s="46"/>
      <c r="E370" s="26">
        <v>152.16999999999999</v>
      </c>
      <c r="F370" s="26"/>
      <c r="G370" s="26"/>
      <c r="H370" s="26"/>
      <c r="I370" s="26"/>
      <c r="J370" s="46"/>
      <c r="K370" s="26">
        <v>76.349999999999994</v>
      </c>
      <c r="L370" s="46"/>
      <c r="M370" s="26"/>
      <c r="N370" s="46"/>
      <c r="O370" s="26">
        <v>0</v>
      </c>
      <c r="P370" s="80">
        <v>13.61</v>
      </c>
      <c r="Q370" s="81">
        <v>0</v>
      </c>
      <c r="R370" s="46"/>
      <c r="S370" s="83"/>
      <c r="T370" s="84"/>
      <c r="U370" s="84">
        <v>4.95</v>
      </c>
      <c r="V370" s="170">
        <v>0</v>
      </c>
      <c r="W370" s="171">
        <v>0</v>
      </c>
      <c r="X370" s="172"/>
      <c r="Y370" s="173">
        <v>11.81</v>
      </c>
      <c r="Z370" s="174"/>
      <c r="AB370" t="s">
        <v>190</v>
      </c>
    </row>
    <row r="371" spans="2:28" x14ac:dyDescent="0.25">
      <c r="B371" s="30">
        <v>45085</v>
      </c>
      <c r="C371" s="78">
        <v>283.27999999999997</v>
      </c>
      <c r="D371" s="46"/>
      <c r="E371" s="26">
        <v>235.86</v>
      </c>
      <c r="F371" s="26"/>
      <c r="G371" s="26"/>
      <c r="H371" s="26"/>
      <c r="I371" s="26"/>
      <c r="J371" s="46"/>
      <c r="K371" s="26">
        <v>79.8</v>
      </c>
      <c r="L371" s="46"/>
      <c r="M371" s="26"/>
      <c r="N371" s="46"/>
      <c r="O371" s="26">
        <v>47.42</v>
      </c>
      <c r="P371" s="80">
        <v>17.41</v>
      </c>
      <c r="Q371" s="81">
        <v>278.62</v>
      </c>
      <c r="R371" s="46"/>
      <c r="S371" s="83"/>
      <c r="T371" s="84"/>
      <c r="U371" s="84">
        <v>10.58</v>
      </c>
      <c r="V371" s="170">
        <v>0</v>
      </c>
      <c r="W371" s="171">
        <v>0</v>
      </c>
      <c r="X371" s="172"/>
      <c r="Y371" s="173">
        <v>10.29</v>
      </c>
      <c r="Z371" s="174"/>
    </row>
    <row r="372" spans="2:28" x14ac:dyDescent="0.25">
      <c r="B372" s="30">
        <v>45089</v>
      </c>
      <c r="C372" s="78">
        <v>154.41</v>
      </c>
      <c r="D372" s="46"/>
      <c r="E372" s="26">
        <v>154.41</v>
      </c>
      <c r="F372" s="26"/>
      <c r="G372" s="26"/>
      <c r="H372" s="26"/>
      <c r="I372" s="26"/>
      <c r="J372" s="46"/>
      <c r="K372" s="26">
        <v>89.72</v>
      </c>
      <c r="L372" s="46"/>
      <c r="M372" s="26"/>
      <c r="N372" s="46"/>
      <c r="O372" s="26">
        <v>0</v>
      </c>
      <c r="P372" s="80">
        <v>11.28</v>
      </c>
      <c r="Q372" s="81">
        <v>0</v>
      </c>
      <c r="R372" s="46"/>
      <c r="S372" s="83">
        <v>0</v>
      </c>
      <c r="T372" s="84">
        <v>0</v>
      </c>
      <c r="U372" s="84">
        <v>5.46</v>
      </c>
      <c r="V372" s="170">
        <v>3.66</v>
      </c>
      <c r="W372" s="171">
        <v>0</v>
      </c>
      <c r="X372" s="172">
        <v>0</v>
      </c>
      <c r="Y372" s="173">
        <v>13.64</v>
      </c>
      <c r="Z372" s="174">
        <v>0</v>
      </c>
    </row>
    <row r="373" spans="2:28" x14ac:dyDescent="0.25">
      <c r="B373" s="30">
        <v>45091</v>
      </c>
      <c r="C373" s="78">
        <v>327.66000000000003</v>
      </c>
      <c r="D373" s="46"/>
      <c r="E373" s="26">
        <v>279.77</v>
      </c>
      <c r="F373" s="26"/>
      <c r="G373" s="26"/>
      <c r="H373" s="26"/>
      <c r="I373" s="26"/>
      <c r="J373" s="46"/>
      <c r="K373" s="26">
        <v>111.63</v>
      </c>
      <c r="L373" s="46"/>
      <c r="M373" s="26"/>
      <c r="N373" s="46"/>
      <c r="O373" s="26">
        <v>47.89</v>
      </c>
      <c r="P373" s="80">
        <v>10.199999999999999</v>
      </c>
      <c r="Q373" s="81">
        <v>174.03</v>
      </c>
      <c r="R373" s="46"/>
      <c r="S373" s="83"/>
      <c r="T373" s="84"/>
      <c r="U373" s="84">
        <v>5.14</v>
      </c>
      <c r="V373" s="170">
        <v>1.03</v>
      </c>
      <c r="W373" s="171">
        <v>0</v>
      </c>
      <c r="X373" s="172"/>
      <c r="Y373" s="173">
        <v>8.1</v>
      </c>
      <c r="Z373" s="174"/>
    </row>
    <row r="374" spans="2:28" x14ac:dyDescent="0.25">
      <c r="B374" s="30">
        <v>45093</v>
      </c>
      <c r="C374" s="78">
        <v>210.97</v>
      </c>
      <c r="D374" s="46"/>
      <c r="E374" s="26">
        <v>210.97</v>
      </c>
      <c r="F374" s="26"/>
      <c r="G374" s="26"/>
      <c r="H374" s="26"/>
      <c r="I374" s="26"/>
      <c r="J374" s="46"/>
      <c r="K374" s="26">
        <v>64.489999999999995</v>
      </c>
      <c r="L374" s="46"/>
      <c r="M374" s="26"/>
      <c r="N374" s="46"/>
      <c r="O374" s="26">
        <v>0</v>
      </c>
      <c r="P374" s="80">
        <v>0</v>
      </c>
      <c r="Q374" s="81">
        <v>150.78</v>
      </c>
      <c r="R374" s="46"/>
      <c r="S374" s="83"/>
      <c r="T374" s="84"/>
      <c r="U374" s="84">
        <v>3.47</v>
      </c>
      <c r="V374" s="170">
        <v>0</v>
      </c>
      <c r="W374" s="171">
        <v>0</v>
      </c>
      <c r="X374" s="172"/>
      <c r="Y374" s="173">
        <v>0</v>
      </c>
      <c r="Z374" s="174"/>
    </row>
    <row r="375" spans="2:28" x14ac:dyDescent="0.25">
      <c r="B375" s="30">
        <v>45096</v>
      </c>
      <c r="C375" s="78">
        <v>298.33999999999997</v>
      </c>
      <c r="D375" s="46"/>
      <c r="E375" s="26">
        <v>298.33999999999997</v>
      </c>
      <c r="F375" s="26"/>
      <c r="G375" s="26"/>
      <c r="H375" s="26"/>
      <c r="I375" s="26"/>
      <c r="J375" s="46"/>
      <c r="K375" s="26">
        <v>53.89</v>
      </c>
      <c r="L375" s="46"/>
      <c r="M375" s="26"/>
      <c r="N375" s="46"/>
      <c r="O375" s="26">
        <v>0</v>
      </c>
      <c r="P375" s="80">
        <v>8.9499999999999993</v>
      </c>
      <c r="Q375" s="81">
        <v>76.760000000000005</v>
      </c>
      <c r="R375" s="46"/>
      <c r="S375" s="83">
        <v>0</v>
      </c>
      <c r="T375" s="84">
        <v>0</v>
      </c>
      <c r="U375" s="84">
        <v>1.17</v>
      </c>
      <c r="V375" s="170">
        <v>0</v>
      </c>
      <c r="W375" s="171">
        <v>0</v>
      </c>
      <c r="X375" s="172">
        <v>0</v>
      </c>
      <c r="Y375" s="173">
        <v>2.42</v>
      </c>
      <c r="Z375" s="174">
        <v>0</v>
      </c>
    </row>
    <row r="376" spans="2:28" x14ac:dyDescent="0.25">
      <c r="B376" s="30">
        <v>45098</v>
      </c>
      <c r="C376" s="78">
        <v>215.55</v>
      </c>
      <c r="D376" s="46"/>
      <c r="E376" s="26">
        <v>215.55</v>
      </c>
      <c r="F376" s="26"/>
      <c r="G376" s="26"/>
      <c r="H376" s="26"/>
      <c r="I376" s="26"/>
      <c r="J376" s="46"/>
      <c r="K376" s="26">
        <v>42.75</v>
      </c>
      <c r="L376" s="46"/>
      <c r="M376" s="26"/>
      <c r="N376" s="46"/>
      <c r="O376" s="26">
        <v>0</v>
      </c>
      <c r="P376" s="80">
        <v>6.63</v>
      </c>
      <c r="Q376" s="81">
        <v>13.92</v>
      </c>
      <c r="R376" s="46"/>
      <c r="S376" s="83"/>
      <c r="T376" s="84"/>
      <c r="U376" s="84">
        <v>0</v>
      </c>
      <c r="V376" s="170">
        <v>0</v>
      </c>
      <c r="W376" s="171">
        <v>0</v>
      </c>
      <c r="X376" s="172"/>
      <c r="Y376" s="173">
        <v>0</v>
      </c>
      <c r="Z376" s="174"/>
    </row>
    <row r="377" spans="2:28" x14ac:dyDescent="0.25">
      <c r="B377" s="30">
        <v>45100</v>
      </c>
      <c r="C377" s="78">
        <v>178.94</v>
      </c>
      <c r="D377" s="46"/>
      <c r="E377" s="26">
        <v>178.94</v>
      </c>
      <c r="F377" s="26"/>
      <c r="G377" s="26"/>
      <c r="H377" s="26"/>
      <c r="I377" s="26"/>
      <c r="J377" s="46"/>
      <c r="K377" s="26">
        <v>46.49</v>
      </c>
      <c r="L377" s="46"/>
      <c r="M377" s="26"/>
      <c r="N377" s="46"/>
      <c r="O377" s="26">
        <v>0</v>
      </c>
      <c r="P377" s="80">
        <v>5.64</v>
      </c>
      <c r="Q377" s="81">
        <v>0</v>
      </c>
      <c r="R377" s="46"/>
      <c r="S377" s="83"/>
      <c r="T377" s="84"/>
      <c r="U377" s="84">
        <v>0</v>
      </c>
      <c r="V377" s="170">
        <v>0</v>
      </c>
      <c r="W377" s="171">
        <v>0</v>
      </c>
      <c r="X377" s="172"/>
      <c r="Y377" s="173">
        <v>0</v>
      </c>
      <c r="Z377" s="174"/>
    </row>
    <row r="378" spans="2:28" x14ac:dyDescent="0.25">
      <c r="B378" s="30">
        <v>45103</v>
      </c>
      <c r="C378" s="78">
        <v>239.8</v>
      </c>
      <c r="D378" s="46"/>
      <c r="E378" s="26">
        <v>239.8</v>
      </c>
      <c r="F378" s="26"/>
      <c r="G378" s="26"/>
      <c r="H378" s="26"/>
      <c r="I378" s="26"/>
      <c r="J378" s="46"/>
      <c r="K378" s="26">
        <v>44.48</v>
      </c>
      <c r="L378" s="46"/>
      <c r="M378" s="26"/>
      <c r="N378" s="46"/>
      <c r="O378" s="26">
        <v>0</v>
      </c>
      <c r="P378" s="80">
        <v>6.54</v>
      </c>
      <c r="Q378" s="81">
        <v>0</v>
      </c>
      <c r="R378" s="46"/>
      <c r="S378" s="83">
        <v>0</v>
      </c>
      <c r="T378" s="84">
        <v>0</v>
      </c>
      <c r="U378" s="84">
        <v>0</v>
      </c>
      <c r="V378" s="170">
        <v>0</v>
      </c>
      <c r="W378" s="171">
        <v>0</v>
      </c>
      <c r="X378" s="172">
        <v>0</v>
      </c>
      <c r="Y378" s="173">
        <v>0</v>
      </c>
      <c r="Z378" s="174">
        <v>0</v>
      </c>
    </row>
    <row r="379" spans="2:28" x14ac:dyDescent="0.25">
      <c r="B379" s="30">
        <v>45105</v>
      </c>
      <c r="C379" s="78">
        <v>264.47000000000003</v>
      </c>
      <c r="D379" s="46"/>
      <c r="E379" s="26">
        <v>264.47000000000003</v>
      </c>
      <c r="F379" s="26"/>
      <c r="G379" s="26"/>
      <c r="H379" s="26"/>
      <c r="I379" s="26"/>
      <c r="J379" s="46"/>
      <c r="K379" s="26">
        <v>53.74</v>
      </c>
      <c r="L379" s="46"/>
      <c r="M379" s="26"/>
      <c r="N379" s="46"/>
      <c r="O379" s="26">
        <v>0</v>
      </c>
      <c r="P379" s="80">
        <v>5.57</v>
      </c>
      <c r="Q379" s="81">
        <v>0</v>
      </c>
      <c r="R379" s="46"/>
      <c r="S379" s="83"/>
      <c r="T379" s="84"/>
      <c r="U379" s="84">
        <v>0</v>
      </c>
      <c r="V379" s="170">
        <v>0</v>
      </c>
      <c r="W379" s="171">
        <v>0</v>
      </c>
      <c r="X379" s="172"/>
      <c r="Y379" s="173">
        <v>0</v>
      </c>
      <c r="Z379" s="174"/>
    </row>
    <row r="380" spans="2:28" x14ac:dyDescent="0.25">
      <c r="B380" s="30">
        <v>45107</v>
      </c>
      <c r="C380" s="78">
        <v>208.24</v>
      </c>
      <c r="D380" s="46"/>
      <c r="E380" s="26">
        <v>208.24</v>
      </c>
      <c r="F380" s="26"/>
      <c r="G380" s="26"/>
      <c r="H380" s="26"/>
      <c r="I380" s="26"/>
      <c r="J380" s="46"/>
      <c r="K380" s="26">
        <v>46.62</v>
      </c>
      <c r="L380" s="46"/>
      <c r="M380" s="26"/>
      <c r="N380" s="46"/>
      <c r="O380" s="26">
        <v>0</v>
      </c>
      <c r="P380" s="80">
        <v>4.97</v>
      </c>
      <c r="Q380" s="81">
        <v>0</v>
      </c>
      <c r="R380" s="46"/>
      <c r="S380" s="83"/>
      <c r="T380" s="84"/>
      <c r="U380" s="84">
        <v>0</v>
      </c>
      <c r="V380" s="170">
        <v>0</v>
      </c>
      <c r="W380" s="171">
        <v>0</v>
      </c>
      <c r="X380" s="172"/>
      <c r="Y380" s="173">
        <v>0</v>
      </c>
      <c r="Z380" s="174"/>
    </row>
    <row r="381" spans="2:28" x14ac:dyDescent="0.25">
      <c r="B381" s="30">
        <v>45110</v>
      </c>
      <c r="C381" s="78">
        <v>194.49</v>
      </c>
      <c r="D381" s="46"/>
      <c r="E381" s="26">
        <v>194.49</v>
      </c>
      <c r="F381" s="26"/>
      <c r="G381" s="26"/>
      <c r="H381" s="26"/>
      <c r="I381" s="26"/>
      <c r="J381" s="46"/>
      <c r="K381" s="26">
        <v>47.28</v>
      </c>
      <c r="L381" s="46"/>
      <c r="M381" s="26"/>
      <c r="N381" s="46"/>
      <c r="O381" s="26">
        <v>0</v>
      </c>
      <c r="P381" s="190" t="s">
        <v>42</v>
      </c>
      <c r="Q381" s="81">
        <v>0</v>
      </c>
      <c r="R381" s="46"/>
      <c r="S381" s="83">
        <v>0</v>
      </c>
      <c r="T381" s="84">
        <v>0</v>
      </c>
      <c r="U381" s="84">
        <v>0</v>
      </c>
      <c r="V381" s="170">
        <v>0</v>
      </c>
      <c r="W381" s="171">
        <v>0</v>
      </c>
      <c r="X381" s="172">
        <v>0</v>
      </c>
      <c r="Y381" s="173">
        <v>0</v>
      </c>
      <c r="Z381" s="174">
        <v>0</v>
      </c>
    </row>
    <row r="382" spans="2:28" x14ac:dyDescent="0.25">
      <c r="B382" s="30">
        <v>45112</v>
      </c>
      <c r="C382" s="78">
        <v>148.15</v>
      </c>
      <c r="D382" s="46"/>
      <c r="E382" s="26">
        <v>148.15</v>
      </c>
      <c r="F382" s="26"/>
      <c r="G382" s="26"/>
      <c r="H382" s="26"/>
      <c r="I382" s="26"/>
      <c r="J382" s="46"/>
      <c r="K382" s="26">
        <v>51.91</v>
      </c>
      <c r="L382" s="46"/>
      <c r="M382" s="26"/>
      <c r="N382" s="46"/>
      <c r="O382" s="26">
        <v>0</v>
      </c>
      <c r="P382" s="190" t="s">
        <v>42</v>
      </c>
      <c r="Q382" s="81">
        <v>0</v>
      </c>
      <c r="R382" s="46"/>
      <c r="S382" s="83"/>
      <c r="T382" s="84"/>
      <c r="U382" s="84">
        <v>0</v>
      </c>
      <c r="V382" s="170">
        <v>0</v>
      </c>
      <c r="W382" s="171">
        <v>0</v>
      </c>
      <c r="X382" s="172"/>
      <c r="Y382" s="173">
        <v>0</v>
      </c>
      <c r="Z382" s="174"/>
    </row>
    <row r="383" spans="2:28" x14ac:dyDescent="0.25">
      <c r="B383" s="30">
        <v>45114</v>
      </c>
      <c r="C383" s="78">
        <v>189.45</v>
      </c>
      <c r="D383" s="46"/>
      <c r="E383" s="26">
        <v>189.45</v>
      </c>
      <c r="F383" s="26"/>
      <c r="G383" s="26"/>
      <c r="H383" s="26"/>
      <c r="I383" s="26"/>
      <c r="J383" s="46"/>
      <c r="K383" s="26">
        <v>42.99</v>
      </c>
      <c r="L383" s="46"/>
      <c r="M383" s="26"/>
      <c r="N383" s="46"/>
      <c r="O383" s="26">
        <v>0</v>
      </c>
      <c r="P383" s="190" t="s">
        <v>42</v>
      </c>
      <c r="Q383" s="81">
        <v>0</v>
      </c>
      <c r="R383" s="46"/>
      <c r="S383" s="83"/>
      <c r="T383" s="84"/>
      <c r="U383" s="84">
        <v>0</v>
      </c>
      <c r="V383" s="170">
        <v>0</v>
      </c>
      <c r="W383" s="171">
        <v>0</v>
      </c>
      <c r="X383" s="172"/>
      <c r="Y383" s="173">
        <v>0</v>
      </c>
      <c r="Z383" s="174"/>
    </row>
    <row r="384" spans="2:28" x14ac:dyDescent="0.25">
      <c r="B384" s="30">
        <v>45117</v>
      </c>
      <c r="C384" s="78">
        <v>133.34</v>
      </c>
      <c r="D384" s="46"/>
      <c r="E384" s="26">
        <v>133.34</v>
      </c>
      <c r="F384" s="26"/>
      <c r="G384" s="26"/>
      <c r="H384" s="26"/>
      <c r="I384" s="26"/>
      <c r="J384" s="46"/>
      <c r="K384" s="26">
        <v>6.3</v>
      </c>
      <c r="L384" s="46"/>
      <c r="M384" s="26"/>
      <c r="N384" s="46"/>
      <c r="O384" s="26">
        <v>0</v>
      </c>
      <c r="P384" s="190" t="s">
        <v>42</v>
      </c>
      <c r="Q384" s="81">
        <v>0</v>
      </c>
      <c r="R384" s="46"/>
      <c r="S384" s="83">
        <v>0</v>
      </c>
      <c r="T384" s="84">
        <v>0</v>
      </c>
      <c r="U384" s="84">
        <v>0</v>
      </c>
      <c r="V384" s="170">
        <v>0</v>
      </c>
      <c r="W384" s="171">
        <v>0</v>
      </c>
      <c r="X384" s="172">
        <v>0</v>
      </c>
      <c r="Y384" s="173">
        <v>0</v>
      </c>
      <c r="Z384" s="174">
        <v>0</v>
      </c>
    </row>
    <row r="385" spans="2:26" x14ac:dyDescent="0.25">
      <c r="B385" s="30">
        <v>45119</v>
      </c>
      <c r="C385" s="78">
        <v>136.13999999999999</v>
      </c>
      <c r="D385" s="46"/>
      <c r="E385" s="26">
        <v>136.13999999999999</v>
      </c>
      <c r="F385" s="26"/>
      <c r="G385" s="26"/>
      <c r="H385" s="26"/>
      <c r="I385" s="26"/>
      <c r="J385" s="46"/>
      <c r="K385" s="26">
        <v>7.97</v>
      </c>
      <c r="L385" s="46"/>
      <c r="M385" s="26"/>
      <c r="N385" s="46"/>
      <c r="O385" s="26">
        <v>0</v>
      </c>
      <c r="P385" s="190" t="s">
        <v>42</v>
      </c>
      <c r="Q385" s="81">
        <v>0</v>
      </c>
      <c r="R385" s="46"/>
      <c r="S385" s="83"/>
      <c r="T385" s="84"/>
      <c r="U385" s="84">
        <v>3.48</v>
      </c>
      <c r="V385" s="170">
        <v>0</v>
      </c>
      <c r="W385" s="171">
        <v>0</v>
      </c>
      <c r="X385" s="172"/>
      <c r="Y385" s="173">
        <v>0</v>
      </c>
      <c r="Z385" s="174"/>
    </row>
    <row r="386" spans="2:26" x14ac:dyDescent="0.25">
      <c r="B386" s="30">
        <v>45121</v>
      </c>
      <c r="C386" s="78">
        <v>199.07</v>
      </c>
      <c r="D386" s="46"/>
      <c r="E386" s="26">
        <v>199.07</v>
      </c>
      <c r="F386" s="26"/>
      <c r="G386" s="26"/>
      <c r="H386" s="26"/>
      <c r="I386" s="26"/>
      <c r="J386" s="46"/>
      <c r="K386" s="26">
        <v>48.97</v>
      </c>
      <c r="L386" s="46"/>
      <c r="M386" s="26"/>
      <c r="N386" s="46"/>
      <c r="O386" s="26">
        <v>0</v>
      </c>
      <c r="P386" s="190" t="s">
        <v>42</v>
      </c>
      <c r="Q386" s="81">
        <v>0</v>
      </c>
      <c r="R386" s="46"/>
      <c r="S386" s="83"/>
      <c r="T386" s="84"/>
      <c r="U386" s="84">
        <v>3.78</v>
      </c>
      <c r="V386" s="170">
        <v>0</v>
      </c>
      <c r="W386" s="171">
        <v>0</v>
      </c>
      <c r="X386" s="172"/>
      <c r="Y386" s="173">
        <v>0</v>
      </c>
      <c r="Z386" s="174"/>
    </row>
    <row r="387" spans="2:26" x14ac:dyDescent="0.25">
      <c r="B387" s="30">
        <v>45124</v>
      </c>
      <c r="C387" s="78">
        <v>242.77</v>
      </c>
      <c r="D387" s="46"/>
      <c r="E387" s="26">
        <v>242.77</v>
      </c>
      <c r="F387" s="26"/>
      <c r="G387" s="26"/>
      <c r="H387" s="26"/>
      <c r="I387" s="26"/>
      <c r="J387" s="46"/>
      <c r="K387" s="26">
        <v>38.67</v>
      </c>
      <c r="L387" s="46"/>
      <c r="M387" s="26"/>
      <c r="N387" s="46"/>
      <c r="O387" s="26">
        <v>0</v>
      </c>
      <c r="P387" s="190" t="s">
        <v>42</v>
      </c>
      <c r="Q387" s="81">
        <v>0</v>
      </c>
      <c r="R387" s="46"/>
      <c r="S387" s="83">
        <v>0</v>
      </c>
      <c r="T387" s="84">
        <v>0</v>
      </c>
      <c r="U387" s="84">
        <v>1.68</v>
      </c>
      <c r="V387" s="170">
        <v>0</v>
      </c>
      <c r="W387" s="171">
        <v>0</v>
      </c>
      <c r="X387" s="172">
        <v>0</v>
      </c>
      <c r="Y387" s="173">
        <v>0</v>
      </c>
      <c r="Z387" s="174">
        <v>0</v>
      </c>
    </row>
    <row r="388" spans="2:26" x14ac:dyDescent="0.25">
      <c r="B388" s="30">
        <v>45126</v>
      </c>
      <c r="C388" s="78">
        <v>112.26</v>
      </c>
      <c r="D388" s="46"/>
      <c r="E388" s="26">
        <v>112.26</v>
      </c>
      <c r="F388" s="26"/>
      <c r="G388" s="26"/>
      <c r="H388" s="26"/>
      <c r="I388" s="26"/>
      <c r="J388" s="46"/>
      <c r="K388" s="26">
        <v>45.76</v>
      </c>
      <c r="L388" s="46"/>
      <c r="M388" s="26"/>
      <c r="N388" s="46"/>
      <c r="O388" s="26">
        <v>0</v>
      </c>
      <c r="P388" s="190" t="s">
        <v>42</v>
      </c>
      <c r="Q388" s="81">
        <v>0</v>
      </c>
      <c r="R388" s="46"/>
      <c r="S388" s="83"/>
      <c r="T388" s="84"/>
      <c r="U388" s="84">
        <v>1.8</v>
      </c>
      <c r="V388" s="170">
        <v>0</v>
      </c>
      <c r="W388" s="171">
        <v>0</v>
      </c>
      <c r="X388" s="172"/>
      <c r="Y388" s="173">
        <v>0</v>
      </c>
      <c r="Z388" s="174"/>
    </row>
    <row r="389" spans="2:26" x14ac:dyDescent="0.25">
      <c r="B389" s="30">
        <v>45128</v>
      </c>
      <c r="C389" s="78">
        <v>164.49</v>
      </c>
      <c r="D389" s="46"/>
      <c r="E389" s="26">
        <v>164.49</v>
      </c>
      <c r="F389" s="26"/>
      <c r="G389" s="26"/>
      <c r="H389" s="26"/>
      <c r="I389" s="26"/>
      <c r="J389" s="46"/>
      <c r="K389" s="26">
        <v>39.020000000000003</v>
      </c>
      <c r="L389" s="46"/>
      <c r="M389" s="26"/>
      <c r="N389" s="46"/>
      <c r="O389" s="26">
        <v>0</v>
      </c>
      <c r="P389" s="190" t="s">
        <v>42</v>
      </c>
      <c r="Q389" s="81">
        <v>0</v>
      </c>
      <c r="R389" s="46"/>
      <c r="S389" s="83"/>
      <c r="T389" s="84"/>
      <c r="U389" s="84">
        <v>2.15</v>
      </c>
      <c r="V389" s="170">
        <v>0</v>
      </c>
      <c r="W389" s="171">
        <v>0</v>
      </c>
      <c r="X389" s="172"/>
      <c r="Y389" s="173">
        <v>0</v>
      </c>
      <c r="Z389" s="174"/>
    </row>
    <row r="390" spans="2:26" x14ac:dyDescent="0.25">
      <c r="B390" s="30">
        <v>45131</v>
      </c>
      <c r="C390" s="78">
        <v>219.48</v>
      </c>
      <c r="D390" s="46"/>
      <c r="E390" s="26">
        <v>219.48</v>
      </c>
      <c r="F390" s="26"/>
      <c r="G390" s="26"/>
      <c r="H390" s="26"/>
      <c r="I390" s="26"/>
      <c r="J390" s="46"/>
      <c r="K390" s="26">
        <v>47.43</v>
      </c>
      <c r="L390" s="46"/>
      <c r="M390" s="26"/>
      <c r="N390" s="46"/>
      <c r="O390" s="26">
        <v>0</v>
      </c>
      <c r="P390" s="190" t="s">
        <v>42</v>
      </c>
      <c r="Q390" s="81">
        <v>0</v>
      </c>
      <c r="R390" s="46"/>
      <c r="S390" s="83">
        <v>0</v>
      </c>
      <c r="T390" s="84">
        <v>0</v>
      </c>
      <c r="U390" s="84">
        <v>6.96</v>
      </c>
      <c r="V390" s="170">
        <v>0</v>
      </c>
      <c r="W390" s="171">
        <v>0</v>
      </c>
      <c r="X390" s="172">
        <v>0</v>
      </c>
      <c r="Y390" s="173">
        <v>0</v>
      </c>
      <c r="Z390" s="174">
        <v>0</v>
      </c>
    </row>
    <row r="391" spans="2:26" x14ac:dyDescent="0.25">
      <c r="B391" s="30">
        <v>45133</v>
      </c>
      <c r="C391" s="78">
        <v>146.72999999999999</v>
      </c>
      <c r="D391" s="46"/>
      <c r="E391" s="26">
        <v>146.72999999999999</v>
      </c>
      <c r="F391" s="26"/>
      <c r="G391" s="26"/>
      <c r="H391" s="26"/>
      <c r="I391" s="26"/>
      <c r="J391" s="46"/>
      <c r="K391" s="26">
        <v>39.26</v>
      </c>
      <c r="L391" s="46"/>
      <c r="M391" s="26"/>
      <c r="N391" s="46"/>
      <c r="O391" s="26">
        <v>0</v>
      </c>
      <c r="P391" s="190" t="s">
        <v>42</v>
      </c>
      <c r="Q391" s="81">
        <v>0</v>
      </c>
      <c r="R391" s="46"/>
      <c r="S391" s="83"/>
      <c r="T391" s="84"/>
      <c r="U391" s="84">
        <v>5.54</v>
      </c>
      <c r="V391" s="170">
        <v>0</v>
      </c>
      <c r="W391" s="171">
        <v>0</v>
      </c>
      <c r="X391" s="172"/>
      <c r="Y391" s="173">
        <v>0</v>
      </c>
      <c r="Z391" s="174"/>
    </row>
    <row r="392" spans="2:26" x14ac:dyDescent="0.25">
      <c r="B392" s="30">
        <v>45135</v>
      </c>
      <c r="C392" s="78">
        <v>184.69</v>
      </c>
      <c r="D392" s="46"/>
      <c r="E392" s="26">
        <v>184.69</v>
      </c>
      <c r="F392" s="26"/>
      <c r="G392" s="26"/>
      <c r="H392" s="26"/>
      <c r="I392" s="26"/>
      <c r="J392" s="46"/>
      <c r="K392" s="26">
        <v>61.69</v>
      </c>
      <c r="L392" s="46"/>
      <c r="M392" s="26"/>
      <c r="N392" s="46"/>
      <c r="O392" s="26">
        <v>0</v>
      </c>
      <c r="P392" s="190" t="s">
        <v>42</v>
      </c>
      <c r="Q392" s="81">
        <v>0</v>
      </c>
      <c r="R392" s="46"/>
      <c r="S392" s="83"/>
      <c r="T392" s="84"/>
      <c r="U392" s="84">
        <v>2.02</v>
      </c>
      <c r="V392" s="170">
        <v>0</v>
      </c>
      <c r="W392" s="171">
        <v>0</v>
      </c>
      <c r="X392" s="172"/>
      <c r="Y392" s="173">
        <v>0</v>
      </c>
      <c r="Z392" s="174"/>
    </row>
    <row r="393" spans="2:26" x14ac:dyDescent="0.25">
      <c r="B393" s="30">
        <v>45138</v>
      </c>
      <c r="C393" s="78">
        <v>149.83000000000001</v>
      </c>
      <c r="D393" s="46"/>
      <c r="E393" s="26">
        <v>149.83000000000001</v>
      </c>
      <c r="F393" s="26"/>
      <c r="G393" s="26"/>
      <c r="H393" s="26"/>
      <c r="I393" s="26"/>
      <c r="J393" s="46"/>
      <c r="K393" s="26">
        <v>72.91</v>
      </c>
      <c r="L393" s="46"/>
      <c r="M393" s="26"/>
      <c r="N393" s="46"/>
      <c r="O393" s="26">
        <v>0</v>
      </c>
      <c r="P393" s="80">
        <v>0</v>
      </c>
      <c r="Q393" s="81">
        <v>0</v>
      </c>
      <c r="R393" s="46"/>
      <c r="S393" s="83">
        <v>0</v>
      </c>
      <c r="T393" s="84">
        <v>0</v>
      </c>
      <c r="U393" s="84">
        <v>1.6</v>
      </c>
      <c r="V393" s="170">
        <v>0</v>
      </c>
      <c r="W393" s="171">
        <v>0</v>
      </c>
      <c r="X393" s="172">
        <v>0</v>
      </c>
      <c r="Y393" s="173">
        <v>0.48</v>
      </c>
      <c r="Z393" s="174">
        <v>0</v>
      </c>
    </row>
    <row r="394" spans="2:26" x14ac:dyDescent="0.25">
      <c r="B394" s="30">
        <v>45140</v>
      </c>
      <c r="C394" s="78">
        <v>146.72</v>
      </c>
      <c r="D394" s="46"/>
      <c r="E394" s="26">
        <v>146.72</v>
      </c>
      <c r="F394" s="26"/>
      <c r="G394" s="26"/>
      <c r="H394" s="26"/>
      <c r="I394" s="26"/>
      <c r="J394" s="46"/>
      <c r="K394" s="26">
        <v>66.08</v>
      </c>
      <c r="L394" s="46"/>
      <c r="M394" s="26"/>
      <c r="N394" s="46"/>
      <c r="O394" s="26">
        <v>0</v>
      </c>
      <c r="P394" s="80">
        <v>0</v>
      </c>
      <c r="Q394" s="81">
        <v>0</v>
      </c>
      <c r="R394" s="46"/>
      <c r="S394" s="83"/>
      <c r="T394" s="84"/>
      <c r="U394" s="84">
        <v>1.1299999999999999</v>
      </c>
      <c r="V394" s="170">
        <v>0</v>
      </c>
      <c r="W394" s="171">
        <v>0</v>
      </c>
      <c r="X394" s="172"/>
      <c r="Y394" s="303">
        <v>0</v>
      </c>
      <c r="Z394" s="174"/>
    </row>
    <row r="395" spans="2:26" x14ac:dyDescent="0.25">
      <c r="B395" s="30">
        <v>45142</v>
      </c>
      <c r="C395" s="78">
        <v>133.19</v>
      </c>
      <c r="D395" s="46"/>
      <c r="E395" s="26">
        <v>133.19</v>
      </c>
      <c r="F395" s="26"/>
      <c r="G395" s="26"/>
      <c r="H395" s="26"/>
      <c r="I395" s="26"/>
      <c r="J395" s="46"/>
      <c r="K395" s="26">
        <v>55.46</v>
      </c>
      <c r="L395" s="46"/>
      <c r="M395" s="26"/>
      <c r="N395" s="46"/>
      <c r="O395" s="26">
        <v>0</v>
      </c>
      <c r="P395" s="80">
        <v>0</v>
      </c>
      <c r="Q395" s="81">
        <v>0</v>
      </c>
      <c r="R395" s="46"/>
      <c r="S395" s="83"/>
      <c r="T395" s="84"/>
      <c r="U395" s="301" t="s">
        <v>42</v>
      </c>
      <c r="V395" s="170">
        <v>0</v>
      </c>
      <c r="W395" s="171">
        <v>0</v>
      </c>
      <c r="X395" s="172"/>
      <c r="Y395" s="173">
        <v>0</v>
      </c>
      <c r="Z395" s="174"/>
    </row>
    <row r="396" spans="2:26" x14ac:dyDescent="0.25">
      <c r="B396" s="30">
        <v>45145</v>
      </c>
      <c r="C396" s="78">
        <v>140.53</v>
      </c>
      <c r="D396" s="46"/>
      <c r="E396" s="26">
        <v>140.53</v>
      </c>
      <c r="F396" s="26"/>
      <c r="G396" s="26"/>
      <c r="H396" s="26"/>
      <c r="I396" s="26"/>
      <c r="J396" s="46"/>
      <c r="K396" s="26">
        <v>64.569999999999993</v>
      </c>
      <c r="L396" s="46"/>
      <c r="M396" s="26"/>
      <c r="N396" s="46"/>
      <c r="O396" s="26">
        <v>0</v>
      </c>
      <c r="P396" s="80">
        <v>0</v>
      </c>
      <c r="Q396" s="81">
        <v>0</v>
      </c>
      <c r="R396" s="46"/>
      <c r="S396" s="83">
        <v>0</v>
      </c>
      <c r="T396" s="84">
        <v>0</v>
      </c>
      <c r="U396" s="301" t="s">
        <v>42</v>
      </c>
      <c r="V396" s="170">
        <v>0</v>
      </c>
      <c r="W396" s="171">
        <v>0</v>
      </c>
      <c r="X396" s="172">
        <v>0</v>
      </c>
      <c r="Y396" s="173">
        <v>0.04</v>
      </c>
      <c r="Z396" s="174">
        <v>0</v>
      </c>
    </row>
    <row r="397" spans="2:26" x14ac:dyDescent="0.25">
      <c r="B397" s="30">
        <v>45147</v>
      </c>
      <c r="C397" s="78">
        <v>61.64</v>
      </c>
      <c r="D397" s="46"/>
      <c r="E397" s="26">
        <v>61.64</v>
      </c>
      <c r="F397" s="26"/>
      <c r="G397" s="26"/>
      <c r="H397" s="26"/>
      <c r="I397" s="26"/>
      <c r="J397" s="46"/>
      <c r="K397" s="26">
        <v>59.26</v>
      </c>
      <c r="L397" s="46"/>
      <c r="M397" s="26"/>
      <c r="N397" s="46"/>
      <c r="O397" s="26">
        <v>0</v>
      </c>
      <c r="P397" s="80">
        <v>0</v>
      </c>
      <c r="Q397" s="81">
        <v>0</v>
      </c>
      <c r="R397" s="46"/>
      <c r="S397" s="83"/>
      <c r="T397" s="84"/>
      <c r="U397" s="301" t="s">
        <v>42</v>
      </c>
      <c r="V397" s="170">
        <v>0</v>
      </c>
      <c r="W397" s="171">
        <v>0</v>
      </c>
      <c r="X397" s="172"/>
      <c r="Y397" s="173">
        <v>0</v>
      </c>
      <c r="Z397" s="174"/>
    </row>
    <row r="398" spans="2:26" x14ac:dyDescent="0.25">
      <c r="B398" s="30">
        <v>45149</v>
      </c>
      <c r="C398" s="78">
        <v>127.51</v>
      </c>
      <c r="D398" s="46"/>
      <c r="E398" s="26">
        <v>127.51</v>
      </c>
      <c r="F398" s="26"/>
      <c r="G398" s="26"/>
      <c r="H398" s="26"/>
      <c r="I398" s="26"/>
      <c r="J398" s="46"/>
      <c r="K398" s="26">
        <v>56.85</v>
      </c>
      <c r="L398" s="46"/>
      <c r="M398" s="26"/>
      <c r="N398" s="46"/>
      <c r="O398" s="26">
        <v>0</v>
      </c>
      <c r="P398" s="80">
        <v>0</v>
      </c>
      <c r="Q398" s="81">
        <v>0</v>
      </c>
      <c r="R398" s="46"/>
      <c r="S398" s="83"/>
      <c r="T398" s="84"/>
      <c r="U398" s="301" t="s">
        <v>42</v>
      </c>
      <c r="V398" s="170">
        <v>0</v>
      </c>
      <c r="W398" s="171">
        <v>0</v>
      </c>
      <c r="X398" s="172"/>
      <c r="Y398" s="173">
        <v>0</v>
      </c>
      <c r="Z398" s="174"/>
    </row>
    <row r="399" spans="2:26" x14ac:dyDescent="0.25">
      <c r="B399" s="30">
        <v>45154</v>
      </c>
      <c r="C399" s="78">
        <v>69.23</v>
      </c>
      <c r="D399" s="46"/>
      <c r="E399" s="26">
        <v>69.23</v>
      </c>
      <c r="F399" s="26"/>
      <c r="G399" s="26"/>
      <c r="H399" s="26"/>
      <c r="I399" s="26"/>
      <c r="J399" s="46"/>
      <c r="K399" s="26">
        <v>45.71</v>
      </c>
      <c r="L399" s="46"/>
      <c r="M399" s="26"/>
      <c r="N399" s="46"/>
      <c r="O399" s="26">
        <v>0</v>
      </c>
      <c r="P399" s="80">
        <v>0</v>
      </c>
      <c r="Q399" s="81">
        <v>0</v>
      </c>
      <c r="R399" s="46"/>
      <c r="S399" s="83">
        <v>0</v>
      </c>
      <c r="T399" s="84">
        <v>0</v>
      </c>
      <c r="U399" s="84">
        <v>2.4500000000000002</v>
      </c>
      <c r="V399" s="170">
        <v>0</v>
      </c>
      <c r="W399" s="171">
        <v>0</v>
      </c>
      <c r="X399" s="172">
        <v>0</v>
      </c>
      <c r="Y399" s="173">
        <v>0</v>
      </c>
      <c r="Z399" s="174">
        <v>0</v>
      </c>
    </row>
    <row r="400" spans="2:26" x14ac:dyDescent="0.25">
      <c r="B400" s="30">
        <v>45156</v>
      </c>
      <c r="C400" s="78">
        <v>140.24</v>
      </c>
      <c r="D400" s="46"/>
      <c r="E400" s="26">
        <v>140.24</v>
      </c>
      <c r="F400" s="26"/>
      <c r="G400" s="26"/>
      <c r="H400" s="26"/>
      <c r="I400" s="26"/>
      <c r="J400" s="46"/>
      <c r="K400" s="26">
        <v>45.9</v>
      </c>
      <c r="L400" s="46"/>
      <c r="M400" s="26"/>
      <c r="N400" s="46"/>
      <c r="O400" s="26">
        <v>0</v>
      </c>
      <c r="P400" s="80">
        <v>0</v>
      </c>
      <c r="Q400" s="81">
        <v>0</v>
      </c>
      <c r="R400" s="46"/>
      <c r="S400" s="83"/>
      <c r="T400" s="84"/>
      <c r="U400" s="301" t="s">
        <v>42</v>
      </c>
      <c r="V400" s="170">
        <v>0</v>
      </c>
      <c r="W400" s="171">
        <v>0</v>
      </c>
      <c r="X400" s="172"/>
      <c r="Y400" s="173">
        <v>0</v>
      </c>
      <c r="Z400" s="174"/>
    </row>
    <row r="401" spans="2:26" x14ac:dyDescent="0.25">
      <c r="B401" s="30">
        <v>45159</v>
      </c>
      <c r="C401" s="78">
        <v>79.83</v>
      </c>
      <c r="D401" s="46"/>
      <c r="E401" s="26">
        <v>79.83</v>
      </c>
      <c r="F401" s="26"/>
      <c r="G401" s="26"/>
      <c r="H401" s="26"/>
      <c r="I401" s="26"/>
      <c r="J401" s="46"/>
      <c r="K401" s="26">
        <v>19.09</v>
      </c>
      <c r="L401" s="46"/>
      <c r="M401" s="26"/>
      <c r="N401" s="46"/>
      <c r="O401" s="26">
        <v>0</v>
      </c>
      <c r="P401" s="80">
        <v>0</v>
      </c>
      <c r="Q401" s="81">
        <v>0</v>
      </c>
      <c r="R401" s="46"/>
      <c r="S401" s="83">
        <v>0</v>
      </c>
      <c r="T401" s="84">
        <v>0</v>
      </c>
      <c r="U401" s="232">
        <v>2.48</v>
      </c>
      <c r="V401" s="170">
        <v>0</v>
      </c>
      <c r="W401" s="171">
        <v>0</v>
      </c>
      <c r="X401" s="172">
        <v>0</v>
      </c>
      <c r="Y401" s="173">
        <v>0</v>
      </c>
      <c r="Z401" s="174">
        <v>0</v>
      </c>
    </row>
    <row r="402" spans="2:26" x14ac:dyDescent="0.25">
      <c r="B402" s="30">
        <v>45161</v>
      </c>
      <c r="C402" s="78">
        <v>111.77</v>
      </c>
      <c r="D402" s="46"/>
      <c r="E402" s="26">
        <v>111.77</v>
      </c>
      <c r="F402" s="26"/>
      <c r="G402" s="26"/>
      <c r="H402" s="26"/>
      <c r="I402" s="26"/>
      <c r="J402" s="46"/>
      <c r="K402" s="26">
        <v>20.45</v>
      </c>
      <c r="L402" s="46"/>
      <c r="M402" s="26"/>
      <c r="N402" s="46"/>
      <c r="O402" s="26">
        <v>0</v>
      </c>
      <c r="P402" s="80">
        <v>0</v>
      </c>
      <c r="Q402" s="81">
        <v>0</v>
      </c>
      <c r="R402" s="46"/>
      <c r="S402" s="83"/>
      <c r="T402" s="84"/>
      <c r="U402" s="84">
        <v>3.02</v>
      </c>
      <c r="V402" s="170">
        <v>0</v>
      </c>
      <c r="W402" s="171">
        <v>0</v>
      </c>
      <c r="X402" s="172"/>
      <c r="Y402" s="173">
        <v>0</v>
      </c>
      <c r="Z402" s="174"/>
    </row>
    <row r="403" spans="2:26" x14ac:dyDescent="0.25">
      <c r="B403" s="30">
        <v>45163</v>
      </c>
      <c r="C403" s="78">
        <v>92.9</v>
      </c>
      <c r="D403" s="46"/>
      <c r="E403" s="26">
        <v>92.9</v>
      </c>
      <c r="F403" s="26"/>
      <c r="G403" s="26"/>
      <c r="H403" s="26"/>
      <c r="I403" s="26"/>
      <c r="J403" s="46"/>
      <c r="K403" s="26"/>
      <c r="L403" s="46"/>
      <c r="M403" s="26"/>
      <c r="N403" s="46"/>
      <c r="O403" s="26">
        <v>0</v>
      </c>
      <c r="P403" s="80">
        <v>0</v>
      </c>
      <c r="Q403" s="81">
        <v>0</v>
      </c>
      <c r="R403" s="46"/>
      <c r="S403" s="83"/>
      <c r="T403" s="84"/>
      <c r="U403" s="84">
        <v>2.0499999999999998</v>
      </c>
      <c r="V403" s="170">
        <v>0</v>
      </c>
      <c r="W403" s="171">
        <v>0</v>
      </c>
      <c r="X403" s="172"/>
      <c r="Y403" s="173">
        <v>0</v>
      </c>
      <c r="Z403" s="174"/>
    </row>
    <row r="404" spans="2:26" x14ac:dyDescent="0.25">
      <c r="B404" s="30">
        <v>45166</v>
      </c>
      <c r="C404" s="78">
        <v>73.5</v>
      </c>
      <c r="D404" s="46"/>
      <c r="E404" s="26">
        <v>73.5</v>
      </c>
      <c r="F404" s="26"/>
      <c r="G404" s="26"/>
      <c r="H404" s="26"/>
      <c r="I404" s="26"/>
      <c r="J404" s="46"/>
      <c r="K404" s="26"/>
      <c r="L404" s="46"/>
      <c r="M404" s="26"/>
      <c r="N404" s="46"/>
      <c r="O404" s="26">
        <v>0</v>
      </c>
      <c r="P404" s="80">
        <v>0</v>
      </c>
      <c r="Q404" s="81">
        <v>0</v>
      </c>
      <c r="R404" s="46"/>
      <c r="S404" s="83">
        <v>0</v>
      </c>
      <c r="T404" s="84">
        <v>0</v>
      </c>
      <c r="U404" s="301" t="s">
        <v>42</v>
      </c>
      <c r="V404" s="170">
        <v>0</v>
      </c>
      <c r="W404" s="171">
        <v>0</v>
      </c>
      <c r="X404" s="172">
        <v>0</v>
      </c>
      <c r="Y404" s="173">
        <v>0</v>
      </c>
      <c r="Z404" s="174">
        <v>0</v>
      </c>
    </row>
    <row r="405" spans="2:26" x14ac:dyDescent="0.25">
      <c r="B405" s="30">
        <v>45168</v>
      </c>
      <c r="C405" s="78">
        <v>94.26</v>
      </c>
      <c r="D405" s="46"/>
      <c r="E405" s="26">
        <v>94.26</v>
      </c>
      <c r="F405" s="26"/>
      <c r="G405" s="26"/>
      <c r="H405" s="26"/>
      <c r="I405" s="26"/>
      <c r="J405" s="46"/>
      <c r="K405" s="26">
        <v>18.41</v>
      </c>
      <c r="L405" s="46"/>
      <c r="M405" s="26"/>
      <c r="N405" s="46"/>
      <c r="O405" s="26">
        <v>0</v>
      </c>
      <c r="P405" s="80">
        <v>0</v>
      </c>
      <c r="Q405" s="81">
        <v>0</v>
      </c>
      <c r="R405" s="46"/>
      <c r="S405" s="83"/>
      <c r="T405" s="84"/>
      <c r="U405" s="301" t="s">
        <v>42</v>
      </c>
      <c r="V405" s="170">
        <v>0</v>
      </c>
      <c r="W405" s="171">
        <v>0</v>
      </c>
      <c r="X405" s="172"/>
      <c r="Y405" s="173">
        <v>0</v>
      </c>
      <c r="Z405" s="174"/>
    </row>
    <row r="406" spans="2:26" x14ac:dyDescent="0.25">
      <c r="B406" s="30">
        <v>45170</v>
      </c>
      <c r="C406" s="78">
        <v>59.73</v>
      </c>
      <c r="D406" s="46"/>
      <c r="E406" s="26">
        <v>59.73</v>
      </c>
      <c r="F406" s="26"/>
      <c r="G406" s="26"/>
      <c r="H406" s="26"/>
      <c r="I406" s="26"/>
      <c r="J406" s="46"/>
      <c r="K406" s="26">
        <v>16.39</v>
      </c>
      <c r="L406" s="46"/>
      <c r="M406" s="26"/>
      <c r="N406" s="46"/>
      <c r="O406" s="26">
        <v>0</v>
      </c>
      <c r="P406" s="80">
        <v>0</v>
      </c>
      <c r="Q406" s="81">
        <v>0</v>
      </c>
      <c r="R406" s="46"/>
      <c r="S406" s="83"/>
      <c r="T406" s="84"/>
      <c r="U406" s="301" t="s">
        <v>42</v>
      </c>
      <c r="V406" s="170">
        <v>0</v>
      </c>
      <c r="W406" s="171">
        <v>0</v>
      </c>
      <c r="X406" s="172"/>
      <c r="Y406" s="173">
        <v>0</v>
      </c>
      <c r="Z406" s="174"/>
    </row>
    <row r="407" spans="2:26" x14ac:dyDescent="0.25">
      <c r="B407" s="30">
        <v>45173</v>
      </c>
      <c r="C407" s="78">
        <v>107.58</v>
      </c>
      <c r="D407" s="46"/>
      <c r="E407" s="26">
        <v>107.58</v>
      </c>
      <c r="F407" s="26"/>
      <c r="G407" s="26"/>
      <c r="H407" s="26"/>
      <c r="I407" s="26"/>
      <c r="J407" s="46"/>
      <c r="K407" s="26">
        <v>21.56</v>
      </c>
      <c r="L407" s="46"/>
      <c r="M407" s="26"/>
      <c r="N407" s="46"/>
      <c r="O407" s="26">
        <v>0</v>
      </c>
      <c r="P407" s="80">
        <v>10.199999999999999</v>
      </c>
      <c r="Q407" s="81">
        <v>0</v>
      </c>
      <c r="R407" s="46"/>
      <c r="S407" s="83">
        <v>0</v>
      </c>
      <c r="T407" s="84">
        <v>0</v>
      </c>
      <c r="U407" s="84">
        <v>18.52</v>
      </c>
      <c r="V407" s="170">
        <v>13.05</v>
      </c>
      <c r="W407" s="171">
        <v>0</v>
      </c>
      <c r="X407" s="172">
        <v>0</v>
      </c>
      <c r="Y407" s="173">
        <v>0</v>
      </c>
      <c r="Z407" s="174">
        <v>0</v>
      </c>
    </row>
    <row r="408" spans="2:26" x14ac:dyDescent="0.25">
      <c r="B408" s="30">
        <v>45175</v>
      </c>
      <c r="C408" s="78">
        <v>130.41999999999999</v>
      </c>
      <c r="D408" s="46"/>
      <c r="E408" s="26">
        <v>130.41999999999999</v>
      </c>
      <c r="F408" s="26"/>
      <c r="G408" s="26"/>
      <c r="H408" s="26"/>
      <c r="I408" s="26"/>
      <c r="J408" s="46"/>
      <c r="K408" s="26">
        <v>53.4</v>
      </c>
      <c r="L408" s="46"/>
      <c r="M408" s="26"/>
      <c r="N408" s="46"/>
      <c r="O408" s="26">
        <v>0</v>
      </c>
      <c r="P408" s="80">
        <v>0.8</v>
      </c>
      <c r="Q408" s="81">
        <v>0</v>
      </c>
      <c r="R408" s="46"/>
      <c r="S408" s="83"/>
      <c r="T408" s="84"/>
      <c r="U408" s="84">
        <v>7.68</v>
      </c>
      <c r="V408" s="170">
        <v>9.99</v>
      </c>
      <c r="W408" s="171">
        <v>0</v>
      </c>
      <c r="X408" s="172"/>
      <c r="Y408" s="173">
        <v>0.54</v>
      </c>
      <c r="Z408" s="174"/>
    </row>
    <row r="409" spans="2:26" x14ac:dyDescent="0.25">
      <c r="B409" s="30">
        <v>45177</v>
      </c>
      <c r="C409" s="78">
        <v>86.49</v>
      </c>
      <c r="D409" s="46"/>
      <c r="E409" s="26">
        <v>86.49</v>
      </c>
      <c r="F409" s="26"/>
      <c r="G409" s="26"/>
      <c r="H409" s="26"/>
      <c r="I409" s="26"/>
      <c r="J409" s="46"/>
      <c r="K409" s="26">
        <v>44.76</v>
      </c>
      <c r="L409" s="46"/>
      <c r="M409" s="26"/>
      <c r="N409" s="46"/>
      <c r="O409" s="26">
        <v>0</v>
      </c>
      <c r="P409" s="80">
        <v>0.64</v>
      </c>
      <c r="Q409" s="81">
        <v>0</v>
      </c>
      <c r="R409" s="46"/>
      <c r="S409" s="83"/>
      <c r="T409" s="84"/>
      <c r="U409" s="84">
        <v>6.75</v>
      </c>
      <c r="V409" s="170">
        <v>11.51</v>
      </c>
      <c r="W409" s="171">
        <v>0</v>
      </c>
      <c r="X409" s="172"/>
      <c r="Y409" s="173">
        <v>0</v>
      </c>
      <c r="Z409" s="174"/>
    </row>
    <row r="410" spans="2:26" x14ac:dyDescent="0.25">
      <c r="B410" s="30">
        <v>45182</v>
      </c>
      <c r="C410" s="78">
        <v>91.94</v>
      </c>
      <c r="D410" s="46"/>
      <c r="E410" s="26">
        <v>91.94</v>
      </c>
      <c r="F410" s="26"/>
      <c r="G410" s="26"/>
      <c r="H410" s="26"/>
      <c r="I410" s="26"/>
      <c r="J410" s="46"/>
      <c r="K410" s="26">
        <v>24.75</v>
      </c>
      <c r="L410" s="46"/>
      <c r="M410" s="26"/>
      <c r="N410" s="46"/>
      <c r="O410" s="26">
        <v>0</v>
      </c>
      <c r="P410" s="80">
        <v>0.32</v>
      </c>
      <c r="Q410" s="81">
        <v>0</v>
      </c>
      <c r="R410" s="46"/>
      <c r="S410" s="83">
        <v>0</v>
      </c>
      <c r="T410" s="84">
        <v>0</v>
      </c>
      <c r="U410" s="84">
        <v>10.4</v>
      </c>
      <c r="V410" s="170">
        <v>6.84</v>
      </c>
      <c r="W410" s="171">
        <v>0</v>
      </c>
      <c r="X410" s="172">
        <v>0</v>
      </c>
      <c r="Y410" s="173">
        <v>0</v>
      </c>
      <c r="Z410" s="174">
        <v>0</v>
      </c>
    </row>
    <row r="411" spans="2:26" x14ac:dyDescent="0.25">
      <c r="B411" s="30">
        <v>45184</v>
      </c>
      <c r="C411" s="78">
        <v>138.62</v>
      </c>
      <c r="D411" s="46"/>
      <c r="E411" s="26">
        <v>138.62</v>
      </c>
      <c r="F411" s="26"/>
      <c r="G411" s="26"/>
      <c r="H411" s="26"/>
      <c r="I411" s="26"/>
      <c r="J411" s="46"/>
      <c r="K411" s="26">
        <v>60.1</v>
      </c>
      <c r="L411" s="46"/>
      <c r="M411" s="26"/>
      <c r="N411" s="46"/>
      <c r="O411" s="26">
        <v>0</v>
      </c>
      <c r="P411" s="80">
        <v>0.56000000000000005</v>
      </c>
      <c r="Q411" s="81">
        <v>0</v>
      </c>
      <c r="R411" s="46"/>
      <c r="S411" s="83"/>
      <c r="T411" s="84"/>
      <c r="U411" s="84">
        <v>9.1</v>
      </c>
      <c r="V411" s="170">
        <v>3.48</v>
      </c>
      <c r="W411" s="171">
        <v>0</v>
      </c>
      <c r="X411" s="172"/>
      <c r="Y411" s="173">
        <v>0</v>
      </c>
      <c r="Z411" s="174"/>
    </row>
    <row r="412" spans="2:26" x14ac:dyDescent="0.25">
      <c r="B412" s="30">
        <v>45187</v>
      </c>
      <c r="C412" s="78">
        <v>128.97999999999999</v>
      </c>
      <c r="D412" s="46"/>
      <c r="E412" s="26">
        <v>128.97999999999999</v>
      </c>
      <c r="F412" s="26"/>
      <c r="G412" s="26"/>
      <c r="H412" s="26"/>
      <c r="I412" s="26"/>
      <c r="J412" s="46"/>
      <c r="K412" s="26">
        <v>45.46</v>
      </c>
      <c r="L412" s="46"/>
      <c r="M412" s="26"/>
      <c r="N412" s="46"/>
      <c r="O412" s="26">
        <v>0</v>
      </c>
      <c r="P412" s="80">
        <v>1.51</v>
      </c>
      <c r="Q412" s="81">
        <v>0</v>
      </c>
      <c r="R412" s="46"/>
      <c r="S412" s="83">
        <v>0</v>
      </c>
      <c r="T412" s="84">
        <v>0</v>
      </c>
      <c r="U412" s="84">
        <v>7.48</v>
      </c>
      <c r="V412" s="170">
        <v>10.6</v>
      </c>
      <c r="W412" s="171">
        <v>0</v>
      </c>
      <c r="X412" s="172">
        <v>0</v>
      </c>
      <c r="Y412" s="173">
        <v>8.4</v>
      </c>
      <c r="Z412" s="174">
        <v>0</v>
      </c>
    </row>
    <row r="413" spans="2:26" x14ac:dyDescent="0.25">
      <c r="B413" s="30">
        <v>45189</v>
      </c>
      <c r="C413" s="78">
        <v>143.12</v>
      </c>
      <c r="D413" s="46"/>
      <c r="E413" s="26">
        <v>143.12</v>
      </c>
      <c r="F413" s="26"/>
      <c r="G413" s="26"/>
      <c r="H413" s="26"/>
      <c r="I413" s="26"/>
      <c r="J413" s="46"/>
      <c r="K413" s="26">
        <v>82.97</v>
      </c>
      <c r="L413" s="46"/>
      <c r="M413" s="26"/>
      <c r="N413" s="46"/>
      <c r="O413" s="26">
        <v>0</v>
      </c>
      <c r="P413" s="80">
        <v>1.43</v>
      </c>
      <c r="Q413" s="81">
        <v>0</v>
      </c>
      <c r="R413" s="46"/>
      <c r="S413" s="83"/>
      <c r="T413" s="84"/>
      <c r="U413" s="84">
        <v>7.2</v>
      </c>
      <c r="V413" s="170">
        <v>9.0399999999999991</v>
      </c>
      <c r="W413" s="171">
        <v>0</v>
      </c>
      <c r="X413" s="172"/>
      <c r="Y413" s="173">
        <v>13.68</v>
      </c>
      <c r="Z413" s="174"/>
    </row>
    <row r="414" spans="2:26" x14ac:dyDescent="0.25">
      <c r="B414" s="30">
        <v>45191</v>
      </c>
      <c r="C414" s="78">
        <v>70.22</v>
      </c>
      <c r="D414" s="46"/>
      <c r="E414" s="26">
        <v>70.22</v>
      </c>
      <c r="F414" s="26"/>
      <c r="G414" s="26"/>
      <c r="H414" s="26"/>
      <c r="I414" s="26"/>
      <c r="J414" s="46"/>
      <c r="K414" s="26">
        <v>29.95</v>
      </c>
      <c r="L414" s="46"/>
      <c r="M414" s="26"/>
      <c r="N414" s="46"/>
      <c r="O414" s="26">
        <v>0</v>
      </c>
      <c r="P414" s="80">
        <v>1.1100000000000001</v>
      </c>
      <c r="Q414" s="81">
        <v>0</v>
      </c>
      <c r="R414" s="46"/>
      <c r="S414" s="83"/>
      <c r="T414" s="84"/>
      <c r="U414" s="84">
        <v>6</v>
      </c>
      <c r="V414" s="170">
        <v>3.2</v>
      </c>
      <c r="W414" s="171">
        <v>0</v>
      </c>
      <c r="X414" s="172"/>
      <c r="Y414" s="173">
        <v>1.1200000000000001</v>
      </c>
      <c r="Z414" s="174"/>
    </row>
    <row r="415" spans="2:26" x14ac:dyDescent="0.25">
      <c r="B415" s="30">
        <v>45194</v>
      </c>
      <c r="C415" s="78">
        <v>160.53</v>
      </c>
      <c r="D415" s="46"/>
      <c r="E415" s="26">
        <v>160.53</v>
      </c>
      <c r="F415" s="26"/>
      <c r="G415" s="26"/>
      <c r="H415" s="26"/>
      <c r="I415" s="26"/>
      <c r="J415" s="46"/>
      <c r="K415" s="26">
        <v>30.35</v>
      </c>
      <c r="L415" s="46"/>
      <c r="M415" s="26"/>
      <c r="N415" s="46"/>
      <c r="O415" s="26">
        <v>0</v>
      </c>
      <c r="P415" s="80">
        <v>1.03</v>
      </c>
      <c r="Q415" s="81">
        <v>0</v>
      </c>
      <c r="R415" s="46"/>
      <c r="S415" s="83">
        <v>0</v>
      </c>
      <c r="T415" s="84">
        <v>0</v>
      </c>
      <c r="U415" s="84">
        <v>7.2</v>
      </c>
      <c r="V415" s="170">
        <v>1.08</v>
      </c>
      <c r="W415" s="171">
        <v>0</v>
      </c>
      <c r="X415" s="172">
        <v>0</v>
      </c>
      <c r="Y415" s="173">
        <v>5.6</v>
      </c>
      <c r="Z415" s="174">
        <v>0</v>
      </c>
    </row>
    <row r="416" spans="2:26" x14ac:dyDescent="0.25">
      <c r="B416" s="30">
        <v>45196</v>
      </c>
      <c r="C416" s="78">
        <v>92.27</v>
      </c>
      <c r="D416" s="46"/>
      <c r="E416" s="26">
        <v>92.27</v>
      </c>
      <c r="F416" s="26"/>
      <c r="G416" s="26"/>
      <c r="H416" s="26"/>
      <c r="I416" s="26"/>
      <c r="J416" s="46"/>
      <c r="K416" s="26">
        <v>35.39</v>
      </c>
      <c r="L416" s="46"/>
      <c r="M416" s="26"/>
      <c r="N416" s="46"/>
      <c r="O416" s="26">
        <v>0</v>
      </c>
      <c r="P416" s="80">
        <v>4.7699999999999996</v>
      </c>
      <c r="Q416" s="81">
        <v>0</v>
      </c>
      <c r="R416" s="46"/>
      <c r="S416" s="83"/>
      <c r="T416" s="84"/>
      <c r="U416" s="84">
        <v>8.86</v>
      </c>
      <c r="V416" s="170">
        <v>5.0599999999999996</v>
      </c>
      <c r="W416" s="171">
        <v>0</v>
      </c>
      <c r="X416" s="172"/>
      <c r="Y416" s="173">
        <v>0</v>
      </c>
      <c r="Z416" s="174"/>
    </row>
    <row r="417" spans="2:26" x14ac:dyDescent="0.25">
      <c r="B417" s="30">
        <v>45198</v>
      </c>
      <c r="C417" s="78">
        <v>225.3</v>
      </c>
      <c r="D417" s="46"/>
      <c r="E417" s="26">
        <v>225.3</v>
      </c>
      <c r="F417" s="26"/>
      <c r="G417" s="26"/>
      <c r="H417" s="26"/>
      <c r="I417" s="26"/>
      <c r="J417" s="46"/>
      <c r="K417" s="26">
        <v>46.88</v>
      </c>
      <c r="L417" s="46"/>
      <c r="M417" s="26"/>
      <c r="N417" s="46"/>
      <c r="O417" s="26">
        <v>0</v>
      </c>
      <c r="P417" s="80">
        <v>4.08</v>
      </c>
      <c r="Q417" s="81">
        <v>0</v>
      </c>
      <c r="R417" s="46"/>
      <c r="S417" s="83"/>
      <c r="T417" s="84"/>
      <c r="U417" s="84">
        <v>5.99</v>
      </c>
      <c r="V417" s="170">
        <v>8.98</v>
      </c>
      <c r="W417" s="171">
        <v>0</v>
      </c>
      <c r="X417" s="172"/>
      <c r="Y417" s="173">
        <v>1.53</v>
      </c>
      <c r="Z417" s="174"/>
    </row>
    <row r="418" spans="2:26" x14ac:dyDescent="0.25">
      <c r="B418" s="30">
        <v>45201</v>
      </c>
      <c r="C418" s="78">
        <v>99.46</v>
      </c>
      <c r="D418" s="46"/>
      <c r="E418" s="26">
        <v>99.46</v>
      </c>
      <c r="F418" s="322"/>
      <c r="G418" s="322"/>
      <c r="H418" s="322"/>
      <c r="I418" s="322"/>
      <c r="J418" s="46"/>
      <c r="K418" s="26">
        <v>28.3</v>
      </c>
      <c r="L418" s="46"/>
      <c r="M418" s="26"/>
      <c r="N418" s="46"/>
      <c r="O418" s="26">
        <v>0</v>
      </c>
      <c r="P418" s="80">
        <v>1.79</v>
      </c>
      <c r="Q418" s="81">
        <v>0</v>
      </c>
      <c r="R418" s="46"/>
      <c r="S418" s="83">
        <v>0</v>
      </c>
      <c r="T418" s="84">
        <v>0</v>
      </c>
      <c r="U418" s="84">
        <v>5.41</v>
      </c>
      <c r="V418" s="170">
        <v>6.21</v>
      </c>
      <c r="W418" s="171">
        <v>0</v>
      </c>
      <c r="X418" s="172">
        <v>0</v>
      </c>
      <c r="Y418" s="173">
        <v>0</v>
      </c>
      <c r="Z418" s="174">
        <v>0</v>
      </c>
    </row>
    <row r="419" spans="2:26" x14ac:dyDescent="0.25">
      <c r="B419" s="30">
        <v>45203</v>
      </c>
      <c r="C419" s="78">
        <v>185.25</v>
      </c>
      <c r="D419" s="46"/>
      <c r="E419" s="26">
        <v>185.22499999999999</v>
      </c>
      <c r="F419" s="26"/>
      <c r="G419" s="26"/>
      <c r="H419" s="26"/>
      <c r="I419" s="26"/>
      <c r="J419" s="46"/>
      <c r="K419" s="26">
        <v>44.8</v>
      </c>
      <c r="L419" s="46"/>
      <c r="M419" s="26"/>
      <c r="N419" s="46"/>
      <c r="O419" s="26">
        <v>0</v>
      </c>
      <c r="P419" s="80">
        <v>4.88</v>
      </c>
      <c r="Q419" s="81">
        <v>0</v>
      </c>
      <c r="R419" s="46"/>
      <c r="S419" s="83"/>
      <c r="T419" s="84"/>
      <c r="U419" s="84">
        <v>5.2</v>
      </c>
      <c r="V419" s="170">
        <v>5.63</v>
      </c>
      <c r="W419" s="171">
        <v>0</v>
      </c>
      <c r="X419" s="172"/>
      <c r="Y419" s="173">
        <v>0</v>
      </c>
      <c r="Z419" s="174"/>
    </row>
    <row r="420" spans="2:26" x14ac:dyDescent="0.25">
      <c r="B420" s="30">
        <v>45205</v>
      </c>
      <c r="C420" s="78">
        <v>103.03</v>
      </c>
      <c r="D420" s="46"/>
      <c r="E420" s="26">
        <v>103.03</v>
      </c>
      <c r="F420" s="26"/>
      <c r="G420" s="26"/>
      <c r="H420" s="26"/>
      <c r="I420" s="26"/>
      <c r="J420" s="46"/>
      <c r="K420" s="26">
        <v>36.9</v>
      </c>
      <c r="L420" s="46"/>
      <c r="M420" s="26"/>
      <c r="N420" s="46"/>
      <c r="O420" s="26">
        <v>0</v>
      </c>
      <c r="P420" s="80">
        <v>4.4400000000000004</v>
      </c>
      <c r="Q420" s="81">
        <v>0</v>
      </c>
      <c r="R420" s="46"/>
      <c r="S420" s="83"/>
      <c r="T420" s="84"/>
      <c r="U420" s="84">
        <v>5.23</v>
      </c>
      <c r="V420" s="170">
        <v>4.1399999999999997</v>
      </c>
      <c r="W420" s="171">
        <v>0</v>
      </c>
      <c r="X420" s="172"/>
      <c r="Y420" s="173">
        <v>0</v>
      </c>
      <c r="Z420" s="174"/>
    </row>
    <row r="421" spans="2:26" x14ac:dyDescent="0.25">
      <c r="B421" s="30">
        <v>45208</v>
      </c>
      <c r="C421" s="78">
        <v>89.91</v>
      </c>
      <c r="D421" s="46"/>
      <c r="E421" s="26">
        <v>89.91</v>
      </c>
      <c r="F421" s="26"/>
      <c r="G421" s="26"/>
      <c r="H421" s="26"/>
      <c r="I421" s="26"/>
      <c r="J421" s="46"/>
      <c r="K421" s="26">
        <v>42.81</v>
      </c>
      <c r="L421" s="46"/>
      <c r="M421" s="26"/>
      <c r="N421" s="46"/>
      <c r="O421" s="26">
        <v>0</v>
      </c>
      <c r="P421" s="80">
        <v>4.12</v>
      </c>
      <c r="Q421" s="81">
        <v>0</v>
      </c>
      <c r="R421" s="46"/>
      <c r="S421" s="83">
        <v>0</v>
      </c>
      <c r="T421" s="84">
        <v>0</v>
      </c>
      <c r="U421" s="84">
        <v>2.66</v>
      </c>
      <c r="V421" s="170">
        <v>4.53</v>
      </c>
      <c r="W421" s="171">
        <v>0</v>
      </c>
      <c r="X421" s="172">
        <v>0</v>
      </c>
      <c r="Y421" s="173">
        <v>0</v>
      </c>
      <c r="Z421" s="174">
        <v>0</v>
      </c>
    </row>
    <row r="422" spans="2:26" x14ac:dyDescent="0.25">
      <c r="B422" s="30">
        <v>45210</v>
      </c>
      <c r="C422" s="78">
        <v>172.47</v>
      </c>
      <c r="D422" s="46"/>
      <c r="E422" s="26">
        <v>172.47</v>
      </c>
      <c r="F422" s="26"/>
      <c r="G422" s="26"/>
      <c r="H422" s="26"/>
      <c r="I422" s="26"/>
      <c r="J422" s="46"/>
      <c r="K422" s="26">
        <v>46.78</v>
      </c>
      <c r="L422" s="46"/>
      <c r="M422" s="26"/>
      <c r="N422" s="46"/>
      <c r="O422" s="26">
        <v>0</v>
      </c>
      <c r="P422" s="80">
        <v>4.0999999999999996</v>
      </c>
      <c r="Q422" s="81">
        <v>0</v>
      </c>
      <c r="R422" s="46"/>
      <c r="S422" s="83"/>
      <c r="T422" s="84"/>
      <c r="U422" s="84">
        <v>5.68</v>
      </c>
      <c r="V422" s="170">
        <v>4.96</v>
      </c>
      <c r="W422" s="171">
        <v>0</v>
      </c>
      <c r="X422" s="172"/>
      <c r="Y422" s="173">
        <v>0</v>
      </c>
      <c r="Z422" s="174"/>
    </row>
    <row r="423" spans="2:26" x14ac:dyDescent="0.25">
      <c r="B423" s="30">
        <v>45215</v>
      </c>
      <c r="C423" s="78">
        <v>178.08</v>
      </c>
      <c r="D423" s="46"/>
      <c r="E423" s="26">
        <v>178.08</v>
      </c>
      <c r="F423" s="26"/>
      <c r="G423" s="26"/>
      <c r="H423" s="26"/>
      <c r="I423" s="26"/>
      <c r="J423" s="46"/>
      <c r="K423" s="26">
        <v>25.29</v>
      </c>
      <c r="L423" s="46"/>
      <c r="M423" s="26"/>
      <c r="N423" s="46"/>
      <c r="O423" s="26">
        <v>0</v>
      </c>
      <c r="P423" s="80">
        <v>6.1</v>
      </c>
      <c r="Q423" s="81">
        <v>0</v>
      </c>
      <c r="R423" s="46"/>
      <c r="S423" s="83">
        <v>0</v>
      </c>
      <c r="T423" s="84">
        <v>0</v>
      </c>
      <c r="U423" s="84">
        <v>7.36</v>
      </c>
      <c r="V423" s="170">
        <v>9.64</v>
      </c>
      <c r="W423" s="171">
        <v>0</v>
      </c>
      <c r="X423" s="172">
        <v>0</v>
      </c>
      <c r="Y423" s="173">
        <v>0</v>
      </c>
      <c r="Z423" s="174">
        <v>0</v>
      </c>
    </row>
    <row r="424" spans="2:26" x14ac:dyDescent="0.25">
      <c r="B424" s="30">
        <v>45217</v>
      </c>
      <c r="C424" s="78">
        <v>123.83</v>
      </c>
      <c r="D424" s="46"/>
      <c r="E424" s="26">
        <v>123.83</v>
      </c>
      <c r="F424" s="26"/>
      <c r="G424" s="26"/>
      <c r="H424" s="26"/>
      <c r="I424" s="26"/>
      <c r="J424" s="46"/>
      <c r="K424" s="26">
        <v>31.43</v>
      </c>
      <c r="L424" s="46"/>
      <c r="M424" s="26"/>
      <c r="N424" s="46"/>
      <c r="O424" s="26">
        <v>0</v>
      </c>
      <c r="P424" s="80">
        <v>5.52</v>
      </c>
      <c r="Q424" s="81">
        <v>0</v>
      </c>
      <c r="R424" s="46"/>
      <c r="S424" s="83"/>
      <c r="T424" s="84"/>
      <c r="U424" s="84">
        <v>7.74</v>
      </c>
      <c r="V424" s="170">
        <v>4.6500000000000004</v>
      </c>
      <c r="W424" s="171">
        <v>0</v>
      </c>
      <c r="X424" s="172"/>
      <c r="Y424" s="173">
        <v>4.16</v>
      </c>
      <c r="Z424" s="174"/>
    </row>
    <row r="425" spans="2:26" x14ac:dyDescent="0.25">
      <c r="B425" s="30">
        <v>45219</v>
      </c>
      <c r="C425" s="78">
        <v>154.19999999999999</v>
      </c>
      <c r="D425" s="46"/>
      <c r="E425" s="26">
        <v>154.19999999999999</v>
      </c>
      <c r="F425" s="26"/>
      <c r="G425" s="26"/>
      <c r="H425" s="26"/>
      <c r="I425" s="26"/>
      <c r="J425" s="46"/>
      <c r="K425" s="26">
        <v>19.489999999999998</v>
      </c>
      <c r="L425" s="46"/>
      <c r="M425" s="26"/>
      <c r="N425" s="46"/>
      <c r="O425" s="26">
        <v>0</v>
      </c>
      <c r="P425" s="80">
        <v>5.73</v>
      </c>
      <c r="Q425" s="81">
        <v>0</v>
      </c>
      <c r="R425" s="46"/>
      <c r="S425" s="83"/>
      <c r="T425" s="84"/>
      <c r="U425" s="84">
        <v>8.5500000000000007</v>
      </c>
      <c r="V425" s="170">
        <v>3.98</v>
      </c>
      <c r="W425" s="171">
        <v>0</v>
      </c>
      <c r="X425" s="172"/>
      <c r="Y425" s="173">
        <v>2.8</v>
      </c>
      <c r="Z425" s="174"/>
    </row>
    <row r="426" spans="2:26" x14ac:dyDescent="0.25">
      <c r="B426" s="30">
        <v>45232</v>
      </c>
      <c r="C426" s="78">
        <v>106.96</v>
      </c>
      <c r="D426" s="46"/>
      <c r="E426" s="26">
        <v>106.96</v>
      </c>
      <c r="F426" s="26"/>
      <c r="G426" s="26"/>
      <c r="H426" s="26"/>
      <c r="I426" s="26"/>
      <c r="J426" s="46"/>
      <c r="K426" s="26">
        <v>37.53</v>
      </c>
      <c r="L426" s="46"/>
      <c r="M426" s="26"/>
      <c r="N426" s="46"/>
      <c r="O426" s="26">
        <v>0</v>
      </c>
      <c r="P426" s="80">
        <v>3.82</v>
      </c>
      <c r="Q426" s="81">
        <v>0</v>
      </c>
      <c r="R426" s="46"/>
      <c r="S426" s="83">
        <v>0</v>
      </c>
      <c r="T426" s="84">
        <v>0</v>
      </c>
      <c r="U426" s="84">
        <v>6.7</v>
      </c>
      <c r="V426" s="170">
        <v>4.47</v>
      </c>
      <c r="W426" s="171">
        <v>0</v>
      </c>
      <c r="X426" s="172">
        <v>0</v>
      </c>
      <c r="Y426" s="173">
        <v>0</v>
      </c>
      <c r="Z426" s="174">
        <v>0</v>
      </c>
    </row>
    <row r="427" spans="2:26" x14ac:dyDescent="0.25">
      <c r="B427" s="30">
        <v>45233</v>
      </c>
      <c r="C427" s="78">
        <v>108.15</v>
      </c>
      <c r="D427" s="46"/>
      <c r="E427" s="26">
        <v>108.15</v>
      </c>
      <c r="F427" s="26"/>
      <c r="G427" s="26"/>
      <c r="H427" s="26"/>
      <c r="I427" s="26"/>
      <c r="J427" s="46"/>
      <c r="K427" s="26">
        <v>31.78</v>
      </c>
      <c r="L427" s="46"/>
      <c r="M427" s="26"/>
      <c r="N427" s="46"/>
      <c r="O427" s="26">
        <v>0</v>
      </c>
      <c r="P427" s="80">
        <v>3.28</v>
      </c>
      <c r="Q427" s="81">
        <v>0</v>
      </c>
      <c r="R427" s="46"/>
      <c r="S427" s="83"/>
      <c r="T427" s="84"/>
      <c r="U427" s="84">
        <v>7.21</v>
      </c>
      <c r="V427" s="170">
        <v>4.9400000000000004</v>
      </c>
      <c r="W427" s="171">
        <v>0</v>
      </c>
      <c r="X427" s="172"/>
      <c r="Y427" s="173">
        <v>0</v>
      </c>
      <c r="Z427" s="174"/>
    </row>
    <row r="428" spans="2:26" x14ac:dyDescent="0.25">
      <c r="B428" s="30">
        <v>45236</v>
      </c>
      <c r="C428" s="78">
        <v>110.53</v>
      </c>
      <c r="D428" s="46"/>
      <c r="E428" s="26">
        <v>110.3</v>
      </c>
      <c r="F428" s="26"/>
      <c r="G428" s="26"/>
      <c r="H428" s="26"/>
      <c r="I428" s="26"/>
      <c r="J428" s="46"/>
      <c r="K428" s="26">
        <v>37.79</v>
      </c>
      <c r="L428" s="46"/>
      <c r="M428" s="26"/>
      <c r="N428" s="46"/>
      <c r="O428" s="26">
        <v>0</v>
      </c>
      <c r="P428" s="80">
        <v>2.74</v>
      </c>
      <c r="Q428" s="81">
        <v>0</v>
      </c>
      <c r="R428" s="46"/>
      <c r="S428" s="83">
        <v>0</v>
      </c>
      <c r="T428" s="84">
        <v>0</v>
      </c>
      <c r="U428" s="84">
        <v>4.07</v>
      </c>
      <c r="V428" s="170">
        <v>11.89</v>
      </c>
      <c r="W428" s="171">
        <v>0</v>
      </c>
      <c r="X428" s="172">
        <v>0</v>
      </c>
      <c r="Y428" s="173">
        <v>8.26</v>
      </c>
      <c r="Z428" s="174">
        <v>0</v>
      </c>
    </row>
    <row r="429" spans="2:26" x14ac:dyDescent="0.25">
      <c r="B429" s="30">
        <v>45238</v>
      </c>
      <c r="C429" s="78">
        <v>205.65</v>
      </c>
      <c r="D429" s="46"/>
      <c r="E429" s="26">
        <v>205.65</v>
      </c>
      <c r="F429" s="26"/>
      <c r="G429" s="26"/>
      <c r="H429" s="26"/>
      <c r="I429" s="26"/>
      <c r="J429" s="46"/>
      <c r="K429" s="26">
        <v>46.66</v>
      </c>
      <c r="L429" s="46"/>
      <c r="M429" s="26"/>
      <c r="N429" s="46"/>
      <c r="O429" s="26">
        <v>0</v>
      </c>
      <c r="P429" s="80">
        <v>2.46</v>
      </c>
      <c r="Q429" s="81">
        <v>0</v>
      </c>
      <c r="R429" s="46"/>
      <c r="S429" s="83"/>
      <c r="T429" s="84"/>
      <c r="U429" s="84">
        <v>4.0999999999999996</v>
      </c>
      <c r="V429" s="170">
        <v>10.41</v>
      </c>
      <c r="W429" s="171">
        <v>0</v>
      </c>
      <c r="X429" s="172"/>
      <c r="Y429" s="173">
        <v>8.3699999999999992</v>
      </c>
      <c r="Z429" s="174"/>
    </row>
    <row r="430" spans="2:26" x14ac:dyDescent="0.25">
      <c r="B430" s="30">
        <v>45240</v>
      </c>
      <c r="C430" s="78">
        <v>114.52</v>
      </c>
      <c r="D430" s="46"/>
      <c r="E430" s="26">
        <v>114.52</v>
      </c>
      <c r="F430" s="26"/>
      <c r="G430" s="26"/>
      <c r="H430" s="26"/>
      <c r="I430" s="26"/>
      <c r="J430" s="46"/>
      <c r="K430" s="26">
        <v>34.6</v>
      </c>
      <c r="L430" s="46"/>
      <c r="M430" s="26"/>
      <c r="N430" s="46"/>
      <c r="O430" s="26">
        <v>0</v>
      </c>
      <c r="P430" s="80">
        <v>1.2</v>
      </c>
      <c r="Q430" s="81">
        <v>0</v>
      </c>
      <c r="R430" s="46"/>
      <c r="S430" s="83"/>
      <c r="T430" s="84"/>
      <c r="U430" s="84">
        <v>4.4000000000000004</v>
      </c>
      <c r="V430" s="170">
        <v>10.39</v>
      </c>
      <c r="W430" s="171">
        <v>0</v>
      </c>
      <c r="X430" s="172"/>
      <c r="Y430" s="173">
        <v>4.1900000000000004</v>
      </c>
      <c r="Z430" s="174"/>
    </row>
    <row r="431" spans="2:26" x14ac:dyDescent="0.25">
      <c r="B431" s="30">
        <v>45243</v>
      </c>
      <c r="C431" s="78">
        <v>149.97999999999999</v>
      </c>
      <c r="D431" s="46"/>
      <c r="E431" s="26">
        <v>149.97999999999999</v>
      </c>
      <c r="F431" s="26"/>
      <c r="G431" s="26"/>
      <c r="H431" s="26"/>
      <c r="I431" s="26"/>
      <c r="J431" s="46"/>
      <c r="K431" s="26">
        <v>45.99</v>
      </c>
      <c r="L431" s="46"/>
      <c r="M431" s="26"/>
      <c r="N431" s="46"/>
      <c r="O431" s="26">
        <v>0</v>
      </c>
      <c r="P431" s="80">
        <v>1.62</v>
      </c>
      <c r="Q431" s="81">
        <v>0</v>
      </c>
      <c r="R431" s="46"/>
      <c r="S431" s="83">
        <v>0</v>
      </c>
      <c r="T431" s="84">
        <v>0</v>
      </c>
      <c r="U431" s="84">
        <v>2.96</v>
      </c>
      <c r="V431" s="170">
        <v>4.75</v>
      </c>
      <c r="W431" s="171">
        <v>0</v>
      </c>
      <c r="X431" s="172">
        <v>1.87</v>
      </c>
      <c r="Y431" s="173">
        <v>6.82</v>
      </c>
      <c r="Z431" s="174">
        <v>0</v>
      </c>
    </row>
    <row r="432" spans="2:26" x14ac:dyDescent="0.25">
      <c r="B432" s="30">
        <v>45245</v>
      </c>
      <c r="C432" s="78">
        <v>105.31</v>
      </c>
      <c r="D432" s="46"/>
      <c r="E432" s="26">
        <v>105.31</v>
      </c>
      <c r="F432" s="26"/>
      <c r="G432" s="26"/>
      <c r="H432" s="26"/>
      <c r="I432" s="26"/>
      <c r="J432" s="46"/>
      <c r="K432" s="26">
        <v>24.55</v>
      </c>
      <c r="L432" s="46"/>
      <c r="M432" s="26"/>
      <c r="N432" s="46"/>
      <c r="O432" s="26">
        <v>0</v>
      </c>
      <c r="P432" s="80">
        <v>2.41</v>
      </c>
      <c r="Q432" s="81">
        <v>0</v>
      </c>
      <c r="R432" s="46"/>
      <c r="S432" s="83"/>
      <c r="T432" s="84"/>
      <c r="U432" s="84">
        <v>7.6</v>
      </c>
      <c r="V432" s="170">
        <v>4.7</v>
      </c>
      <c r="W432" s="171">
        <v>0</v>
      </c>
      <c r="X432" s="172"/>
      <c r="Y432" s="173">
        <v>7.66</v>
      </c>
      <c r="Z432" s="174"/>
    </row>
    <row r="433" spans="2:26" x14ac:dyDescent="0.25">
      <c r="B433" s="30">
        <v>45247</v>
      </c>
      <c r="C433" s="78">
        <v>95.6</v>
      </c>
      <c r="D433" s="46"/>
      <c r="E433" s="26">
        <v>95.6</v>
      </c>
      <c r="F433" s="26"/>
      <c r="G433" s="26"/>
      <c r="H433" s="26"/>
      <c r="I433" s="26"/>
      <c r="J433" s="46"/>
      <c r="K433" s="26">
        <v>21.12</v>
      </c>
      <c r="L433" s="46"/>
      <c r="M433" s="26"/>
      <c r="N433" s="46"/>
      <c r="O433" s="26">
        <v>0</v>
      </c>
      <c r="P433" s="80">
        <v>3.05</v>
      </c>
      <c r="Q433" s="81">
        <v>0</v>
      </c>
      <c r="R433" s="46"/>
      <c r="S433" s="83"/>
      <c r="T433" s="84"/>
      <c r="U433" s="84">
        <v>7.39</v>
      </c>
      <c r="V433" s="170">
        <v>3.31</v>
      </c>
      <c r="W433" s="171">
        <v>0</v>
      </c>
      <c r="X433" s="172"/>
      <c r="Y433" s="173">
        <v>5.48</v>
      </c>
      <c r="Z433" s="174"/>
    </row>
    <row r="434" spans="2:26" x14ac:dyDescent="0.25">
      <c r="B434" s="30">
        <v>45250</v>
      </c>
      <c r="C434" s="78">
        <v>113.89</v>
      </c>
      <c r="D434" s="46"/>
      <c r="E434" s="26">
        <v>113.89</v>
      </c>
      <c r="F434" s="26"/>
      <c r="G434" s="26"/>
      <c r="H434" s="26"/>
      <c r="I434" s="26"/>
      <c r="J434" s="46"/>
      <c r="K434" s="26">
        <v>19.600000000000001</v>
      </c>
      <c r="L434" s="46"/>
      <c r="M434" s="26"/>
      <c r="N434" s="46"/>
      <c r="O434" s="26">
        <v>0</v>
      </c>
      <c r="P434" s="80">
        <v>8.91</v>
      </c>
      <c r="Q434" s="81">
        <v>0</v>
      </c>
      <c r="R434" s="46"/>
      <c r="S434" s="83">
        <v>0</v>
      </c>
      <c r="T434" s="84">
        <v>0</v>
      </c>
      <c r="U434" s="84">
        <v>8.16</v>
      </c>
      <c r="V434" s="170">
        <v>6.99</v>
      </c>
      <c r="W434" s="171">
        <v>0</v>
      </c>
      <c r="X434" s="172">
        <v>0</v>
      </c>
      <c r="Y434" s="173">
        <v>0</v>
      </c>
      <c r="Z434" s="174">
        <v>0</v>
      </c>
    </row>
    <row r="435" spans="2:26" x14ac:dyDescent="0.25">
      <c r="B435" s="30">
        <v>45252</v>
      </c>
      <c r="C435" s="78">
        <v>55.02</v>
      </c>
      <c r="D435" s="46"/>
      <c r="E435" s="26">
        <v>55.02</v>
      </c>
      <c r="F435" s="26"/>
      <c r="G435" s="26"/>
      <c r="H435" s="26"/>
      <c r="I435" s="26"/>
      <c r="J435" s="46"/>
      <c r="K435" s="26">
        <v>11.95</v>
      </c>
      <c r="L435" s="46"/>
      <c r="M435" s="26"/>
      <c r="N435" s="46"/>
      <c r="O435" s="26">
        <v>0</v>
      </c>
      <c r="P435" s="80">
        <v>4.8899999999999997</v>
      </c>
      <c r="Q435" s="81">
        <v>0</v>
      </c>
      <c r="R435" s="46"/>
      <c r="S435" s="83"/>
      <c r="T435" s="84"/>
      <c r="U435" s="84">
        <v>3.36</v>
      </c>
      <c r="V435" s="170">
        <v>4.2</v>
      </c>
      <c r="W435" s="171">
        <v>0</v>
      </c>
      <c r="X435" s="172"/>
      <c r="Y435" s="173">
        <v>0</v>
      </c>
      <c r="Z435" s="174"/>
    </row>
    <row r="436" spans="2:26" x14ac:dyDescent="0.25">
      <c r="B436" s="30">
        <v>45254</v>
      </c>
      <c r="C436" s="78">
        <v>54.34</v>
      </c>
      <c r="D436" s="46"/>
      <c r="E436" s="26">
        <v>54.34</v>
      </c>
      <c r="F436" s="26"/>
      <c r="G436" s="26"/>
      <c r="H436" s="26"/>
      <c r="I436" s="26"/>
      <c r="J436" s="46"/>
      <c r="K436" s="26">
        <v>15.25</v>
      </c>
      <c r="L436" s="46"/>
      <c r="M436" s="26"/>
      <c r="N436" s="46"/>
      <c r="O436" s="26">
        <v>0</v>
      </c>
      <c r="P436" s="80">
        <v>4.8899999999999997</v>
      </c>
      <c r="Q436" s="81">
        <v>0</v>
      </c>
      <c r="R436" s="46"/>
      <c r="S436" s="83"/>
      <c r="T436" s="84"/>
      <c r="U436" s="84">
        <v>3.64</v>
      </c>
      <c r="V436" s="170">
        <v>4</v>
      </c>
      <c r="W436" s="171">
        <v>0</v>
      </c>
      <c r="X436" s="172"/>
      <c r="Y436" s="173">
        <v>0</v>
      </c>
      <c r="Z436" s="174"/>
    </row>
    <row r="437" spans="2:26" x14ac:dyDescent="0.25">
      <c r="B437" s="30">
        <v>45257</v>
      </c>
      <c r="C437" s="78">
        <v>110.93</v>
      </c>
      <c r="D437" s="46"/>
      <c r="E437" s="26">
        <v>110.93</v>
      </c>
      <c r="F437" s="26"/>
      <c r="G437" s="26"/>
      <c r="H437" s="26"/>
      <c r="I437" s="26"/>
      <c r="J437" s="46"/>
      <c r="K437" s="26">
        <v>21.4</v>
      </c>
      <c r="L437" s="46"/>
      <c r="M437" s="26"/>
      <c r="N437" s="46"/>
      <c r="O437" s="26">
        <v>0</v>
      </c>
      <c r="P437" s="80">
        <v>1.44</v>
      </c>
      <c r="Q437" s="81">
        <v>0</v>
      </c>
      <c r="R437" s="46"/>
      <c r="S437" s="83">
        <v>0</v>
      </c>
      <c r="T437" s="84">
        <v>0</v>
      </c>
      <c r="U437" s="84">
        <v>5.44</v>
      </c>
      <c r="V437" s="170">
        <v>7.21</v>
      </c>
      <c r="W437" s="171">
        <v>0</v>
      </c>
      <c r="X437" s="172">
        <v>0</v>
      </c>
      <c r="Y437" s="173">
        <v>0.88</v>
      </c>
      <c r="Z437" s="174">
        <v>0</v>
      </c>
    </row>
    <row r="438" spans="2:26" x14ac:dyDescent="0.25">
      <c r="B438" s="30">
        <v>45259</v>
      </c>
      <c r="C438" s="78">
        <v>143.56</v>
      </c>
      <c r="D438" s="46"/>
      <c r="E438" s="26">
        <v>143.56</v>
      </c>
      <c r="F438" s="26"/>
      <c r="G438" s="26"/>
      <c r="H438" s="26"/>
      <c r="I438" s="26"/>
      <c r="J438" s="46"/>
      <c r="K438" s="26">
        <v>30.9</v>
      </c>
      <c r="L438" s="46"/>
      <c r="M438" s="26"/>
      <c r="N438" s="46"/>
      <c r="O438" s="26">
        <v>0</v>
      </c>
      <c r="P438" s="80">
        <v>7.22</v>
      </c>
      <c r="Q438" s="81">
        <v>0</v>
      </c>
      <c r="R438" s="46"/>
      <c r="S438" s="83"/>
      <c r="T438" s="84"/>
      <c r="U438" s="84">
        <v>7.32</v>
      </c>
      <c r="V438" s="170">
        <v>7.08</v>
      </c>
      <c r="W438" s="171">
        <v>0</v>
      </c>
      <c r="X438" s="172"/>
      <c r="Y438" s="173">
        <v>0</v>
      </c>
      <c r="Z438" s="174"/>
    </row>
    <row r="439" spans="2:26" x14ac:dyDescent="0.25">
      <c r="B439" s="30">
        <v>45261</v>
      </c>
      <c r="C439" s="78">
        <v>116.16</v>
      </c>
      <c r="D439" s="46"/>
      <c r="E439" s="26">
        <v>116.16</v>
      </c>
      <c r="F439" s="26"/>
      <c r="G439" s="26"/>
      <c r="H439" s="26"/>
      <c r="I439" s="26"/>
      <c r="J439" s="46"/>
      <c r="K439" s="26">
        <v>24.47</v>
      </c>
      <c r="L439" s="46"/>
      <c r="M439" s="26"/>
      <c r="N439" s="46"/>
      <c r="O439" s="26">
        <v>0</v>
      </c>
      <c r="P439" s="80">
        <v>7.7</v>
      </c>
      <c r="Q439" s="81">
        <v>0</v>
      </c>
      <c r="R439" s="46"/>
      <c r="S439" s="83"/>
      <c r="T439" s="84"/>
      <c r="U439" s="84">
        <v>8.0399999999999991</v>
      </c>
      <c r="V439" s="170">
        <v>7.38</v>
      </c>
      <c r="W439" s="171">
        <v>0</v>
      </c>
      <c r="X439" s="172"/>
      <c r="Y439" s="173">
        <v>0</v>
      </c>
      <c r="Z439" s="174"/>
    </row>
    <row r="440" spans="2:26" x14ac:dyDescent="0.25">
      <c r="B440" s="30">
        <v>45264</v>
      </c>
      <c r="C440" s="78">
        <v>51.85</v>
      </c>
      <c r="D440" s="46"/>
      <c r="E440" s="26">
        <v>51.85</v>
      </c>
      <c r="F440" s="26"/>
      <c r="G440" s="26"/>
      <c r="H440" s="26"/>
      <c r="I440" s="26"/>
      <c r="J440" s="46"/>
      <c r="K440" s="26">
        <v>25.99</v>
      </c>
      <c r="L440" s="46"/>
      <c r="M440" s="26"/>
      <c r="N440" s="46"/>
      <c r="O440" s="26">
        <v>0</v>
      </c>
      <c r="P440" s="80">
        <v>3.13</v>
      </c>
      <c r="Q440" s="81">
        <v>0</v>
      </c>
      <c r="R440" s="46"/>
      <c r="S440" s="83">
        <v>0</v>
      </c>
      <c r="T440" s="84">
        <v>0</v>
      </c>
      <c r="U440" s="84">
        <v>6.72</v>
      </c>
      <c r="V440" s="170">
        <v>6.36</v>
      </c>
      <c r="W440" s="171">
        <v>0</v>
      </c>
      <c r="X440" s="172">
        <v>0</v>
      </c>
      <c r="Y440" s="173">
        <v>0</v>
      </c>
      <c r="Z440" s="174">
        <v>0</v>
      </c>
    </row>
    <row r="441" spans="2:26" x14ac:dyDescent="0.25">
      <c r="B441" s="30">
        <v>45265</v>
      </c>
      <c r="C441" s="78">
        <v>98.57</v>
      </c>
      <c r="D441" s="46"/>
      <c r="E441" s="26">
        <v>98.57</v>
      </c>
      <c r="F441" s="26"/>
      <c r="G441" s="26"/>
      <c r="H441" s="26"/>
      <c r="I441" s="26"/>
      <c r="J441" s="46"/>
      <c r="K441" s="26">
        <v>27.59</v>
      </c>
      <c r="L441" s="46"/>
      <c r="M441" s="26"/>
      <c r="N441" s="46"/>
      <c r="O441" s="26">
        <v>0</v>
      </c>
      <c r="P441" s="80">
        <v>3.53</v>
      </c>
      <c r="Q441" s="81">
        <v>0</v>
      </c>
      <c r="R441" s="46"/>
      <c r="S441" s="83"/>
      <c r="T441" s="84"/>
      <c r="U441" s="84">
        <v>7.36</v>
      </c>
      <c r="V441" s="170">
        <v>6.75</v>
      </c>
      <c r="W441" s="171">
        <v>0</v>
      </c>
      <c r="X441" s="172"/>
      <c r="Y441" s="173">
        <v>0</v>
      </c>
      <c r="Z441" s="174"/>
    </row>
    <row r="442" spans="2:26" x14ac:dyDescent="0.25">
      <c r="B442" s="30">
        <v>45271</v>
      </c>
      <c r="C442" s="78">
        <v>195.36</v>
      </c>
      <c r="D442" s="46"/>
      <c r="E442" s="26">
        <v>166.34</v>
      </c>
      <c r="F442" s="26"/>
      <c r="G442" s="26"/>
      <c r="H442" s="26"/>
      <c r="I442" s="26"/>
      <c r="J442" s="46"/>
      <c r="K442" s="26">
        <v>31.86</v>
      </c>
      <c r="L442" s="46"/>
      <c r="M442" s="26"/>
      <c r="N442" s="46"/>
      <c r="O442" s="26">
        <v>29.02</v>
      </c>
      <c r="P442" s="80">
        <v>6.18</v>
      </c>
      <c r="Q442" s="81">
        <v>0</v>
      </c>
      <c r="R442" s="46"/>
      <c r="S442" s="83">
        <v>0</v>
      </c>
      <c r="T442" s="84">
        <v>0</v>
      </c>
      <c r="U442" s="84">
        <v>11.21</v>
      </c>
      <c r="V442" s="170">
        <v>7.68</v>
      </c>
      <c r="W442" s="171">
        <v>0</v>
      </c>
      <c r="X442" s="172">
        <v>0</v>
      </c>
      <c r="Y442" s="173">
        <v>10.64</v>
      </c>
      <c r="Z442" s="174">
        <v>0</v>
      </c>
    </row>
    <row r="443" spans="2:26" x14ac:dyDescent="0.25">
      <c r="B443" s="30">
        <v>45273</v>
      </c>
      <c r="C443" s="78">
        <v>142.25</v>
      </c>
      <c r="D443" s="46"/>
      <c r="E443" s="26">
        <v>142.25</v>
      </c>
      <c r="F443" s="26"/>
      <c r="G443" s="26"/>
      <c r="H443" s="26"/>
      <c r="I443" s="26"/>
      <c r="J443" s="46"/>
      <c r="K443" s="26">
        <v>35.92</v>
      </c>
      <c r="L443" s="46"/>
      <c r="M443" s="26"/>
      <c r="N443" s="46"/>
      <c r="O443" s="26">
        <v>0</v>
      </c>
      <c r="P443" s="80">
        <v>5.38</v>
      </c>
      <c r="Q443" s="81">
        <v>0</v>
      </c>
      <c r="R443" s="46"/>
      <c r="S443" s="83"/>
      <c r="T443" s="84"/>
      <c r="U443" s="84">
        <v>7.29</v>
      </c>
      <c r="V443" s="170">
        <v>6.48</v>
      </c>
      <c r="W443" s="171">
        <v>0</v>
      </c>
      <c r="X443" s="172"/>
      <c r="Y443" s="173">
        <v>10.16</v>
      </c>
      <c r="Z443" s="174"/>
    </row>
    <row r="444" spans="2:26" x14ac:dyDescent="0.25">
      <c r="B444" s="30">
        <v>45275</v>
      </c>
      <c r="C444" s="78">
        <v>132.18</v>
      </c>
      <c r="D444" s="46"/>
      <c r="E444" s="26">
        <v>132.18</v>
      </c>
      <c r="F444" s="26"/>
      <c r="G444" s="26"/>
      <c r="H444" s="26"/>
      <c r="I444" s="26"/>
      <c r="J444" s="46"/>
      <c r="K444" s="26">
        <v>31.32</v>
      </c>
      <c r="L444" s="46"/>
      <c r="M444" s="26"/>
      <c r="N444" s="46"/>
      <c r="O444" s="26">
        <v>0</v>
      </c>
      <c r="P444" s="80">
        <v>3.45</v>
      </c>
      <c r="Q444" s="81">
        <v>0</v>
      </c>
      <c r="R444" s="46"/>
      <c r="S444" s="83"/>
      <c r="T444" s="84"/>
      <c r="U444" s="84">
        <v>5.63</v>
      </c>
      <c r="V444" s="170">
        <v>5.64</v>
      </c>
      <c r="W444" s="171">
        <v>0</v>
      </c>
      <c r="X444" s="172"/>
      <c r="Y444" s="173">
        <v>7.56</v>
      </c>
      <c r="Z444" s="174"/>
    </row>
    <row r="445" spans="2:26" x14ac:dyDescent="0.25">
      <c r="B445" s="30">
        <v>45278</v>
      </c>
      <c r="C445" s="78">
        <v>166.87</v>
      </c>
      <c r="D445" s="46"/>
      <c r="E445" s="26">
        <v>166.87</v>
      </c>
      <c r="F445" s="26"/>
      <c r="G445" s="26"/>
      <c r="H445" s="26"/>
      <c r="I445" s="26"/>
      <c r="J445" s="46"/>
      <c r="K445" s="26">
        <v>35.049999999999997</v>
      </c>
      <c r="L445" s="46"/>
      <c r="M445" s="26"/>
      <c r="N445" s="46"/>
      <c r="O445" s="26">
        <v>0</v>
      </c>
      <c r="P445" s="80">
        <v>3.77</v>
      </c>
      <c r="Q445" s="81">
        <v>0</v>
      </c>
      <c r="R445" s="46"/>
      <c r="S445" s="83">
        <v>0</v>
      </c>
      <c r="T445" s="84">
        <v>0</v>
      </c>
      <c r="U445" s="84">
        <v>7.56</v>
      </c>
      <c r="V445" s="170">
        <v>5.3</v>
      </c>
      <c r="W445" s="171">
        <v>0</v>
      </c>
      <c r="X445" s="172">
        <v>0</v>
      </c>
      <c r="Y445" s="173">
        <v>0</v>
      </c>
      <c r="Z445" s="174">
        <v>0</v>
      </c>
    </row>
    <row r="446" spans="2:26" x14ac:dyDescent="0.25">
      <c r="B446" s="30">
        <v>45280</v>
      </c>
      <c r="C446" s="78">
        <v>185.84</v>
      </c>
      <c r="D446" s="46"/>
      <c r="E446" s="26">
        <v>173.36</v>
      </c>
      <c r="F446" s="26"/>
      <c r="G446" s="26"/>
      <c r="H446" s="26"/>
      <c r="I446" s="26"/>
      <c r="J446" s="46"/>
      <c r="K446" s="26">
        <v>32.08</v>
      </c>
      <c r="L446" s="46"/>
      <c r="M446" s="26"/>
      <c r="N446" s="46"/>
      <c r="O446" s="26">
        <v>12.48</v>
      </c>
      <c r="P446" s="80">
        <v>4.4800000000000004</v>
      </c>
      <c r="Q446" s="81">
        <v>0</v>
      </c>
      <c r="R446" s="46"/>
      <c r="S446" s="83"/>
      <c r="T446" s="84"/>
      <c r="U446" s="84">
        <v>6.99</v>
      </c>
      <c r="V446" s="170">
        <v>4.5599999999999996</v>
      </c>
      <c r="W446" s="171">
        <v>0</v>
      </c>
      <c r="X446" s="172"/>
      <c r="Y446" s="173">
        <v>5.55</v>
      </c>
      <c r="Z446" s="174"/>
    </row>
    <row r="447" spans="2:26" x14ac:dyDescent="0.25">
      <c r="B447" s="30">
        <v>45282</v>
      </c>
      <c r="C447" s="78">
        <v>174.97</v>
      </c>
      <c r="D447" s="46"/>
      <c r="E447" s="26">
        <v>164.19</v>
      </c>
      <c r="F447" s="26"/>
      <c r="G447" s="26"/>
      <c r="H447" s="26"/>
      <c r="I447" s="26"/>
      <c r="J447" s="46"/>
      <c r="K447" s="26">
        <v>34.979999999999997</v>
      </c>
      <c r="L447" s="46"/>
      <c r="M447" s="26"/>
      <c r="N447" s="46"/>
      <c r="O447" s="26">
        <v>10.78</v>
      </c>
      <c r="P447" s="80">
        <v>4.8899999999999997</v>
      </c>
      <c r="Q447" s="81">
        <v>0</v>
      </c>
      <c r="R447" s="46"/>
      <c r="S447" s="83"/>
      <c r="T447" s="84"/>
      <c r="U447" s="84">
        <v>7.72</v>
      </c>
      <c r="V447" s="170">
        <v>5.66</v>
      </c>
      <c r="W447" s="171">
        <v>0</v>
      </c>
      <c r="X447" s="172"/>
      <c r="Y447" s="173">
        <v>7.93</v>
      </c>
      <c r="Z447" s="174"/>
    </row>
    <row r="448" spans="2:26" x14ac:dyDescent="0.25">
      <c r="B448" s="30">
        <v>45286</v>
      </c>
      <c r="C448" s="78">
        <v>107.65</v>
      </c>
      <c r="D448" s="46"/>
      <c r="E448" s="26">
        <v>98.66</v>
      </c>
      <c r="F448" s="26"/>
      <c r="G448" s="26"/>
      <c r="H448" s="26"/>
      <c r="I448" s="26"/>
      <c r="J448" s="46"/>
      <c r="K448" s="26">
        <v>34.46</v>
      </c>
      <c r="L448" s="46"/>
      <c r="M448" s="26"/>
      <c r="N448" s="46"/>
      <c r="O448" s="26">
        <v>8.99</v>
      </c>
      <c r="P448" s="80">
        <v>7.1</v>
      </c>
      <c r="Q448" s="81">
        <v>0</v>
      </c>
      <c r="R448" s="46"/>
      <c r="S448" s="83">
        <v>0</v>
      </c>
      <c r="T448" s="84">
        <v>0</v>
      </c>
      <c r="U448" s="84">
        <v>4.24</v>
      </c>
      <c r="V448" s="170">
        <v>7.42</v>
      </c>
      <c r="W448" s="171">
        <v>0</v>
      </c>
      <c r="X448" s="172">
        <v>0</v>
      </c>
      <c r="Y448" s="173">
        <v>16.93</v>
      </c>
      <c r="Z448" s="174">
        <v>0</v>
      </c>
    </row>
    <row r="449" spans="2:28" x14ac:dyDescent="0.25">
      <c r="B449" s="30">
        <v>45287</v>
      </c>
      <c r="C449" s="78">
        <v>123.44</v>
      </c>
      <c r="D449" s="46"/>
      <c r="E449" s="26">
        <v>116.78</v>
      </c>
      <c r="F449" s="26"/>
      <c r="G449" s="26"/>
      <c r="H449" s="26"/>
      <c r="I449" s="26"/>
      <c r="J449" s="46"/>
      <c r="K449" s="26">
        <v>32.96</v>
      </c>
      <c r="L449" s="46"/>
      <c r="M449" s="26"/>
      <c r="N449" s="46"/>
      <c r="O449" s="26">
        <v>6.66</v>
      </c>
      <c r="P449" s="80">
        <v>7.75</v>
      </c>
      <c r="Q449" s="81">
        <v>0</v>
      </c>
      <c r="R449" s="46"/>
      <c r="S449" s="83"/>
      <c r="T449" s="84"/>
      <c r="U449" s="84">
        <v>4.7699999999999996</v>
      </c>
      <c r="V449" s="170">
        <v>7.02</v>
      </c>
      <c r="W449" s="171">
        <v>0</v>
      </c>
      <c r="X449" s="172"/>
      <c r="Y449" s="173">
        <v>14.42</v>
      </c>
      <c r="Z449" s="174"/>
    </row>
    <row r="450" spans="2:28" x14ac:dyDescent="0.25">
      <c r="B450" s="30">
        <v>45289</v>
      </c>
      <c r="C450" s="78">
        <v>176.22</v>
      </c>
      <c r="D450" s="46"/>
      <c r="E450" s="26">
        <v>170.88</v>
      </c>
      <c r="F450" s="26"/>
      <c r="G450" s="26"/>
      <c r="H450" s="26"/>
      <c r="I450" s="26"/>
      <c r="J450" s="46"/>
      <c r="K450" s="26">
        <v>33.57</v>
      </c>
      <c r="L450" s="46"/>
      <c r="M450" s="26"/>
      <c r="N450" s="46"/>
      <c r="O450" s="26">
        <v>5.34</v>
      </c>
      <c r="P450" s="80">
        <v>7.14</v>
      </c>
      <c r="Q450" s="81">
        <v>0</v>
      </c>
      <c r="R450" s="46"/>
      <c r="S450" s="83"/>
      <c r="T450" s="84"/>
      <c r="U450" s="84">
        <v>4.59</v>
      </c>
      <c r="V450" s="170">
        <v>9.2100000000000009</v>
      </c>
      <c r="W450" s="171">
        <v>0</v>
      </c>
      <c r="X450" s="172"/>
      <c r="Y450" s="173">
        <v>9.82</v>
      </c>
      <c r="Z450" s="174"/>
    </row>
    <row r="451" spans="2:28" x14ac:dyDescent="0.25">
      <c r="B451" s="30">
        <v>45317</v>
      </c>
      <c r="C451" s="78">
        <v>148.13</v>
      </c>
      <c r="D451" s="46"/>
      <c r="E451" s="26">
        <v>148.13</v>
      </c>
      <c r="F451" s="26"/>
      <c r="G451" s="26"/>
      <c r="H451" s="26"/>
      <c r="I451" s="26"/>
      <c r="J451" s="46"/>
      <c r="K451" s="26">
        <v>50.74</v>
      </c>
      <c r="L451" s="46"/>
      <c r="M451" s="26"/>
      <c r="N451" s="46"/>
      <c r="O451" s="26">
        <v>0</v>
      </c>
      <c r="P451" s="80">
        <v>10</v>
      </c>
      <c r="Q451" s="81">
        <v>0</v>
      </c>
      <c r="R451" s="46"/>
      <c r="S451" s="83">
        <v>0</v>
      </c>
      <c r="T451" s="84">
        <v>0</v>
      </c>
      <c r="U451" s="84">
        <v>7.4</v>
      </c>
      <c r="V451" s="170">
        <v>7.11</v>
      </c>
      <c r="W451" s="171">
        <v>0</v>
      </c>
      <c r="X451" s="172">
        <v>0</v>
      </c>
      <c r="Y451" s="173">
        <v>0</v>
      </c>
      <c r="Z451" s="174">
        <v>0</v>
      </c>
    </row>
    <row r="452" spans="2:28" x14ac:dyDescent="0.25">
      <c r="B452" s="30">
        <v>45321</v>
      </c>
      <c r="C452" s="78">
        <v>152.34</v>
      </c>
      <c r="D452" s="46"/>
      <c r="E452" s="26">
        <v>152.34</v>
      </c>
      <c r="F452" s="26"/>
      <c r="G452" s="26"/>
      <c r="H452" s="26"/>
      <c r="I452" s="26"/>
      <c r="J452" s="46"/>
      <c r="K452" s="26">
        <v>51.54</v>
      </c>
      <c r="L452" s="46"/>
      <c r="M452" s="26"/>
      <c r="N452" s="46"/>
      <c r="O452" s="26">
        <v>0</v>
      </c>
      <c r="P452" s="80">
        <v>10.119999999999999</v>
      </c>
      <c r="Q452" s="81">
        <v>0</v>
      </c>
      <c r="R452" s="46"/>
      <c r="S452" s="83">
        <v>0</v>
      </c>
      <c r="T452" s="84">
        <v>0</v>
      </c>
      <c r="U452" s="84">
        <v>6.38</v>
      </c>
      <c r="V452" s="170">
        <v>5.92</v>
      </c>
      <c r="W452" s="171">
        <v>0</v>
      </c>
      <c r="X452" s="172">
        <v>0</v>
      </c>
      <c r="Y452" s="173">
        <v>0</v>
      </c>
      <c r="Z452" s="174">
        <v>0</v>
      </c>
    </row>
    <row r="453" spans="2:28" x14ac:dyDescent="0.25">
      <c r="B453" s="30">
        <v>45322</v>
      </c>
      <c r="C453" s="78">
        <v>162.59</v>
      </c>
      <c r="D453" s="46"/>
      <c r="E453" s="26">
        <v>162.59</v>
      </c>
      <c r="F453" s="26"/>
      <c r="G453" s="26"/>
      <c r="H453" s="26"/>
      <c r="I453" s="26"/>
      <c r="J453" s="46"/>
      <c r="K453" s="26">
        <v>60.26</v>
      </c>
      <c r="L453" s="46"/>
      <c r="M453" s="26"/>
      <c r="N453" s="46"/>
      <c r="O453" s="26">
        <v>0</v>
      </c>
      <c r="P453" s="80">
        <v>10.53</v>
      </c>
      <c r="Q453" s="81">
        <v>0</v>
      </c>
      <c r="R453" s="46"/>
      <c r="S453" s="83">
        <v>0</v>
      </c>
      <c r="T453" s="84">
        <v>0</v>
      </c>
      <c r="U453" s="84">
        <v>7.29</v>
      </c>
      <c r="V453" s="170">
        <v>6.15</v>
      </c>
      <c r="W453" s="171">
        <v>0</v>
      </c>
      <c r="X453" s="172">
        <v>0</v>
      </c>
      <c r="Y453" s="173">
        <v>0</v>
      </c>
      <c r="Z453" s="174">
        <v>0</v>
      </c>
    </row>
    <row r="454" spans="2:28" x14ac:dyDescent="0.25">
      <c r="B454" s="30">
        <v>45324</v>
      </c>
      <c r="C454" s="78">
        <v>175.85</v>
      </c>
      <c r="D454" s="46"/>
      <c r="E454" s="26">
        <v>175.85</v>
      </c>
      <c r="F454" s="26"/>
      <c r="G454" s="26"/>
      <c r="H454" s="26"/>
      <c r="I454" s="26"/>
      <c r="J454" s="46"/>
      <c r="K454" s="26">
        <v>59.19</v>
      </c>
      <c r="L454" s="46"/>
      <c r="M454" s="26"/>
      <c r="N454" s="46"/>
      <c r="O454" s="26">
        <v>0</v>
      </c>
      <c r="P454" s="80">
        <v>10.49</v>
      </c>
      <c r="Q454" s="81">
        <v>0</v>
      </c>
      <c r="R454" s="46"/>
      <c r="S454" s="83">
        <v>0</v>
      </c>
      <c r="T454" s="84">
        <v>0</v>
      </c>
      <c r="U454" s="84">
        <v>5.62</v>
      </c>
      <c r="V454" s="170">
        <v>4.38</v>
      </c>
      <c r="W454" s="171">
        <v>0</v>
      </c>
      <c r="X454" s="172">
        <v>0</v>
      </c>
      <c r="Y454" s="173">
        <v>0</v>
      </c>
      <c r="Z454" s="174">
        <v>0</v>
      </c>
    </row>
    <row r="455" spans="2:28" x14ac:dyDescent="0.25">
      <c r="B455" s="30">
        <v>45327</v>
      </c>
      <c r="C455" s="78">
        <v>176.08</v>
      </c>
      <c r="D455" s="46"/>
      <c r="E455" s="26">
        <v>176.08</v>
      </c>
      <c r="F455" s="26"/>
      <c r="G455" s="26"/>
      <c r="H455" s="26"/>
      <c r="I455" s="26"/>
      <c r="J455" s="46"/>
      <c r="K455" s="26">
        <v>56.67</v>
      </c>
      <c r="L455" s="46"/>
      <c r="M455" s="26"/>
      <c r="N455" s="46"/>
      <c r="O455" s="26">
        <v>0</v>
      </c>
      <c r="P455" s="80">
        <v>13.13</v>
      </c>
      <c r="Q455" s="81">
        <v>0</v>
      </c>
      <c r="R455" s="46"/>
      <c r="S455" s="83">
        <v>0</v>
      </c>
      <c r="T455" s="84">
        <v>0</v>
      </c>
      <c r="U455" s="84">
        <v>5.83</v>
      </c>
      <c r="V455" s="170">
        <v>5.03</v>
      </c>
      <c r="W455" s="171">
        <v>0</v>
      </c>
      <c r="X455" s="172">
        <v>0</v>
      </c>
      <c r="Y455" s="173">
        <v>1.1399999999999999</v>
      </c>
      <c r="Z455" s="174">
        <v>0</v>
      </c>
    </row>
    <row r="456" spans="2:28" x14ac:dyDescent="0.25">
      <c r="B456" s="30">
        <v>45329</v>
      </c>
      <c r="C456" s="78">
        <v>179.03</v>
      </c>
      <c r="D456" s="46"/>
      <c r="E456" s="26">
        <v>179.03</v>
      </c>
      <c r="F456" s="26"/>
      <c r="G456" s="26"/>
      <c r="H456" s="26"/>
      <c r="I456" s="26"/>
      <c r="J456" s="46"/>
      <c r="K456" s="26">
        <v>59.92</v>
      </c>
      <c r="L456" s="46"/>
      <c r="M456" s="26"/>
      <c r="N456" s="46"/>
      <c r="O456" s="26">
        <v>0</v>
      </c>
      <c r="P456" s="80">
        <v>11.77</v>
      </c>
      <c r="Q456" s="81">
        <v>0</v>
      </c>
      <c r="R456" s="46"/>
      <c r="S456" s="83">
        <v>0</v>
      </c>
      <c r="T456" s="84">
        <v>0</v>
      </c>
      <c r="U456" s="84">
        <v>6.17</v>
      </c>
      <c r="V456" s="170">
        <v>3.87</v>
      </c>
      <c r="W456" s="171">
        <v>0</v>
      </c>
      <c r="X456" s="172">
        <v>0</v>
      </c>
      <c r="Y456" s="173">
        <v>3.35</v>
      </c>
      <c r="Z456" s="174">
        <v>0</v>
      </c>
    </row>
    <row r="457" spans="2:28" x14ac:dyDescent="0.25">
      <c r="B457" s="30">
        <v>45331</v>
      </c>
      <c r="C457" s="78">
        <v>215.12</v>
      </c>
      <c r="D457" s="46"/>
      <c r="E457" s="26">
        <v>215.12</v>
      </c>
      <c r="F457" s="26"/>
      <c r="G457" s="26"/>
      <c r="H457" s="26"/>
      <c r="I457" s="26"/>
      <c r="J457" s="46"/>
      <c r="K457" s="26">
        <v>41.93</v>
      </c>
      <c r="L457" s="46"/>
      <c r="M457" s="26"/>
      <c r="N457" s="46"/>
      <c r="O457" s="26">
        <v>0</v>
      </c>
      <c r="P457" s="80">
        <v>8.74</v>
      </c>
      <c r="Q457" s="81">
        <v>0</v>
      </c>
      <c r="R457" s="46"/>
      <c r="S457" s="83">
        <v>0</v>
      </c>
      <c r="T457" s="84">
        <v>0</v>
      </c>
      <c r="U457" s="84">
        <v>8.74</v>
      </c>
      <c r="V457" s="170">
        <v>4.4000000000000004</v>
      </c>
      <c r="W457" s="171">
        <v>0</v>
      </c>
      <c r="X457" s="172">
        <v>0</v>
      </c>
      <c r="Y457" s="173">
        <v>4.1399999999999997</v>
      </c>
      <c r="Z457" s="174">
        <v>0</v>
      </c>
      <c r="AB457" t="s">
        <v>193</v>
      </c>
    </row>
    <row r="458" spans="2:28" x14ac:dyDescent="0.25">
      <c r="B458" s="30">
        <v>45334</v>
      </c>
      <c r="C458" s="78">
        <v>74.33</v>
      </c>
      <c r="D458" s="46"/>
      <c r="E458" s="26">
        <v>74.33</v>
      </c>
      <c r="F458" s="26"/>
      <c r="G458" s="26"/>
      <c r="H458" s="26"/>
      <c r="I458" s="26"/>
      <c r="J458" s="46"/>
      <c r="K458" s="26">
        <v>40.880000000000003</v>
      </c>
      <c r="L458" s="46"/>
      <c r="M458" s="26"/>
      <c r="N458" s="46"/>
      <c r="O458" s="26">
        <v>0</v>
      </c>
      <c r="P458" s="80">
        <v>9.5399999999999991</v>
      </c>
      <c r="Q458" s="81">
        <v>0</v>
      </c>
      <c r="R458" s="46"/>
      <c r="S458" s="83">
        <v>0</v>
      </c>
      <c r="T458" s="84">
        <v>0</v>
      </c>
      <c r="U458" s="84">
        <v>8.76</v>
      </c>
      <c r="V458" s="170">
        <v>4.79</v>
      </c>
      <c r="W458" s="171">
        <v>0</v>
      </c>
      <c r="X458" s="172">
        <v>0</v>
      </c>
      <c r="Y458" s="173">
        <v>3.02</v>
      </c>
      <c r="Z458" s="174">
        <v>0</v>
      </c>
    </row>
    <row r="459" spans="2:28" x14ac:dyDescent="0.25">
      <c r="B459" s="30">
        <v>45336</v>
      </c>
      <c r="C459" s="78">
        <v>147.31</v>
      </c>
      <c r="D459" s="46"/>
      <c r="E459" s="26">
        <v>147.31</v>
      </c>
      <c r="F459" s="26"/>
      <c r="G459" s="26"/>
      <c r="H459" s="26"/>
      <c r="I459" s="26"/>
      <c r="J459" s="46"/>
      <c r="K459" s="26">
        <v>52.46</v>
      </c>
      <c r="L459" s="46"/>
      <c r="M459" s="26"/>
      <c r="N459" s="46"/>
      <c r="O459" s="26">
        <v>0</v>
      </c>
      <c r="P459" s="80">
        <v>10.25</v>
      </c>
      <c r="Q459" s="81">
        <v>0</v>
      </c>
      <c r="R459" s="46"/>
      <c r="S459" s="83">
        <v>0</v>
      </c>
      <c r="T459" s="84">
        <v>0</v>
      </c>
      <c r="U459" s="84">
        <v>6.2</v>
      </c>
      <c r="V459" s="170">
        <v>3.88</v>
      </c>
      <c r="W459" s="171">
        <v>0</v>
      </c>
      <c r="X459" s="172">
        <v>0</v>
      </c>
      <c r="Y459" s="173">
        <v>3.77</v>
      </c>
      <c r="Z459" s="174">
        <v>0</v>
      </c>
    </row>
    <row r="460" spans="2:28" x14ac:dyDescent="0.25">
      <c r="B460" s="30">
        <v>45338</v>
      </c>
      <c r="C460" s="78">
        <v>145.97999999999999</v>
      </c>
      <c r="D460" s="46"/>
      <c r="E460" s="26">
        <v>145.97999999999999</v>
      </c>
      <c r="F460" s="26"/>
      <c r="G460" s="26"/>
      <c r="H460" s="26"/>
      <c r="I460" s="26"/>
      <c r="J460" s="46"/>
      <c r="K460" s="26">
        <v>30.3</v>
      </c>
      <c r="L460" s="46"/>
      <c r="M460" s="26"/>
      <c r="N460" s="46"/>
      <c r="O460" s="26">
        <v>0</v>
      </c>
      <c r="P460" s="80">
        <v>8.49</v>
      </c>
      <c r="Q460" s="81">
        <v>0</v>
      </c>
      <c r="R460" s="46"/>
      <c r="S460" s="83">
        <v>0</v>
      </c>
      <c r="T460" s="84">
        <v>0</v>
      </c>
      <c r="U460" s="84">
        <v>8.0399999999999991</v>
      </c>
      <c r="V460" s="170">
        <v>4.99</v>
      </c>
      <c r="W460" s="171">
        <v>0</v>
      </c>
      <c r="X460" s="172">
        <v>0</v>
      </c>
      <c r="Y460" s="173">
        <v>2.3199999999999998</v>
      </c>
      <c r="Z460" s="174">
        <v>0</v>
      </c>
    </row>
    <row r="461" spans="2:28" x14ac:dyDescent="0.25">
      <c r="B461" s="30">
        <v>45342</v>
      </c>
      <c r="C461" s="78">
        <v>139.65</v>
      </c>
      <c r="D461" s="46"/>
      <c r="E461" s="26">
        <v>122.92</v>
      </c>
      <c r="F461" s="26"/>
      <c r="G461" s="26"/>
      <c r="H461" s="26"/>
      <c r="I461" s="26"/>
      <c r="J461" s="46"/>
      <c r="K461" s="26">
        <v>30.76</v>
      </c>
      <c r="L461" s="46"/>
      <c r="M461" s="26"/>
      <c r="N461" s="46"/>
      <c r="O461" s="26">
        <v>16.73</v>
      </c>
      <c r="P461" s="80">
        <v>7.46</v>
      </c>
      <c r="Q461" s="81">
        <v>0</v>
      </c>
      <c r="R461" s="46"/>
      <c r="S461" s="83">
        <v>0</v>
      </c>
      <c r="T461" s="84">
        <v>0</v>
      </c>
      <c r="U461" s="84">
        <v>7.26</v>
      </c>
      <c r="V461" s="170">
        <v>5.17</v>
      </c>
      <c r="W461" s="171">
        <v>0</v>
      </c>
      <c r="X461" s="172">
        <v>0</v>
      </c>
      <c r="Y461" s="173">
        <v>20.88</v>
      </c>
      <c r="Z461" s="174">
        <v>0</v>
      </c>
    </row>
    <row r="462" spans="2:28" x14ac:dyDescent="0.25">
      <c r="B462" s="30">
        <v>45343</v>
      </c>
      <c r="C462" s="78">
        <v>122.73</v>
      </c>
      <c r="D462" s="46"/>
      <c r="E462" s="26">
        <v>113.37</v>
      </c>
      <c r="F462" s="26"/>
      <c r="G462" s="26"/>
      <c r="H462" s="26"/>
      <c r="I462" s="26"/>
      <c r="J462" s="46"/>
      <c r="K462" s="26">
        <v>33.43</v>
      </c>
      <c r="L462" s="46"/>
      <c r="M462" s="26"/>
      <c r="N462" s="46"/>
      <c r="O462" s="26">
        <v>9.36</v>
      </c>
      <c r="P462" s="80">
        <v>7.36</v>
      </c>
      <c r="Q462" s="81">
        <v>0</v>
      </c>
      <c r="R462" s="46"/>
      <c r="S462" s="83">
        <v>0</v>
      </c>
      <c r="T462" s="84">
        <v>0</v>
      </c>
      <c r="U462" s="84">
        <v>7.14</v>
      </c>
      <c r="V462" s="170">
        <v>5.04</v>
      </c>
      <c r="W462" s="171">
        <v>0</v>
      </c>
      <c r="X462" s="172">
        <v>0</v>
      </c>
      <c r="Y462" s="173">
        <v>16.46</v>
      </c>
      <c r="Z462" s="174">
        <v>0</v>
      </c>
    </row>
    <row r="463" spans="2:28" x14ac:dyDescent="0.25">
      <c r="B463" s="30">
        <v>45345</v>
      </c>
      <c r="C463" s="78">
        <v>122.38</v>
      </c>
      <c r="D463" s="46"/>
      <c r="E463" s="26">
        <v>122.38</v>
      </c>
      <c r="F463" s="26"/>
      <c r="G463" s="26"/>
      <c r="H463" s="26"/>
      <c r="I463" s="26"/>
      <c r="J463" s="46"/>
      <c r="K463" s="26">
        <v>38.369999999999997</v>
      </c>
      <c r="L463" s="46"/>
      <c r="M463" s="26"/>
      <c r="N463" s="46"/>
      <c r="O463" s="26">
        <v>0</v>
      </c>
      <c r="P463" s="80">
        <v>12.64</v>
      </c>
      <c r="Q463" s="81">
        <v>0</v>
      </c>
      <c r="R463" s="46"/>
      <c r="S463" s="83">
        <v>0</v>
      </c>
      <c r="T463" s="84">
        <v>0</v>
      </c>
      <c r="U463" s="84">
        <v>3.02</v>
      </c>
      <c r="V463" s="170">
        <v>0.85</v>
      </c>
      <c r="W463" s="171">
        <v>0</v>
      </c>
      <c r="X463" s="172">
        <v>0</v>
      </c>
      <c r="Y463" s="173">
        <v>0.74</v>
      </c>
      <c r="Z463" s="174">
        <v>0</v>
      </c>
    </row>
    <row r="464" spans="2:28" x14ac:dyDescent="0.25">
      <c r="B464" s="30">
        <v>45348</v>
      </c>
      <c r="C464" s="78">
        <v>137.18</v>
      </c>
      <c r="D464" s="46"/>
      <c r="E464" s="26">
        <v>137.18</v>
      </c>
      <c r="F464" s="26"/>
      <c r="G464" s="26"/>
      <c r="H464" s="26"/>
      <c r="I464" s="26"/>
      <c r="J464" s="46"/>
      <c r="K464" s="26">
        <v>35.39</v>
      </c>
      <c r="L464" s="46"/>
      <c r="M464" s="26"/>
      <c r="N464" s="46"/>
      <c r="O464" s="26">
        <v>0</v>
      </c>
      <c r="P464" s="80">
        <v>10.06</v>
      </c>
      <c r="Q464" s="81">
        <v>0</v>
      </c>
      <c r="R464" s="46"/>
      <c r="S464" s="83">
        <v>0</v>
      </c>
      <c r="T464" s="84">
        <v>0</v>
      </c>
      <c r="U464" s="84">
        <v>8.33</v>
      </c>
      <c r="V464" s="170">
        <v>2.11</v>
      </c>
      <c r="W464" s="171">
        <v>0</v>
      </c>
      <c r="X464" s="172">
        <v>0</v>
      </c>
      <c r="Y464" s="173">
        <v>0</v>
      </c>
      <c r="Z464" s="174">
        <v>0</v>
      </c>
    </row>
    <row r="465" spans="2:26" x14ac:dyDescent="0.25">
      <c r="B465" s="30">
        <v>45350</v>
      </c>
      <c r="C465" s="78">
        <v>126.12</v>
      </c>
      <c r="D465" s="46"/>
      <c r="E465" s="26">
        <v>126.12</v>
      </c>
      <c r="F465" s="26"/>
      <c r="G465" s="26"/>
      <c r="H465" s="26"/>
      <c r="I465" s="26"/>
      <c r="J465" s="46"/>
      <c r="K465" s="26">
        <v>26.74</v>
      </c>
      <c r="L465" s="46"/>
      <c r="M465" s="26"/>
      <c r="N465" s="46"/>
      <c r="O465" s="26">
        <v>0</v>
      </c>
      <c r="P465" s="80">
        <v>5.2</v>
      </c>
      <c r="Q465" s="81">
        <v>0</v>
      </c>
      <c r="R465" s="46"/>
      <c r="S465" s="83">
        <v>0</v>
      </c>
      <c r="T465" s="84">
        <v>0</v>
      </c>
      <c r="U465" s="84">
        <v>0.12</v>
      </c>
      <c r="V465" s="170">
        <v>0.64</v>
      </c>
      <c r="W465" s="171">
        <v>0</v>
      </c>
      <c r="X465" s="172">
        <v>0</v>
      </c>
      <c r="Y465" s="173">
        <v>0</v>
      </c>
      <c r="Z465" s="174">
        <v>0</v>
      </c>
    </row>
    <row r="466" spans="2:26" x14ac:dyDescent="0.25">
      <c r="B466" s="30">
        <v>45352</v>
      </c>
      <c r="C466" s="78">
        <v>134.30000000000001</v>
      </c>
      <c r="D466" s="46"/>
      <c r="E466" s="26">
        <v>134.30000000000001</v>
      </c>
      <c r="F466" s="26"/>
      <c r="G466" s="26"/>
      <c r="H466" s="26"/>
      <c r="I466" s="26"/>
      <c r="J466" s="46"/>
      <c r="K466" s="26">
        <v>28.19</v>
      </c>
      <c r="L466" s="46"/>
      <c r="M466" s="26"/>
      <c r="N466" s="46"/>
      <c r="O466" s="26">
        <v>0</v>
      </c>
      <c r="P466" s="80">
        <v>13.73</v>
      </c>
      <c r="Q466" s="81">
        <v>0</v>
      </c>
      <c r="R466" s="46"/>
      <c r="S466" s="83">
        <v>0</v>
      </c>
      <c r="T466" s="84">
        <v>0</v>
      </c>
      <c r="U466" s="84">
        <v>0.14000000000000001</v>
      </c>
      <c r="V466" s="324" t="s">
        <v>167</v>
      </c>
      <c r="W466" s="171">
        <v>0</v>
      </c>
      <c r="X466" s="172">
        <v>0</v>
      </c>
      <c r="Y466" s="173">
        <v>0</v>
      </c>
      <c r="Z466" s="174">
        <v>0</v>
      </c>
    </row>
    <row r="467" spans="2:26" x14ac:dyDescent="0.25">
      <c r="B467" s="30">
        <v>45355</v>
      </c>
      <c r="C467" s="78">
        <v>53.58</v>
      </c>
      <c r="D467" s="46"/>
      <c r="E467" s="26">
        <v>53.58</v>
      </c>
      <c r="F467" s="26"/>
      <c r="G467" s="26"/>
      <c r="H467" s="26"/>
      <c r="I467" s="26"/>
      <c r="J467" s="46"/>
      <c r="K467" s="26">
        <v>31.37</v>
      </c>
      <c r="L467" s="46"/>
      <c r="M467" s="26"/>
      <c r="N467" s="46"/>
      <c r="O467" s="26">
        <v>0</v>
      </c>
      <c r="P467" s="80">
        <v>7.35</v>
      </c>
      <c r="Q467" s="81">
        <v>0</v>
      </c>
      <c r="R467" s="46"/>
      <c r="S467" s="83">
        <v>0</v>
      </c>
      <c r="T467" s="84">
        <v>0</v>
      </c>
      <c r="U467" s="84">
        <v>5.7</v>
      </c>
      <c r="V467" s="170">
        <v>4.21</v>
      </c>
      <c r="W467" s="171">
        <v>0</v>
      </c>
      <c r="X467" s="172">
        <v>0</v>
      </c>
      <c r="Y467" s="173">
        <v>0</v>
      </c>
      <c r="Z467" s="174">
        <v>0</v>
      </c>
    </row>
    <row r="468" spans="2:26" x14ac:dyDescent="0.25">
      <c r="B468" s="30">
        <v>45357</v>
      </c>
      <c r="C468" s="78">
        <v>127.45</v>
      </c>
      <c r="D468" s="46"/>
      <c r="E468" s="26">
        <v>127.45</v>
      </c>
      <c r="F468" s="26"/>
      <c r="G468" s="26"/>
      <c r="H468" s="26"/>
      <c r="I468" s="26"/>
      <c r="J468" s="46"/>
      <c r="K468" s="26">
        <v>30.07</v>
      </c>
      <c r="L468" s="46"/>
      <c r="M468" s="26"/>
      <c r="N468" s="46"/>
      <c r="O468" s="26">
        <v>0</v>
      </c>
      <c r="P468" s="80">
        <v>6.75</v>
      </c>
      <c r="Q468" s="81">
        <v>0</v>
      </c>
      <c r="R468" s="46"/>
      <c r="S468" s="83">
        <v>0</v>
      </c>
      <c r="T468" s="84">
        <v>0</v>
      </c>
      <c r="U468" s="84">
        <v>5.26</v>
      </c>
      <c r="V468" s="170">
        <v>4.8</v>
      </c>
      <c r="W468" s="171">
        <v>0</v>
      </c>
      <c r="X468" s="172">
        <v>0</v>
      </c>
      <c r="Y468" s="173">
        <v>5.15</v>
      </c>
      <c r="Z468" s="174">
        <v>0</v>
      </c>
    </row>
    <row r="469" spans="2:26" x14ac:dyDescent="0.25">
      <c r="B469" s="30">
        <v>45359</v>
      </c>
      <c r="C469" s="78">
        <v>137.11000000000001</v>
      </c>
      <c r="D469" s="46"/>
      <c r="E469" s="26">
        <v>137.11000000000001</v>
      </c>
      <c r="F469" s="26"/>
      <c r="G469" s="26"/>
      <c r="H469" s="26"/>
      <c r="I469" s="26"/>
      <c r="J469" s="46"/>
      <c r="K469" s="26">
        <v>37.520000000000003</v>
      </c>
      <c r="L469" s="46"/>
      <c r="M469" s="26"/>
      <c r="N469" s="46"/>
      <c r="O469" s="26">
        <v>0</v>
      </c>
      <c r="P469" s="80">
        <v>8.91</v>
      </c>
      <c r="Q469" s="81">
        <v>0</v>
      </c>
      <c r="R469" s="46"/>
      <c r="S469" s="83">
        <v>0</v>
      </c>
      <c r="T469" s="84">
        <v>0</v>
      </c>
      <c r="U469" s="84">
        <v>4.62</v>
      </c>
      <c r="V469" s="170">
        <v>6.24</v>
      </c>
      <c r="W469" s="171">
        <v>0</v>
      </c>
      <c r="X469" s="172">
        <v>0</v>
      </c>
      <c r="Y469" s="173">
        <v>7.11</v>
      </c>
      <c r="Z469" s="174">
        <v>0</v>
      </c>
    </row>
    <row r="470" spans="2:26" x14ac:dyDescent="0.25">
      <c r="B470" s="30">
        <v>45362</v>
      </c>
      <c r="C470" s="78">
        <v>149.21</v>
      </c>
      <c r="D470" s="46"/>
      <c r="E470" s="26">
        <v>149.21</v>
      </c>
      <c r="F470" s="26"/>
      <c r="G470" s="26"/>
      <c r="H470" s="26"/>
      <c r="I470" s="26"/>
      <c r="J470" s="46"/>
      <c r="K470" s="26">
        <v>53.11</v>
      </c>
      <c r="L470" s="46"/>
      <c r="M470" s="26"/>
      <c r="N470" s="46"/>
      <c r="O470" s="26">
        <v>0</v>
      </c>
      <c r="P470" s="80">
        <v>0</v>
      </c>
      <c r="Q470" s="81">
        <v>0</v>
      </c>
      <c r="R470" s="46"/>
      <c r="S470" s="83">
        <v>0</v>
      </c>
      <c r="T470" s="84">
        <v>0</v>
      </c>
      <c r="U470" s="84">
        <v>1.93</v>
      </c>
      <c r="V470" s="170">
        <v>2.77</v>
      </c>
      <c r="W470" s="171">
        <v>0</v>
      </c>
      <c r="X470" s="172">
        <v>0</v>
      </c>
      <c r="Y470" s="173">
        <v>1.42</v>
      </c>
      <c r="Z470" s="174">
        <v>0</v>
      </c>
    </row>
    <row r="471" spans="2:26" x14ac:dyDescent="0.25">
      <c r="B471" s="30">
        <v>45364</v>
      </c>
      <c r="C471" s="78">
        <v>121.56</v>
      </c>
      <c r="D471" s="46"/>
      <c r="E471" s="26">
        <v>121.56</v>
      </c>
      <c r="F471" s="26"/>
      <c r="G471" s="26"/>
      <c r="H471" s="26"/>
      <c r="I471" s="26"/>
      <c r="J471" s="46"/>
      <c r="K471" s="26">
        <v>45.97</v>
      </c>
      <c r="L471" s="46"/>
      <c r="M471" s="26"/>
      <c r="N471" s="46"/>
      <c r="O471" s="26">
        <v>0</v>
      </c>
      <c r="P471" s="80">
        <v>0</v>
      </c>
      <c r="Q471" s="81">
        <v>0</v>
      </c>
      <c r="R471" s="46"/>
      <c r="S471" s="83">
        <v>0</v>
      </c>
      <c r="T471" s="84">
        <v>0</v>
      </c>
      <c r="U471" s="84">
        <v>2.12</v>
      </c>
      <c r="V471" s="170">
        <v>2.56</v>
      </c>
      <c r="W471" s="171">
        <v>0</v>
      </c>
      <c r="X471" s="172">
        <v>0</v>
      </c>
      <c r="Y471" s="173">
        <v>1.6</v>
      </c>
      <c r="Z471" s="174">
        <v>0</v>
      </c>
    </row>
    <row r="472" spans="2:26" x14ac:dyDescent="0.25">
      <c r="B472" s="30">
        <v>45366</v>
      </c>
      <c r="C472" s="78">
        <v>131.47999999999999</v>
      </c>
      <c r="D472" s="46"/>
      <c r="E472" s="26">
        <v>131.47999999999999</v>
      </c>
      <c r="F472" s="26"/>
      <c r="G472" s="26"/>
      <c r="H472" s="26"/>
      <c r="I472" s="26"/>
      <c r="J472" s="46"/>
      <c r="K472" s="26">
        <v>36.85</v>
      </c>
      <c r="L472" s="46"/>
      <c r="M472" s="26"/>
      <c r="N472" s="46"/>
      <c r="O472" s="26">
        <v>0</v>
      </c>
      <c r="P472" s="80">
        <v>0</v>
      </c>
      <c r="Q472" s="81">
        <v>0</v>
      </c>
      <c r="R472" s="46"/>
      <c r="S472" s="83">
        <v>0</v>
      </c>
      <c r="T472" s="84">
        <v>0</v>
      </c>
      <c r="U472" s="84">
        <v>2.2599999999999998</v>
      </c>
      <c r="V472" s="170">
        <v>2.1800000000000002</v>
      </c>
      <c r="W472" s="171">
        <v>0</v>
      </c>
      <c r="X472" s="172">
        <v>0</v>
      </c>
      <c r="Y472" s="173">
        <v>0</v>
      </c>
      <c r="Z472" s="174">
        <v>0</v>
      </c>
    </row>
    <row r="473" spans="2:26" x14ac:dyDescent="0.25">
      <c r="B473" s="30">
        <v>45371</v>
      </c>
      <c r="C473" s="78">
        <v>131.47999999999999</v>
      </c>
      <c r="D473" s="46"/>
      <c r="E473" s="26">
        <v>127.24</v>
      </c>
      <c r="F473" s="26"/>
      <c r="G473" s="26"/>
      <c r="H473" s="26"/>
      <c r="I473" s="26"/>
      <c r="J473" s="46"/>
      <c r="K473" s="26">
        <v>32.57</v>
      </c>
      <c r="L473" s="46"/>
      <c r="M473" s="26"/>
      <c r="N473" s="46"/>
      <c r="O473" s="26">
        <v>0</v>
      </c>
      <c r="P473" s="80">
        <v>0</v>
      </c>
      <c r="Q473" s="81">
        <v>0</v>
      </c>
      <c r="R473" s="46"/>
      <c r="S473" s="83">
        <v>0</v>
      </c>
      <c r="T473" s="84">
        <v>0</v>
      </c>
      <c r="U473" s="84">
        <v>2.52</v>
      </c>
      <c r="V473" s="170">
        <v>2.2000000000000002</v>
      </c>
      <c r="W473" s="171">
        <v>0</v>
      </c>
      <c r="X473" s="172">
        <v>0</v>
      </c>
      <c r="Y473" s="173">
        <v>3.08</v>
      </c>
      <c r="Z473" s="174">
        <v>0</v>
      </c>
    </row>
    <row r="474" spans="2:26" x14ac:dyDescent="0.25">
      <c r="B474" s="30">
        <v>45373</v>
      </c>
      <c r="C474" s="78">
        <v>131.47999999999999</v>
      </c>
      <c r="D474" s="46"/>
      <c r="E474" s="26">
        <v>138.49</v>
      </c>
      <c r="F474" s="26"/>
      <c r="G474" s="26"/>
      <c r="H474" s="26"/>
      <c r="I474" s="26"/>
      <c r="J474" s="46"/>
      <c r="K474" s="26">
        <v>30.98</v>
      </c>
      <c r="L474" s="46"/>
      <c r="M474" s="26"/>
      <c r="N474" s="46"/>
      <c r="O474" s="26">
        <v>0</v>
      </c>
      <c r="P474" s="80">
        <v>0</v>
      </c>
      <c r="Q474" s="81">
        <v>0</v>
      </c>
      <c r="R474" s="46"/>
      <c r="S474" s="83">
        <v>0</v>
      </c>
      <c r="T474" s="84">
        <v>0</v>
      </c>
      <c r="U474" s="84">
        <v>2.2400000000000002</v>
      </c>
      <c r="V474" s="170">
        <v>3</v>
      </c>
      <c r="W474" s="171">
        <v>0</v>
      </c>
      <c r="X474" s="172">
        <v>0</v>
      </c>
      <c r="Y474" s="173">
        <v>3.99</v>
      </c>
      <c r="Z474" s="174">
        <v>0</v>
      </c>
    </row>
    <row r="475" spans="2:26" ht="15.75" customHeight="1" x14ac:dyDescent="0.25">
      <c r="B475" s="30">
        <v>45376</v>
      </c>
      <c r="C475" s="78">
        <v>238.08</v>
      </c>
      <c r="D475" s="46"/>
      <c r="E475" s="26">
        <v>238.08</v>
      </c>
      <c r="F475" s="26"/>
      <c r="G475" s="26"/>
      <c r="H475" s="26"/>
      <c r="I475" s="26"/>
      <c r="J475" s="46"/>
      <c r="K475" s="26">
        <v>145.99</v>
      </c>
      <c r="L475" s="46"/>
      <c r="M475" s="26"/>
      <c r="N475" s="46"/>
      <c r="O475" s="26">
        <v>0</v>
      </c>
      <c r="P475" s="80">
        <v>0</v>
      </c>
      <c r="Q475" s="81">
        <v>0</v>
      </c>
      <c r="R475" s="46"/>
      <c r="S475" s="83">
        <v>0</v>
      </c>
      <c r="T475" s="84">
        <v>0.16</v>
      </c>
      <c r="U475" s="84">
        <v>2.54</v>
      </c>
      <c r="V475" s="170">
        <v>2.94</v>
      </c>
      <c r="W475" s="171">
        <v>0</v>
      </c>
      <c r="X475" s="172">
        <v>0</v>
      </c>
      <c r="Y475" s="173">
        <v>2.94</v>
      </c>
      <c r="Z475" s="174">
        <v>3.99</v>
      </c>
    </row>
    <row r="476" spans="2:26" ht="15.75" customHeight="1" x14ac:dyDescent="0.25">
      <c r="B476" s="30">
        <v>45397</v>
      </c>
      <c r="C476" s="78">
        <v>41.5</v>
      </c>
      <c r="D476" s="46"/>
      <c r="E476" s="26">
        <v>41.5</v>
      </c>
      <c r="F476" s="26"/>
      <c r="G476" s="26"/>
      <c r="H476" s="26"/>
      <c r="I476" s="26"/>
      <c r="J476" s="46"/>
      <c r="K476" s="26">
        <v>0</v>
      </c>
      <c r="L476" s="46"/>
      <c r="M476" s="26"/>
      <c r="N476" s="46"/>
      <c r="O476" s="26">
        <v>0</v>
      </c>
      <c r="P476" s="80">
        <v>0</v>
      </c>
      <c r="Q476" s="81">
        <v>0</v>
      </c>
      <c r="R476" s="46"/>
      <c r="S476" s="83">
        <v>0</v>
      </c>
      <c r="T476" s="84">
        <v>0</v>
      </c>
      <c r="U476" s="84">
        <v>0</v>
      </c>
      <c r="V476" s="170">
        <v>0</v>
      </c>
      <c r="W476" s="171">
        <v>0</v>
      </c>
      <c r="X476" s="172">
        <v>0</v>
      </c>
      <c r="Y476" s="173">
        <v>0</v>
      </c>
      <c r="Z476" s="174">
        <v>2.5499999999999998</v>
      </c>
    </row>
    <row r="477" spans="2:26" hidden="1" x14ac:dyDescent="0.25">
      <c r="B477" s="30"/>
      <c r="C477" s="78"/>
      <c r="D477" s="46"/>
      <c r="E477" s="26"/>
      <c r="F477" s="26"/>
      <c r="G477" s="26"/>
      <c r="H477" s="26"/>
      <c r="I477" s="26"/>
      <c r="J477" s="46"/>
      <c r="K477" s="26">
        <v>0</v>
      </c>
      <c r="L477" s="46"/>
      <c r="M477" s="26"/>
      <c r="N477" s="46"/>
      <c r="O477" s="26"/>
      <c r="P477" s="80">
        <v>0</v>
      </c>
      <c r="Q477" s="81">
        <v>0</v>
      </c>
      <c r="R477" s="46"/>
      <c r="S477" s="83">
        <v>0</v>
      </c>
      <c r="T477" s="84">
        <v>0</v>
      </c>
      <c r="U477" s="84">
        <v>0</v>
      </c>
      <c r="V477" s="170">
        <v>0</v>
      </c>
      <c r="W477" s="171">
        <v>0</v>
      </c>
      <c r="X477" s="172">
        <v>0</v>
      </c>
      <c r="Y477" s="173">
        <v>0</v>
      </c>
      <c r="Z477" s="174"/>
    </row>
    <row r="478" spans="2:26" hidden="1" x14ac:dyDescent="0.25">
      <c r="B478" s="30"/>
      <c r="C478" s="78"/>
      <c r="D478" s="46"/>
      <c r="E478" s="26"/>
      <c r="F478" s="26"/>
      <c r="G478" s="26"/>
      <c r="H478" s="26"/>
      <c r="I478" s="26"/>
      <c r="J478" s="46"/>
      <c r="K478" s="26">
        <v>0</v>
      </c>
      <c r="L478" s="46"/>
      <c r="M478" s="26"/>
      <c r="N478" s="46"/>
      <c r="O478" s="26"/>
      <c r="P478" s="80">
        <v>0</v>
      </c>
      <c r="Q478" s="81">
        <v>0</v>
      </c>
      <c r="R478" s="46"/>
      <c r="S478" s="83">
        <v>0</v>
      </c>
      <c r="T478" s="84">
        <v>0</v>
      </c>
      <c r="U478" s="84">
        <v>0</v>
      </c>
      <c r="V478" s="170">
        <v>0</v>
      </c>
      <c r="W478" s="171">
        <v>0</v>
      </c>
      <c r="X478" s="172">
        <v>0</v>
      </c>
      <c r="Y478" s="173">
        <v>0</v>
      </c>
      <c r="Z478" s="174"/>
    </row>
    <row r="479" spans="2:26" hidden="1" x14ac:dyDescent="0.25">
      <c r="B479" s="30"/>
      <c r="C479" s="78"/>
      <c r="D479" s="46"/>
      <c r="E479" s="26"/>
      <c r="F479" s="26"/>
      <c r="G479" s="26"/>
      <c r="H479" s="26"/>
      <c r="I479" s="26"/>
      <c r="J479" s="46"/>
      <c r="K479" s="26">
        <v>0</v>
      </c>
      <c r="L479" s="46"/>
      <c r="M479" s="26"/>
      <c r="N479" s="46"/>
      <c r="O479" s="26"/>
      <c r="P479" s="80">
        <v>0</v>
      </c>
      <c r="Q479" s="81">
        <v>0</v>
      </c>
      <c r="R479" s="46"/>
      <c r="S479" s="83">
        <v>0</v>
      </c>
      <c r="T479" s="84">
        <v>0</v>
      </c>
      <c r="U479" s="84">
        <v>0</v>
      </c>
      <c r="V479" s="170">
        <v>0</v>
      </c>
      <c r="W479" s="171">
        <v>0</v>
      </c>
      <c r="X479" s="172">
        <v>0</v>
      </c>
      <c r="Y479" s="173">
        <v>0</v>
      </c>
      <c r="Z479" s="174"/>
    </row>
    <row r="480" spans="2:26" hidden="1" x14ac:dyDescent="0.25">
      <c r="B480" s="30"/>
      <c r="C480" s="78"/>
      <c r="D480" s="46"/>
      <c r="E480" s="26"/>
      <c r="F480" s="26"/>
      <c r="G480" s="26"/>
      <c r="H480" s="26"/>
      <c r="I480" s="26"/>
      <c r="J480" s="46"/>
      <c r="K480" s="26">
        <v>0</v>
      </c>
      <c r="L480" s="46"/>
      <c r="M480" s="26"/>
      <c r="N480" s="46"/>
      <c r="O480" s="26"/>
      <c r="P480" s="80">
        <v>0</v>
      </c>
      <c r="Q480" s="81">
        <v>0</v>
      </c>
      <c r="R480" s="46"/>
      <c r="S480" s="83">
        <v>0</v>
      </c>
      <c r="T480" s="84">
        <v>0</v>
      </c>
      <c r="U480" s="84">
        <v>0</v>
      </c>
      <c r="V480" s="170">
        <v>0</v>
      </c>
      <c r="W480" s="171">
        <v>0</v>
      </c>
      <c r="X480" s="172">
        <v>0</v>
      </c>
      <c r="Y480" s="173">
        <v>0</v>
      </c>
      <c r="Z480" s="174"/>
    </row>
    <row r="481" spans="2:26" hidden="1" x14ac:dyDescent="0.25">
      <c r="B481" s="30"/>
      <c r="C481" s="78"/>
      <c r="D481" s="46"/>
      <c r="E481" s="26"/>
      <c r="F481" s="26"/>
      <c r="G481" s="26"/>
      <c r="H481" s="26"/>
      <c r="I481" s="26"/>
      <c r="J481" s="46"/>
      <c r="K481" s="26">
        <v>0</v>
      </c>
      <c r="L481" s="46"/>
      <c r="M481" s="26"/>
      <c r="N481" s="46"/>
      <c r="O481" s="26"/>
      <c r="P481" s="80">
        <v>0</v>
      </c>
      <c r="Q481" s="81">
        <v>0</v>
      </c>
      <c r="R481" s="46"/>
      <c r="S481" s="83">
        <v>0</v>
      </c>
      <c r="T481" s="84">
        <v>0</v>
      </c>
      <c r="U481" s="84">
        <v>0</v>
      </c>
      <c r="V481" s="170">
        <v>0</v>
      </c>
      <c r="W481" s="171">
        <v>0</v>
      </c>
      <c r="X481" s="172">
        <v>0</v>
      </c>
      <c r="Y481" s="173">
        <v>0</v>
      </c>
      <c r="Z481" s="174"/>
    </row>
    <row r="482" spans="2:26" hidden="1" x14ac:dyDescent="0.25">
      <c r="B482" s="30"/>
      <c r="C482" s="78"/>
      <c r="D482" s="46"/>
      <c r="E482" s="26"/>
      <c r="F482" s="26"/>
      <c r="G482" s="26"/>
      <c r="H482" s="26"/>
      <c r="I482" s="26"/>
      <c r="J482" s="46"/>
      <c r="K482" s="26">
        <v>0</v>
      </c>
      <c r="L482" s="46"/>
      <c r="M482" s="26"/>
      <c r="N482" s="46"/>
      <c r="O482" s="26"/>
      <c r="P482" s="80">
        <v>0</v>
      </c>
      <c r="Q482" s="81">
        <v>0</v>
      </c>
      <c r="R482" s="46"/>
      <c r="S482" s="83">
        <v>0</v>
      </c>
      <c r="T482" s="84">
        <v>0</v>
      </c>
      <c r="U482" s="84">
        <v>0</v>
      </c>
      <c r="V482" s="170">
        <v>0</v>
      </c>
      <c r="W482" s="171">
        <v>0</v>
      </c>
      <c r="X482" s="172">
        <v>0</v>
      </c>
      <c r="Y482" s="173">
        <v>0</v>
      </c>
      <c r="Z482" s="174"/>
    </row>
    <row r="483" spans="2:26" ht="15.75" customHeight="1" x14ac:dyDescent="0.25">
      <c r="B483" s="30">
        <v>45399</v>
      </c>
      <c r="C483" s="78">
        <v>33.6</v>
      </c>
      <c r="D483" s="46"/>
      <c r="E483" s="26">
        <v>33.6</v>
      </c>
      <c r="F483" s="26"/>
      <c r="G483" s="26"/>
      <c r="H483" s="26"/>
      <c r="I483" s="26"/>
      <c r="J483" s="46"/>
      <c r="K483" s="26">
        <v>0</v>
      </c>
      <c r="L483" s="46"/>
      <c r="M483" s="26"/>
      <c r="N483" s="46"/>
      <c r="O483" s="26">
        <v>0</v>
      </c>
      <c r="P483" s="80">
        <v>0</v>
      </c>
      <c r="Q483" s="81">
        <v>0</v>
      </c>
      <c r="R483" s="46"/>
      <c r="S483" s="83">
        <v>0</v>
      </c>
      <c r="T483" s="84">
        <v>0</v>
      </c>
      <c r="U483" s="84">
        <v>0</v>
      </c>
      <c r="V483" s="170">
        <v>0</v>
      </c>
      <c r="W483" s="171">
        <v>0</v>
      </c>
      <c r="X483" s="172">
        <v>0</v>
      </c>
      <c r="Y483" s="173">
        <v>0</v>
      </c>
      <c r="Z483" s="174">
        <v>0</v>
      </c>
    </row>
    <row r="484" spans="2:26" ht="15.75" customHeight="1" x14ac:dyDescent="0.25">
      <c r="B484" s="30">
        <v>45401</v>
      </c>
      <c r="C484" s="78">
        <v>58.4</v>
      </c>
      <c r="D484" s="46"/>
      <c r="E484" s="26">
        <v>58.4</v>
      </c>
      <c r="F484" s="26"/>
      <c r="G484" s="26"/>
      <c r="H484" s="26"/>
      <c r="I484" s="26"/>
      <c r="J484" s="46"/>
      <c r="K484" s="26">
        <v>0</v>
      </c>
      <c r="L484" s="46"/>
      <c r="M484" s="26"/>
      <c r="N484" s="46"/>
      <c r="O484" s="26">
        <v>0</v>
      </c>
      <c r="P484" s="80">
        <v>0</v>
      </c>
      <c r="Q484" s="81">
        <v>0</v>
      </c>
      <c r="R484" s="46"/>
      <c r="S484" s="83">
        <v>0</v>
      </c>
      <c r="T484" s="84">
        <v>0</v>
      </c>
      <c r="U484" s="84">
        <v>0</v>
      </c>
      <c r="V484" s="170">
        <v>0</v>
      </c>
      <c r="W484" s="171">
        <v>0</v>
      </c>
      <c r="X484" s="172">
        <v>0</v>
      </c>
      <c r="Y484" s="173">
        <v>0</v>
      </c>
      <c r="Z484" s="174">
        <v>9.64</v>
      </c>
    </row>
    <row r="485" spans="2:26" ht="15.75" customHeight="1" x14ac:dyDescent="0.25">
      <c r="B485" s="30">
        <v>45404</v>
      </c>
      <c r="C485" s="78">
        <v>47.4</v>
      </c>
      <c r="D485" s="46"/>
      <c r="E485" s="26">
        <v>47.4</v>
      </c>
      <c r="F485" s="26"/>
      <c r="G485" s="26"/>
      <c r="H485" s="26"/>
      <c r="I485" s="26"/>
      <c r="J485" s="46"/>
      <c r="K485" s="26">
        <v>0</v>
      </c>
      <c r="L485" s="46"/>
      <c r="M485" s="26">
        <v>7.79</v>
      </c>
      <c r="N485" s="46"/>
      <c r="O485" s="26">
        <v>0</v>
      </c>
      <c r="P485" s="80">
        <v>0</v>
      </c>
      <c r="Q485" s="81">
        <v>0</v>
      </c>
      <c r="R485" s="46"/>
      <c r="S485" s="83">
        <v>0</v>
      </c>
      <c r="T485" s="84">
        <v>0</v>
      </c>
      <c r="U485" s="84">
        <v>0</v>
      </c>
      <c r="V485" s="170">
        <v>0</v>
      </c>
      <c r="W485" s="171">
        <v>0</v>
      </c>
      <c r="X485" s="172">
        <v>0</v>
      </c>
      <c r="Y485" s="173">
        <v>7.19</v>
      </c>
      <c r="Z485" s="174">
        <v>0</v>
      </c>
    </row>
    <row r="486" spans="2:26" ht="15.75" customHeight="1" x14ac:dyDescent="0.25">
      <c r="B486" s="30">
        <v>45406</v>
      </c>
      <c r="C486" s="78">
        <v>214</v>
      </c>
      <c r="D486" s="46"/>
      <c r="E486" s="26">
        <v>214</v>
      </c>
      <c r="F486" s="26"/>
      <c r="G486" s="26"/>
      <c r="H486" s="26"/>
      <c r="I486" s="26"/>
      <c r="J486" s="46"/>
      <c r="K486" s="26">
        <v>0</v>
      </c>
      <c r="L486" s="46"/>
      <c r="M486" s="26">
        <v>114</v>
      </c>
      <c r="N486" s="46"/>
      <c r="O486" s="26">
        <v>0</v>
      </c>
      <c r="P486" s="80">
        <v>0</v>
      </c>
      <c r="Q486" s="81">
        <v>0</v>
      </c>
      <c r="R486" s="46"/>
      <c r="S486" s="83">
        <v>0</v>
      </c>
      <c r="T486" s="84">
        <v>0</v>
      </c>
      <c r="U486" s="84">
        <v>0</v>
      </c>
      <c r="V486" s="170">
        <v>0</v>
      </c>
      <c r="W486" s="171">
        <v>0</v>
      </c>
      <c r="X486" s="172">
        <v>0</v>
      </c>
      <c r="Y486" s="173">
        <v>0</v>
      </c>
      <c r="Z486" s="174">
        <v>0</v>
      </c>
    </row>
    <row r="487" spans="2:26" ht="15.75" customHeight="1" x14ac:dyDescent="0.25">
      <c r="B487" s="30">
        <v>45408</v>
      </c>
      <c r="C487" s="78">
        <v>210</v>
      </c>
      <c r="D487" s="46"/>
      <c r="E487" s="26">
        <v>210</v>
      </c>
      <c r="F487" s="26"/>
      <c r="G487" s="26"/>
      <c r="H487" s="26"/>
      <c r="I487" s="26"/>
      <c r="J487" s="46"/>
      <c r="K487" s="26">
        <v>0</v>
      </c>
      <c r="L487" s="46"/>
      <c r="M487" s="26">
        <v>70.2</v>
      </c>
      <c r="N487" s="46"/>
      <c r="O487" s="26">
        <v>0</v>
      </c>
      <c r="P487" s="80">
        <v>0</v>
      </c>
      <c r="Q487" s="81">
        <v>0</v>
      </c>
      <c r="R487" s="46"/>
      <c r="S487" s="83">
        <v>0</v>
      </c>
      <c r="T487" s="84">
        <v>0</v>
      </c>
      <c r="U487" s="84">
        <v>0</v>
      </c>
      <c r="V487" s="170">
        <v>0</v>
      </c>
      <c r="W487" s="171">
        <v>0</v>
      </c>
      <c r="X487" s="172">
        <v>0</v>
      </c>
      <c r="Y487" s="173">
        <v>12.7</v>
      </c>
      <c r="Z487" s="174">
        <v>0</v>
      </c>
    </row>
    <row r="488" spans="2:26" ht="15.75" customHeight="1" x14ac:dyDescent="0.25">
      <c r="B488" s="30">
        <v>45412</v>
      </c>
      <c r="C488" s="78">
        <v>304</v>
      </c>
      <c r="D488" s="46"/>
      <c r="E488" s="26">
        <v>304</v>
      </c>
      <c r="F488" s="26"/>
      <c r="G488" s="26"/>
      <c r="H488" s="26"/>
      <c r="I488" s="26"/>
      <c r="J488" s="46"/>
      <c r="K488" s="26">
        <v>0</v>
      </c>
      <c r="L488" s="46"/>
      <c r="M488" s="26">
        <v>116</v>
      </c>
      <c r="N488" s="46"/>
      <c r="O488" s="26">
        <v>0</v>
      </c>
      <c r="P488" s="80">
        <v>0</v>
      </c>
      <c r="Q488" s="81">
        <v>0</v>
      </c>
      <c r="R488" s="46"/>
      <c r="S488" s="83">
        <v>0</v>
      </c>
      <c r="T488" s="84">
        <v>0</v>
      </c>
      <c r="U488" s="84">
        <v>0</v>
      </c>
      <c r="V488" s="170">
        <v>0</v>
      </c>
      <c r="W488" s="171">
        <v>0</v>
      </c>
      <c r="X488" s="172">
        <v>0</v>
      </c>
      <c r="Y488" s="173">
        <v>6.4</v>
      </c>
      <c r="Z488" s="174">
        <v>0</v>
      </c>
    </row>
    <row r="489" spans="2:26" ht="15.75" customHeight="1" x14ac:dyDescent="0.25">
      <c r="B489" s="30">
        <v>45414</v>
      </c>
      <c r="C489" s="78">
        <v>372</v>
      </c>
      <c r="D489" s="46"/>
      <c r="E489" s="26">
        <v>372</v>
      </c>
      <c r="F489" s="26"/>
      <c r="G489" s="26"/>
      <c r="H489" s="26"/>
      <c r="I489" s="26"/>
      <c r="J489" s="46"/>
      <c r="K489" s="26">
        <v>0</v>
      </c>
      <c r="L489" s="46"/>
      <c r="M489" s="26">
        <v>222</v>
      </c>
      <c r="N489" s="46"/>
      <c r="O489" s="26">
        <v>0</v>
      </c>
      <c r="P489" s="80">
        <v>0</v>
      </c>
      <c r="Q489" s="81">
        <v>0</v>
      </c>
      <c r="R489" s="46"/>
      <c r="S489" s="83">
        <v>0</v>
      </c>
      <c r="T489" s="84">
        <v>0</v>
      </c>
      <c r="U489" s="84">
        <v>0</v>
      </c>
      <c r="V489" s="170">
        <v>0</v>
      </c>
      <c r="W489" s="171">
        <v>0</v>
      </c>
      <c r="X489" s="172">
        <v>0</v>
      </c>
      <c r="Y489" s="173">
        <v>5.58</v>
      </c>
      <c r="Z489" s="174">
        <v>0</v>
      </c>
    </row>
    <row r="490" spans="2:26" ht="15.75" customHeight="1" x14ac:dyDescent="0.25">
      <c r="B490" s="30">
        <v>45415</v>
      </c>
      <c r="C490" s="78">
        <v>284</v>
      </c>
      <c r="D490" s="46"/>
      <c r="E490" s="26">
        <v>284</v>
      </c>
      <c r="F490" s="26"/>
      <c r="G490" s="26"/>
      <c r="H490" s="26"/>
      <c r="I490" s="26"/>
      <c r="J490" s="46"/>
      <c r="K490" s="26">
        <v>0</v>
      </c>
      <c r="L490" s="46"/>
      <c r="M490" s="26">
        <v>144</v>
      </c>
      <c r="N490" s="46"/>
      <c r="O490" s="26">
        <v>0</v>
      </c>
      <c r="P490" s="80">
        <v>0</v>
      </c>
      <c r="Q490" s="81">
        <v>0</v>
      </c>
      <c r="R490" s="46"/>
      <c r="S490" s="83">
        <v>0</v>
      </c>
      <c r="T490" s="84">
        <v>0</v>
      </c>
      <c r="U490" s="84">
        <v>0</v>
      </c>
      <c r="V490" s="170">
        <v>0</v>
      </c>
      <c r="W490" s="171">
        <v>0</v>
      </c>
      <c r="X490" s="172">
        <v>0</v>
      </c>
      <c r="Y490" s="173">
        <v>3.45</v>
      </c>
      <c r="Z490" s="174">
        <v>0</v>
      </c>
    </row>
    <row r="491" spans="2:26" ht="15.75" customHeight="1" x14ac:dyDescent="0.25">
      <c r="B491" s="30">
        <v>45418</v>
      </c>
      <c r="C491" s="78">
        <v>188</v>
      </c>
      <c r="D491" s="46"/>
      <c r="E491" s="26">
        <v>188</v>
      </c>
      <c r="F491" s="26"/>
      <c r="G491" s="26"/>
      <c r="H491" s="26"/>
      <c r="I491" s="26"/>
      <c r="J491" s="46"/>
      <c r="K491" s="26">
        <v>0</v>
      </c>
      <c r="L491" s="46"/>
      <c r="M491" s="26">
        <v>116</v>
      </c>
      <c r="N491" s="46"/>
      <c r="O491" s="26">
        <v>0</v>
      </c>
      <c r="P491" s="80">
        <v>0</v>
      </c>
      <c r="Q491" s="81">
        <v>0</v>
      </c>
      <c r="R491" s="46"/>
      <c r="S491" s="83">
        <v>0</v>
      </c>
      <c r="T491" s="84">
        <v>0</v>
      </c>
      <c r="U491" s="84">
        <v>0</v>
      </c>
      <c r="V491" s="170">
        <v>0</v>
      </c>
      <c r="W491" s="171">
        <v>0</v>
      </c>
      <c r="X491" s="172">
        <v>0</v>
      </c>
      <c r="Y491" s="173">
        <v>5.88</v>
      </c>
      <c r="Z491" s="174">
        <v>0</v>
      </c>
    </row>
    <row r="492" spans="2:26" ht="15.75" customHeight="1" x14ac:dyDescent="0.25">
      <c r="B492" s="30">
        <v>45420</v>
      </c>
      <c r="C492" s="78">
        <v>114</v>
      </c>
      <c r="D492" s="46"/>
      <c r="E492" s="26">
        <v>114</v>
      </c>
      <c r="F492" s="26"/>
      <c r="G492" s="26"/>
      <c r="H492" s="26"/>
      <c r="I492" s="26"/>
      <c r="J492" s="46"/>
      <c r="K492" s="26">
        <v>0</v>
      </c>
      <c r="L492" s="46"/>
      <c r="M492" s="26">
        <v>176</v>
      </c>
      <c r="N492" s="46"/>
      <c r="O492" s="26">
        <v>0</v>
      </c>
      <c r="P492" s="80">
        <v>0</v>
      </c>
      <c r="Q492" s="81">
        <v>0</v>
      </c>
      <c r="R492" s="46"/>
      <c r="S492" s="83">
        <v>0</v>
      </c>
      <c r="T492" s="84">
        <v>0</v>
      </c>
      <c r="U492" s="84">
        <v>0</v>
      </c>
      <c r="V492" s="170">
        <v>0</v>
      </c>
      <c r="W492" s="171">
        <v>0</v>
      </c>
      <c r="X492" s="172">
        <v>0</v>
      </c>
      <c r="Y492" s="173">
        <v>0</v>
      </c>
      <c r="Z492" s="174">
        <v>0</v>
      </c>
    </row>
    <row r="493" spans="2:26" ht="15.75" customHeight="1" x14ac:dyDescent="0.25">
      <c r="B493" s="30">
        <v>45422</v>
      </c>
      <c r="C493" s="78">
        <v>172</v>
      </c>
      <c r="D493" s="46"/>
      <c r="E493" s="26">
        <v>172</v>
      </c>
      <c r="F493" s="26"/>
      <c r="G493" s="26"/>
      <c r="H493" s="26"/>
      <c r="I493" s="26"/>
      <c r="J493" s="46"/>
      <c r="K493" s="26">
        <v>5.77</v>
      </c>
      <c r="L493" s="46"/>
      <c r="M493" s="26">
        <v>121</v>
      </c>
      <c r="N493" s="46"/>
      <c r="O493" s="26">
        <v>0</v>
      </c>
      <c r="P493" s="80">
        <v>0</v>
      </c>
      <c r="Q493" s="81">
        <v>0</v>
      </c>
      <c r="R493" s="46"/>
      <c r="S493" s="83">
        <v>0</v>
      </c>
      <c r="T493" s="84">
        <v>0</v>
      </c>
      <c r="U493" s="84">
        <v>0</v>
      </c>
      <c r="V493" s="170">
        <v>0</v>
      </c>
      <c r="W493" s="171">
        <v>0</v>
      </c>
      <c r="X493" s="172">
        <v>0</v>
      </c>
      <c r="Y493" s="173">
        <v>5.44</v>
      </c>
      <c r="Z493" s="174">
        <v>0</v>
      </c>
    </row>
    <row r="494" spans="2:26" ht="15.75" customHeight="1" x14ac:dyDescent="0.25">
      <c r="B494" s="30">
        <v>45425</v>
      </c>
      <c r="C494" s="78">
        <v>169</v>
      </c>
      <c r="D494" s="46"/>
      <c r="E494" s="26">
        <v>169</v>
      </c>
      <c r="F494" s="26"/>
      <c r="G494" s="26"/>
      <c r="H494" s="26"/>
      <c r="I494" s="26"/>
      <c r="J494" s="46"/>
      <c r="K494" s="26">
        <v>11.7</v>
      </c>
      <c r="L494" s="46"/>
      <c r="M494" s="26">
        <v>114</v>
      </c>
      <c r="N494" s="46"/>
      <c r="O494" s="26">
        <v>0</v>
      </c>
      <c r="P494" s="80">
        <v>0</v>
      </c>
      <c r="Q494" s="81">
        <v>0</v>
      </c>
      <c r="R494" s="46"/>
      <c r="S494" s="83">
        <v>0</v>
      </c>
      <c r="T494" s="84">
        <v>0</v>
      </c>
      <c r="U494" s="84">
        <v>0</v>
      </c>
      <c r="V494" s="170">
        <v>0</v>
      </c>
      <c r="W494" s="171">
        <v>0</v>
      </c>
      <c r="X494" s="172">
        <v>0</v>
      </c>
      <c r="Y494" s="173">
        <v>5.92</v>
      </c>
      <c r="Z494" s="174">
        <v>0</v>
      </c>
    </row>
    <row r="495" spans="2:26" ht="15.75" customHeight="1" x14ac:dyDescent="0.25">
      <c r="B495" s="30">
        <v>45427</v>
      </c>
      <c r="C495" s="78">
        <v>159.80000000000001</v>
      </c>
      <c r="D495" s="46"/>
      <c r="E495" s="26">
        <v>159.80000000000001</v>
      </c>
      <c r="F495" s="26"/>
      <c r="G495" s="26"/>
      <c r="H495" s="26"/>
      <c r="I495" s="26"/>
      <c r="J495" s="46"/>
      <c r="K495" s="26">
        <v>0</v>
      </c>
      <c r="L495" s="46"/>
      <c r="M495" s="26">
        <v>136.9</v>
      </c>
      <c r="N495" s="46"/>
      <c r="O495" s="26">
        <v>0</v>
      </c>
      <c r="P495" s="80">
        <v>0</v>
      </c>
      <c r="Q495" s="81">
        <v>0</v>
      </c>
      <c r="R495" s="46"/>
      <c r="S495" s="83">
        <v>0</v>
      </c>
      <c r="T495" s="84">
        <v>0</v>
      </c>
      <c r="U495" s="84">
        <v>0</v>
      </c>
      <c r="V495" s="170">
        <v>0</v>
      </c>
      <c r="W495" s="171">
        <v>0</v>
      </c>
      <c r="X495" s="172">
        <v>0</v>
      </c>
      <c r="Y495" s="173">
        <v>0</v>
      </c>
      <c r="Z495" s="174">
        <v>0</v>
      </c>
    </row>
    <row r="496" spans="2:26" ht="15.75" customHeight="1" x14ac:dyDescent="0.25">
      <c r="B496" s="30">
        <v>45429</v>
      </c>
      <c r="C496" s="330">
        <v>166.25</v>
      </c>
      <c r="D496" s="46"/>
      <c r="E496" s="331">
        <v>166.25</v>
      </c>
      <c r="F496" s="26"/>
      <c r="G496" s="26"/>
      <c r="H496" s="26"/>
      <c r="I496" s="26"/>
      <c r="J496" s="46"/>
      <c r="K496" s="26">
        <v>32.200000000000003</v>
      </c>
      <c r="L496" s="46"/>
      <c r="M496" s="26">
        <v>101.1</v>
      </c>
      <c r="N496" s="46"/>
      <c r="O496" s="26">
        <v>0</v>
      </c>
      <c r="P496" s="80">
        <v>0</v>
      </c>
      <c r="Q496" s="81">
        <v>0</v>
      </c>
      <c r="R496" s="46"/>
      <c r="S496" s="83">
        <v>0</v>
      </c>
      <c r="T496" s="84">
        <v>0</v>
      </c>
      <c r="U496" s="84">
        <v>0</v>
      </c>
      <c r="V496" s="170">
        <v>0</v>
      </c>
      <c r="W496" s="171">
        <v>0</v>
      </c>
      <c r="X496" s="172">
        <v>0</v>
      </c>
      <c r="Y496" s="173">
        <v>7.76</v>
      </c>
      <c r="Z496" s="174">
        <v>0</v>
      </c>
    </row>
    <row r="497" spans="2:28" x14ac:dyDescent="0.25">
      <c r="B497" s="30">
        <v>45432</v>
      </c>
      <c r="C497" s="330">
        <v>76</v>
      </c>
      <c r="D497" s="46"/>
      <c r="E497" s="331">
        <v>76</v>
      </c>
      <c r="F497" s="26"/>
      <c r="G497" s="26"/>
      <c r="H497" s="26"/>
      <c r="I497" s="26"/>
      <c r="J497" s="46"/>
      <c r="K497" s="26">
        <v>46.9</v>
      </c>
      <c r="L497" s="46"/>
      <c r="M497" s="26">
        <v>49.9</v>
      </c>
      <c r="N497" s="46"/>
      <c r="O497" s="26">
        <v>0</v>
      </c>
      <c r="P497" s="80">
        <v>0</v>
      </c>
      <c r="Q497" s="81">
        <v>0</v>
      </c>
      <c r="R497" s="46"/>
      <c r="S497" s="83">
        <v>0</v>
      </c>
      <c r="T497" s="84">
        <v>0</v>
      </c>
      <c r="U497" s="84">
        <v>0</v>
      </c>
      <c r="V497" s="170">
        <v>0</v>
      </c>
      <c r="W497" s="171">
        <v>0</v>
      </c>
      <c r="X497" s="172">
        <v>0</v>
      </c>
      <c r="Y497" s="173">
        <v>2.1</v>
      </c>
      <c r="Z497" s="174">
        <v>0</v>
      </c>
    </row>
    <row r="498" spans="2:28" x14ac:dyDescent="0.25">
      <c r="B498" s="30">
        <v>45434</v>
      </c>
      <c r="C498" s="330">
        <v>103.3</v>
      </c>
      <c r="D498" s="46"/>
      <c r="E498" s="331">
        <v>103.3</v>
      </c>
      <c r="F498" s="26"/>
      <c r="G498" s="26"/>
      <c r="H498" s="26"/>
      <c r="I498" s="26"/>
      <c r="J498" s="46"/>
      <c r="K498" s="26">
        <v>41.8</v>
      </c>
      <c r="L498" s="46"/>
      <c r="M498" s="26">
        <v>81.900000000000006</v>
      </c>
      <c r="N498" s="46"/>
      <c r="O498" s="26">
        <v>0</v>
      </c>
      <c r="P498" s="80">
        <v>0</v>
      </c>
      <c r="Q498" s="81">
        <v>0</v>
      </c>
      <c r="R498" s="46"/>
      <c r="S498" s="83">
        <v>0</v>
      </c>
      <c r="T498" s="84">
        <v>0</v>
      </c>
      <c r="U498" s="84">
        <v>0</v>
      </c>
      <c r="V498" s="170">
        <v>0</v>
      </c>
      <c r="W498" s="171">
        <v>0</v>
      </c>
      <c r="X498" s="172">
        <v>0</v>
      </c>
      <c r="Y498" s="173">
        <v>0</v>
      </c>
      <c r="Z498" s="174">
        <v>0</v>
      </c>
    </row>
    <row r="499" spans="2:28" x14ac:dyDescent="0.25">
      <c r="B499" s="30">
        <v>45436</v>
      </c>
      <c r="C499" s="330">
        <v>95</v>
      </c>
      <c r="D499" s="46"/>
      <c r="E499" s="331">
        <v>95</v>
      </c>
      <c r="F499" s="26"/>
      <c r="G499" s="26"/>
      <c r="H499" s="26"/>
      <c r="I499" s="26"/>
      <c r="J499" s="46"/>
      <c r="K499" s="26">
        <v>26.4</v>
      </c>
      <c r="L499" s="46"/>
      <c r="M499" s="26">
        <v>93.6</v>
      </c>
      <c r="N499" s="46"/>
      <c r="O499" s="26">
        <v>0</v>
      </c>
      <c r="P499" s="80">
        <v>0</v>
      </c>
      <c r="Q499" s="81">
        <v>0</v>
      </c>
      <c r="R499" s="46"/>
      <c r="S499" s="83">
        <v>0</v>
      </c>
      <c r="T499" s="84">
        <v>0</v>
      </c>
      <c r="U499" s="84">
        <v>0</v>
      </c>
      <c r="V499" s="170">
        <v>0</v>
      </c>
      <c r="W499" s="171">
        <v>0</v>
      </c>
      <c r="X499" s="172">
        <v>0</v>
      </c>
      <c r="Y499" s="173">
        <v>0</v>
      </c>
      <c r="Z499" s="174">
        <v>0</v>
      </c>
    </row>
    <row r="500" spans="2:28" x14ac:dyDescent="0.25">
      <c r="B500" s="30">
        <v>45439</v>
      </c>
      <c r="C500" s="330">
        <v>118</v>
      </c>
      <c r="D500" s="46"/>
      <c r="E500" s="331">
        <v>118</v>
      </c>
      <c r="F500" s="26"/>
      <c r="G500" s="26"/>
      <c r="H500" s="26"/>
      <c r="I500" s="26"/>
      <c r="J500" s="46"/>
      <c r="K500" s="26">
        <v>19.899999999999999</v>
      </c>
      <c r="L500" s="46"/>
      <c r="M500" s="26">
        <v>90.7</v>
      </c>
      <c r="N500" s="46"/>
      <c r="O500" s="26">
        <v>0</v>
      </c>
      <c r="P500" s="80">
        <v>0</v>
      </c>
      <c r="Q500" s="81">
        <v>0</v>
      </c>
      <c r="R500" s="46"/>
      <c r="S500" s="83">
        <v>0</v>
      </c>
      <c r="T500" s="84">
        <v>0</v>
      </c>
      <c r="U500" s="84">
        <v>0</v>
      </c>
      <c r="V500" s="170">
        <v>0</v>
      </c>
      <c r="W500" s="171">
        <v>0</v>
      </c>
      <c r="X500" s="172">
        <v>0</v>
      </c>
      <c r="Y500" s="332">
        <v>1.006</v>
      </c>
      <c r="Z500" s="174">
        <v>0</v>
      </c>
    </row>
    <row r="501" spans="2:28" x14ac:dyDescent="0.25">
      <c r="B501" s="30">
        <v>45441</v>
      </c>
      <c r="C501" s="330">
        <f t="shared" ref="C501:C507" si="0">E501+O501</f>
        <v>111.54</v>
      </c>
      <c r="D501" s="46"/>
      <c r="E501" s="331">
        <v>111.54</v>
      </c>
      <c r="F501" s="26"/>
      <c r="G501" s="26"/>
      <c r="H501" s="26"/>
      <c r="I501" s="26"/>
      <c r="J501" s="46"/>
      <c r="K501" s="26">
        <v>17.5</v>
      </c>
      <c r="L501" s="46"/>
      <c r="M501" s="26">
        <v>70.7</v>
      </c>
      <c r="N501" s="46"/>
      <c r="O501" s="26">
        <v>0</v>
      </c>
      <c r="P501" s="80">
        <v>0</v>
      </c>
      <c r="Q501" s="81">
        <v>0</v>
      </c>
      <c r="R501" s="46"/>
      <c r="S501" s="83">
        <v>0</v>
      </c>
      <c r="T501" s="84">
        <v>0</v>
      </c>
      <c r="U501" s="84">
        <v>0</v>
      </c>
      <c r="V501" s="170">
        <v>0</v>
      </c>
      <c r="W501" s="171">
        <v>0</v>
      </c>
      <c r="X501" s="172">
        <v>0</v>
      </c>
      <c r="Y501" s="173">
        <v>0</v>
      </c>
      <c r="Z501" s="174">
        <v>0</v>
      </c>
    </row>
    <row r="502" spans="2:28" x14ac:dyDescent="0.25">
      <c r="B502" s="30">
        <v>45443</v>
      </c>
      <c r="C502" s="330">
        <f t="shared" si="0"/>
        <v>104.67</v>
      </c>
      <c r="D502" s="46"/>
      <c r="E502" s="331">
        <v>104.67</v>
      </c>
      <c r="F502" s="26"/>
      <c r="G502" s="26"/>
      <c r="H502" s="26"/>
      <c r="I502" s="26"/>
      <c r="J502" s="46"/>
      <c r="K502" s="26">
        <v>13.6</v>
      </c>
      <c r="L502" s="46"/>
      <c r="M502" s="26">
        <v>101.2</v>
      </c>
      <c r="N502" s="46"/>
      <c r="O502" s="26">
        <v>0</v>
      </c>
      <c r="P502" s="80">
        <v>0</v>
      </c>
      <c r="Q502" s="81">
        <v>0</v>
      </c>
      <c r="R502" s="46"/>
      <c r="S502" s="83">
        <v>0</v>
      </c>
      <c r="T502" s="84">
        <v>0</v>
      </c>
      <c r="U502" s="84">
        <v>0</v>
      </c>
      <c r="V502" s="170">
        <v>0</v>
      </c>
      <c r="W502" s="171">
        <v>0</v>
      </c>
      <c r="X502" s="172">
        <v>0</v>
      </c>
      <c r="Y502" s="332">
        <v>0.189</v>
      </c>
      <c r="Z502" s="174">
        <v>0</v>
      </c>
    </row>
    <row r="503" spans="2:28" x14ac:dyDescent="0.25">
      <c r="B503" s="30">
        <v>45446</v>
      </c>
      <c r="C503" s="78">
        <f t="shared" si="0"/>
        <v>43.29</v>
      </c>
      <c r="D503" s="46"/>
      <c r="E503" s="26">
        <v>43.29</v>
      </c>
      <c r="F503" s="26"/>
      <c r="G503" s="26"/>
      <c r="H503" s="26"/>
      <c r="I503" s="26"/>
      <c r="J503" s="46"/>
      <c r="K503" s="26">
        <v>22.3</v>
      </c>
      <c r="L503" s="46"/>
      <c r="M503" s="26">
        <v>41.2</v>
      </c>
      <c r="N503" s="46"/>
      <c r="O503" s="26">
        <v>0</v>
      </c>
      <c r="P503" s="80">
        <v>0</v>
      </c>
      <c r="Q503" s="81">
        <v>0</v>
      </c>
      <c r="R503" s="46"/>
      <c r="S503" s="83">
        <v>0</v>
      </c>
      <c r="T503" s="84">
        <v>0</v>
      </c>
      <c r="U503" s="84">
        <v>0</v>
      </c>
      <c r="V503" s="170">
        <v>0</v>
      </c>
      <c r="W503" s="171">
        <v>0</v>
      </c>
      <c r="X503" s="172">
        <v>0</v>
      </c>
      <c r="Y503" s="332">
        <v>0</v>
      </c>
      <c r="Z503" s="174">
        <v>0</v>
      </c>
    </row>
    <row r="504" spans="2:28" x14ac:dyDescent="0.25">
      <c r="B504" s="30">
        <v>45448</v>
      </c>
      <c r="C504" s="78">
        <f t="shared" si="0"/>
        <v>111.11</v>
      </c>
      <c r="D504" s="46"/>
      <c r="E504" s="26">
        <v>111.11</v>
      </c>
      <c r="F504" s="26"/>
      <c r="G504" s="26"/>
      <c r="H504" s="26"/>
      <c r="I504" s="26"/>
      <c r="J504" s="46"/>
      <c r="K504" s="26">
        <v>23.1</v>
      </c>
      <c r="L504" s="46"/>
      <c r="M504" s="26">
        <v>91.8</v>
      </c>
      <c r="N504" s="46"/>
      <c r="O504" s="26">
        <v>0</v>
      </c>
      <c r="P504" s="80">
        <v>0</v>
      </c>
      <c r="Q504" s="81">
        <v>0</v>
      </c>
      <c r="R504" s="46"/>
      <c r="S504" s="83">
        <v>0</v>
      </c>
      <c r="T504" s="84">
        <v>0</v>
      </c>
      <c r="U504" s="84">
        <v>0</v>
      </c>
      <c r="V504" s="170">
        <v>0</v>
      </c>
      <c r="W504" s="171">
        <v>0</v>
      </c>
      <c r="X504" s="172">
        <v>0</v>
      </c>
      <c r="Y504" s="332">
        <v>0</v>
      </c>
      <c r="Z504" s="174">
        <v>0</v>
      </c>
    </row>
    <row r="505" spans="2:28" x14ac:dyDescent="0.25">
      <c r="B505" s="30">
        <v>45450</v>
      </c>
      <c r="C505" s="78">
        <f t="shared" si="0"/>
        <v>86.7</v>
      </c>
      <c r="D505" s="46"/>
      <c r="E505" s="26">
        <v>86.7</v>
      </c>
      <c r="F505" s="26"/>
      <c r="G505" s="26"/>
      <c r="H505" s="26"/>
      <c r="I505" s="26"/>
      <c r="J505" s="46"/>
      <c r="K505" s="26">
        <v>38.9</v>
      </c>
      <c r="L505" s="46"/>
      <c r="M505" s="26">
        <v>70.8</v>
      </c>
      <c r="N505" s="46"/>
      <c r="O505" s="26">
        <v>0</v>
      </c>
      <c r="P505" s="80">
        <v>0</v>
      </c>
      <c r="Q505" s="81">
        <v>0</v>
      </c>
      <c r="R505" s="46"/>
      <c r="S505" s="83">
        <v>0</v>
      </c>
      <c r="T505" s="84">
        <v>0</v>
      </c>
      <c r="U505" s="84">
        <v>0</v>
      </c>
      <c r="V505" s="170">
        <v>0</v>
      </c>
      <c r="W505" s="171">
        <v>0</v>
      </c>
      <c r="X505" s="172">
        <v>0</v>
      </c>
      <c r="Y505" s="332">
        <v>2.7290000000000001</v>
      </c>
      <c r="Z505" s="174">
        <v>0</v>
      </c>
    </row>
    <row r="506" spans="2:28" x14ac:dyDescent="0.25">
      <c r="B506" s="30">
        <v>45453</v>
      </c>
      <c r="C506" s="78">
        <f t="shared" si="0"/>
        <v>104.2</v>
      </c>
      <c r="D506" s="46"/>
      <c r="E506" s="26">
        <v>104.2</v>
      </c>
      <c r="F506" s="26"/>
      <c r="G506" s="26"/>
      <c r="H506" s="26"/>
      <c r="I506" s="26"/>
      <c r="J506" s="46"/>
      <c r="K506" s="26">
        <v>13.5</v>
      </c>
      <c r="L506" s="46"/>
      <c r="M506" s="26">
        <v>68.3</v>
      </c>
      <c r="N506" s="46"/>
      <c r="O506" s="26">
        <v>0</v>
      </c>
      <c r="P506" s="80">
        <v>0</v>
      </c>
      <c r="Q506" s="81">
        <v>0</v>
      </c>
      <c r="R506" s="46"/>
      <c r="S506" s="83">
        <v>0</v>
      </c>
      <c r="T506" s="84">
        <v>0</v>
      </c>
      <c r="U506" s="84">
        <v>0</v>
      </c>
      <c r="V506" s="170">
        <v>0</v>
      </c>
      <c r="W506" s="171">
        <v>0</v>
      </c>
      <c r="X506" s="172">
        <v>0</v>
      </c>
      <c r="Y506" s="332">
        <v>1.151</v>
      </c>
      <c r="Z506" s="174">
        <v>0</v>
      </c>
    </row>
    <row r="507" spans="2:28" x14ac:dyDescent="0.25">
      <c r="B507" s="30">
        <v>45455</v>
      </c>
      <c r="C507" s="78">
        <f t="shared" si="0"/>
        <v>154.1</v>
      </c>
      <c r="D507" s="46"/>
      <c r="E507" s="26">
        <v>154.1</v>
      </c>
      <c r="F507" s="26"/>
      <c r="G507" s="26"/>
      <c r="H507" s="26"/>
      <c r="I507" s="26"/>
      <c r="J507" s="46"/>
      <c r="K507" s="26">
        <v>24.9</v>
      </c>
      <c r="L507" s="46"/>
      <c r="M507" s="26">
        <v>105.31</v>
      </c>
      <c r="N507" s="46"/>
      <c r="O507" s="26">
        <v>0</v>
      </c>
      <c r="P507" s="80">
        <v>0</v>
      </c>
      <c r="Q507" s="81">
        <v>0</v>
      </c>
      <c r="R507" s="46"/>
      <c r="S507" s="83">
        <v>0</v>
      </c>
      <c r="T507" s="84">
        <v>0</v>
      </c>
      <c r="U507" s="84">
        <v>0</v>
      </c>
      <c r="V507" s="170">
        <v>0</v>
      </c>
      <c r="W507" s="171">
        <v>0</v>
      </c>
      <c r="X507" s="172">
        <v>0</v>
      </c>
      <c r="Y507" s="332">
        <v>13.319000000000001</v>
      </c>
      <c r="Z507" s="174">
        <v>0</v>
      </c>
      <c r="AB507" t="s">
        <v>204</v>
      </c>
    </row>
    <row r="508" spans="2:28" x14ac:dyDescent="0.25">
      <c r="B508" s="30">
        <v>45457</v>
      </c>
      <c r="C508" s="78">
        <f t="shared" ref="C508:C513" si="1">E508+O508</f>
        <v>443.5</v>
      </c>
      <c r="D508" s="46"/>
      <c r="E508" s="26">
        <v>443.5</v>
      </c>
      <c r="F508" s="26"/>
      <c r="G508" s="26"/>
      <c r="H508" s="26"/>
      <c r="I508" s="26"/>
      <c r="J508" s="46"/>
      <c r="K508" s="26">
        <v>260.5</v>
      </c>
      <c r="L508" s="46"/>
      <c r="M508" s="26">
        <v>152.6</v>
      </c>
      <c r="N508" s="46"/>
      <c r="O508" s="26">
        <v>0</v>
      </c>
      <c r="P508" s="80">
        <v>0</v>
      </c>
      <c r="Q508" s="81">
        <v>0</v>
      </c>
      <c r="R508" s="46"/>
      <c r="S508" s="83">
        <v>0</v>
      </c>
      <c r="T508" s="84">
        <v>0</v>
      </c>
      <c r="U508" s="84">
        <v>155.63</v>
      </c>
      <c r="V508" s="170">
        <v>0</v>
      </c>
      <c r="W508" s="171">
        <v>0</v>
      </c>
      <c r="X508" s="172">
        <v>0</v>
      </c>
      <c r="Y508" s="332">
        <v>22.829000000000001</v>
      </c>
      <c r="Z508" s="174">
        <v>0</v>
      </c>
      <c r="AB508" t="s">
        <v>205</v>
      </c>
    </row>
    <row r="509" spans="2:28" x14ac:dyDescent="0.25">
      <c r="B509" s="30">
        <v>45460</v>
      </c>
      <c r="C509" s="78">
        <f t="shared" si="1"/>
        <v>264</v>
      </c>
      <c r="D509" s="46"/>
      <c r="E509" s="26">
        <v>264</v>
      </c>
      <c r="F509" s="26"/>
      <c r="G509" s="26"/>
      <c r="H509" s="26"/>
      <c r="I509" s="26"/>
      <c r="J509" s="46"/>
      <c r="K509" s="26">
        <v>155.6</v>
      </c>
      <c r="L509" s="46"/>
      <c r="M509" s="26">
        <v>142.62</v>
      </c>
      <c r="N509" s="46"/>
      <c r="O509" s="26">
        <v>0</v>
      </c>
      <c r="P509" s="80">
        <v>0</v>
      </c>
      <c r="Q509" s="81">
        <v>0</v>
      </c>
      <c r="R509" s="46"/>
      <c r="S509" s="83">
        <v>0</v>
      </c>
      <c r="T509" s="84">
        <v>0</v>
      </c>
      <c r="U509" s="84">
        <v>0</v>
      </c>
      <c r="V509" s="170">
        <v>0</v>
      </c>
      <c r="W509" s="171">
        <v>0</v>
      </c>
      <c r="X509" s="172">
        <v>0</v>
      </c>
      <c r="Y509" s="332">
        <v>5.7939999999999996</v>
      </c>
      <c r="Z509" s="174">
        <v>0</v>
      </c>
    </row>
    <row r="510" spans="2:28" x14ac:dyDescent="0.25">
      <c r="B510" s="30">
        <v>45462</v>
      </c>
      <c r="C510" s="78">
        <f t="shared" si="1"/>
        <v>200</v>
      </c>
      <c r="D510" s="46"/>
      <c r="E510" s="26">
        <v>200</v>
      </c>
      <c r="F510" s="26"/>
      <c r="G510" s="26"/>
      <c r="H510" s="26"/>
      <c r="I510" s="26"/>
      <c r="J510" s="46"/>
      <c r="K510" s="26">
        <v>74.599999999999994</v>
      </c>
      <c r="L510" s="46"/>
      <c r="M510" s="26">
        <v>104</v>
      </c>
      <c r="N510" s="46"/>
      <c r="O510" s="26">
        <v>0</v>
      </c>
      <c r="P510" s="80">
        <v>0</v>
      </c>
      <c r="Q510" s="81">
        <v>0</v>
      </c>
      <c r="R510" s="46"/>
      <c r="S510" s="83">
        <v>0</v>
      </c>
      <c r="T510" s="84">
        <v>0</v>
      </c>
      <c r="U510" s="84">
        <v>0</v>
      </c>
      <c r="V510" s="170">
        <v>0</v>
      </c>
      <c r="W510" s="171">
        <v>0</v>
      </c>
      <c r="X510" s="172">
        <v>0</v>
      </c>
      <c r="Y510" s="332">
        <v>7.09</v>
      </c>
      <c r="Z510" s="174">
        <v>0</v>
      </c>
    </row>
    <row r="511" spans="2:28" x14ac:dyDescent="0.25">
      <c r="B511" s="30">
        <v>45464</v>
      </c>
      <c r="C511" s="78">
        <f t="shared" si="1"/>
        <v>215</v>
      </c>
      <c r="D511" s="46"/>
      <c r="E511" s="26">
        <v>215</v>
      </c>
      <c r="F511" s="26"/>
      <c r="G511" s="26"/>
      <c r="H511" s="26"/>
      <c r="I511" s="26"/>
      <c r="J511" s="46"/>
      <c r="K511" s="26">
        <v>50.5</v>
      </c>
      <c r="L511" s="46"/>
      <c r="M511" s="26">
        <v>138</v>
      </c>
      <c r="N511" s="46"/>
      <c r="O511" s="26">
        <v>0</v>
      </c>
      <c r="P511" s="80">
        <v>0</v>
      </c>
      <c r="Q511" s="81">
        <v>0</v>
      </c>
      <c r="R511" s="46"/>
      <c r="S511" s="83">
        <v>0</v>
      </c>
      <c r="T511" s="84">
        <v>0</v>
      </c>
      <c r="U511" s="84">
        <v>0</v>
      </c>
      <c r="V511" s="170">
        <v>0</v>
      </c>
      <c r="W511" s="171">
        <v>0</v>
      </c>
      <c r="X511" s="172">
        <v>0</v>
      </c>
      <c r="Y511" s="332">
        <v>1.76</v>
      </c>
      <c r="Z511" s="174">
        <v>0</v>
      </c>
    </row>
    <row r="512" spans="2:28" x14ac:dyDescent="0.25">
      <c r="B512" s="30">
        <v>45467</v>
      </c>
      <c r="C512" s="78">
        <f t="shared" si="1"/>
        <v>129.33979999999997</v>
      </c>
      <c r="D512" s="46"/>
      <c r="E512" s="26">
        <v>129.33979999999997</v>
      </c>
      <c r="F512" s="26"/>
      <c r="G512" s="26"/>
      <c r="H512" s="26"/>
      <c r="I512" s="26"/>
      <c r="J512" s="46"/>
      <c r="K512" s="26">
        <v>49.631</v>
      </c>
      <c r="L512" s="46"/>
      <c r="M512" s="26">
        <v>62.22</v>
      </c>
      <c r="N512" s="46"/>
      <c r="O512" s="26">
        <v>0</v>
      </c>
      <c r="P512" s="80">
        <v>0</v>
      </c>
      <c r="Q512" s="81">
        <v>0</v>
      </c>
      <c r="R512" s="46"/>
      <c r="S512" s="83">
        <v>0</v>
      </c>
      <c r="T512" s="84">
        <v>0</v>
      </c>
      <c r="U512" s="84">
        <v>0</v>
      </c>
      <c r="V512" s="170">
        <v>0</v>
      </c>
      <c r="W512" s="171">
        <v>0</v>
      </c>
      <c r="X512" s="172">
        <v>0</v>
      </c>
      <c r="Y512" s="332">
        <v>20.4057</v>
      </c>
      <c r="Z512" s="174">
        <v>0</v>
      </c>
    </row>
    <row r="513" spans="2:28" x14ac:dyDescent="0.25">
      <c r="B513" s="30">
        <v>45469</v>
      </c>
      <c r="C513" s="78">
        <f t="shared" si="1"/>
        <v>209</v>
      </c>
      <c r="D513" s="46"/>
      <c r="E513" s="26">
        <v>209</v>
      </c>
      <c r="F513" s="26"/>
      <c r="G513" s="26"/>
      <c r="H513" s="26"/>
      <c r="I513" s="26"/>
      <c r="J513" s="46"/>
      <c r="K513" s="26">
        <v>36</v>
      </c>
      <c r="L513" s="46"/>
      <c r="M513" s="26">
        <v>126</v>
      </c>
      <c r="N513" s="46"/>
      <c r="O513" s="26">
        <v>0</v>
      </c>
      <c r="P513" s="80">
        <v>0</v>
      </c>
      <c r="Q513" s="81">
        <v>0</v>
      </c>
      <c r="R513" s="46"/>
      <c r="S513" s="83">
        <v>0</v>
      </c>
      <c r="T513" s="84">
        <v>0</v>
      </c>
      <c r="U513" s="84">
        <v>0</v>
      </c>
      <c r="V513" s="170">
        <v>0</v>
      </c>
      <c r="W513" s="171">
        <v>0</v>
      </c>
      <c r="X513" s="172">
        <v>0</v>
      </c>
      <c r="Y513" s="173">
        <v>8.98</v>
      </c>
      <c r="Z513" s="174">
        <v>0</v>
      </c>
    </row>
    <row r="514" spans="2:28" x14ac:dyDescent="0.25">
      <c r="B514" s="30">
        <v>45471</v>
      </c>
      <c r="C514" s="78">
        <f t="shared" ref="C514:C526" si="2">E514+O514</f>
        <v>183.1</v>
      </c>
      <c r="D514" s="46"/>
      <c r="E514" s="26">
        <v>183.1</v>
      </c>
      <c r="F514" s="26"/>
      <c r="G514" s="26"/>
      <c r="H514" s="26"/>
      <c r="I514" s="26"/>
      <c r="J514" s="46"/>
      <c r="K514" s="26">
        <v>59.9</v>
      </c>
      <c r="L514" s="46"/>
      <c r="M514" s="26">
        <v>170.31</v>
      </c>
      <c r="N514" s="46"/>
      <c r="O514" s="26">
        <v>0</v>
      </c>
      <c r="P514" s="80">
        <v>0</v>
      </c>
      <c r="Q514" s="81">
        <v>0</v>
      </c>
      <c r="R514" s="46"/>
      <c r="S514" s="83">
        <v>0</v>
      </c>
      <c r="T514" s="84">
        <v>0</v>
      </c>
      <c r="U514" s="84">
        <v>0</v>
      </c>
      <c r="V514" s="170">
        <v>0</v>
      </c>
      <c r="W514" s="171">
        <v>0</v>
      </c>
      <c r="X514" s="172">
        <v>0</v>
      </c>
      <c r="Y514" s="173">
        <v>8.14</v>
      </c>
      <c r="Z514" s="174">
        <v>0</v>
      </c>
    </row>
    <row r="515" spans="2:28" x14ac:dyDescent="0.25">
      <c r="B515" s="30">
        <v>45474</v>
      </c>
      <c r="C515" s="78">
        <f t="shared" si="2"/>
        <v>154.80000000000001</v>
      </c>
      <c r="D515" s="46"/>
      <c r="E515" s="26">
        <v>154.80000000000001</v>
      </c>
      <c r="F515" s="26"/>
      <c r="G515" s="26"/>
      <c r="H515" s="26"/>
      <c r="I515" s="26"/>
      <c r="J515" s="46"/>
      <c r="K515" s="26">
        <v>50.1</v>
      </c>
      <c r="L515" s="46"/>
      <c r="M515" s="26">
        <v>100.92</v>
      </c>
      <c r="N515" s="46"/>
      <c r="O515" s="26">
        <v>0</v>
      </c>
      <c r="P515" s="80">
        <v>0</v>
      </c>
      <c r="Q515" s="81">
        <v>0</v>
      </c>
      <c r="R515" s="46"/>
      <c r="S515" s="83">
        <v>0</v>
      </c>
      <c r="T515" s="84">
        <v>0</v>
      </c>
      <c r="U515" s="84">
        <v>0</v>
      </c>
      <c r="V515" s="170">
        <v>0</v>
      </c>
      <c r="W515" s="171">
        <v>0</v>
      </c>
      <c r="X515" s="172">
        <v>0</v>
      </c>
      <c r="Y515" s="173">
        <v>8.3699999999999992</v>
      </c>
      <c r="Z515" s="174">
        <v>0</v>
      </c>
    </row>
    <row r="516" spans="2:28" x14ac:dyDescent="0.25">
      <c r="B516" s="30">
        <v>45476</v>
      </c>
      <c r="C516" s="78">
        <f t="shared" si="2"/>
        <v>154.6</v>
      </c>
      <c r="D516" s="46"/>
      <c r="E516" s="26">
        <v>154.6</v>
      </c>
      <c r="F516" s="26"/>
      <c r="G516" s="26"/>
      <c r="H516" s="26"/>
      <c r="I516" s="26"/>
      <c r="J516" s="46"/>
      <c r="K516" s="26">
        <v>34.200000000000003</v>
      </c>
      <c r="L516" s="46"/>
      <c r="M516" s="26">
        <v>114.54</v>
      </c>
      <c r="N516" s="46"/>
      <c r="O516" s="26">
        <v>0</v>
      </c>
      <c r="P516" s="80">
        <v>0</v>
      </c>
      <c r="Q516" s="81">
        <v>0</v>
      </c>
      <c r="R516" s="46"/>
      <c r="S516" s="83">
        <v>0</v>
      </c>
      <c r="T516" s="84">
        <v>0</v>
      </c>
      <c r="U516" s="84">
        <v>0</v>
      </c>
      <c r="V516" s="170">
        <v>0</v>
      </c>
      <c r="W516" s="171">
        <v>0</v>
      </c>
      <c r="X516" s="172">
        <v>0</v>
      </c>
      <c r="Y516" s="173">
        <v>3.4</v>
      </c>
      <c r="Z516" s="174">
        <v>0</v>
      </c>
    </row>
    <row r="517" spans="2:28" x14ac:dyDescent="0.25">
      <c r="B517" s="30">
        <v>45478</v>
      </c>
      <c r="C517" s="78">
        <f t="shared" si="2"/>
        <v>143.80000000000001</v>
      </c>
      <c r="D517" s="46"/>
      <c r="E517" s="26">
        <v>143.80000000000001</v>
      </c>
      <c r="F517" s="26"/>
      <c r="G517" s="26"/>
      <c r="H517" s="26"/>
      <c r="I517" s="26"/>
      <c r="J517" s="46"/>
      <c r="K517" s="26">
        <v>46.7</v>
      </c>
      <c r="L517" s="46"/>
      <c r="M517" s="26">
        <v>114.67</v>
      </c>
      <c r="N517" s="46"/>
      <c r="O517" s="26">
        <v>0</v>
      </c>
      <c r="P517" s="80">
        <v>0</v>
      </c>
      <c r="Q517" s="81">
        <v>0</v>
      </c>
      <c r="R517" s="46"/>
      <c r="S517" s="83">
        <v>0</v>
      </c>
      <c r="T517" s="84">
        <v>0</v>
      </c>
      <c r="U517" s="84">
        <v>0</v>
      </c>
      <c r="V517" s="170">
        <v>0</v>
      </c>
      <c r="W517" s="171">
        <v>0</v>
      </c>
      <c r="X517" s="172">
        <v>0</v>
      </c>
      <c r="Y517" s="173">
        <v>4.6900000000000004</v>
      </c>
      <c r="Z517" s="174">
        <v>0</v>
      </c>
    </row>
    <row r="518" spans="2:28" x14ac:dyDescent="0.25">
      <c r="B518" s="30">
        <v>45481</v>
      </c>
      <c r="C518" s="78">
        <f t="shared" si="2"/>
        <v>135.4</v>
      </c>
      <c r="D518" s="46"/>
      <c r="E518" s="26">
        <v>135.4</v>
      </c>
      <c r="F518" s="26"/>
      <c r="G518" s="26"/>
      <c r="H518" s="26"/>
      <c r="I518" s="26"/>
      <c r="J518" s="46"/>
      <c r="K518" s="26">
        <v>36.1</v>
      </c>
      <c r="L518" s="46"/>
      <c r="M518" s="26">
        <v>132.31</v>
      </c>
      <c r="N518" s="46"/>
      <c r="O518" s="26">
        <v>0</v>
      </c>
      <c r="P518" s="80">
        <v>0</v>
      </c>
      <c r="Q518" s="81">
        <v>0</v>
      </c>
      <c r="R518" s="46"/>
      <c r="S518" s="83">
        <v>0</v>
      </c>
      <c r="T518" s="84">
        <v>0</v>
      </c>
      <c r="U518" s="84">
        <v>0</v>
      </c>
      <c r="V518" s="170">
        <v>0</v>
      </c>
      <c r="W518" s="171">
        <v>0</v>
      </c>
      <c r="X518" s="172">
        <v>0</v>
      </c>
      <c r="Y518" s="173">
        <v>3.9</v>
      </c>
      <c r="Z518" s="174">
        <v>0</v>
      </c>
    </row>
    <row r="519" spans="2:28" x14ac:dyDescent="0.25">
      <c r="B519" s="30">
        <v>45483</v>
      </c>
      <c r="C519" s="78">
        <f t="shared" si="2"/>
        <v>93.6</v>
      </c>
      <c r="D519" s="46"/>
      <c r="E519" s="26">
        <v>93.6</v>
      </c>
      <c r="F519" s="26"/>
      <c r="G519" s="26"/>
      <c r="H519" s="26"/>
      <c r="I519" s="26"/>
      <c r="J519" s="46"/>
      <c r="K519" s="26">
        <v>31.6</v>
      </c>
      <c r="L519" s="46"/>
      <c r="M519" s="26">
        <v>114.14</v>
      </c>
      <c r="N519" s="46"/>
      <c r="O519" s="26">
        <v>0</v>
      </c>
      <c r="P519" s="80">
        <v>0</v>
      </c>
      <c r="Q519" s="81">
        <v>0</v>
      </c>
      <c r="R519" s="46"/>
      <c r="S519" s="83">
        <v>0</v>
      </c>
      <c r="T519" s="84">
        <v>0</v>
      </c>
      <c r="U519" s="84">
        <v>0</v>
      </c>
      <c r="V519" s="170">
        <v>0</v>
      </c>
      <c r="W519" s="171">
        <v>0</v>
      </c>
      <c r="X519" s="172">
        <v>0</v>
      </c>
      <c r="Y519" s="173">
        <v>3.96</v>
      </c>
      <c r="Z519" s="174">
        <v>0</v>
      </c>
      <c r="AB519" t="s">
        <v>206</v>
      </c>
    </row>
    <row r="520" spans="2:28" x14ac:dyDescent="0.25">
      <c r="B520" s="30">
        <v>45485</v>
      </c>
      <c r="C520" s="78">
        <f t="shared" si="2"/>
        <v>48.5</v>
      </c>
      <c r="D520" s="46"/>
      <c r="E520" s="26">
        <v>48.5</v>
      </c>
      <c r="F520" s="26"/>
      <c r="G520" s="26"/>
      <c r="H520" s="26"/>
      <c r="I520" s="26"/>
      <c r="J520" s="46"/>
      <c r="K520" s="26">
        <v>45.9</v>
      </c>
      <c r="L520" s="46"/>
      <c r="M520" s="26">
        <v>85.4</v>
      </c>
      <c r="N520" s="46"/>
      <c r="O520" s="26">
        <v>0</v>
      </c>
      <c r="P520" s="80">
        <v>0</v>
      </c>
      <c r="Q520" s="81">
        <v>0</v>
      </c>
      <c r="R520" s="46"/>
      <c r="S520" s="83">
        <v>0</v>
      </c>
      <c r="T520" s="84">
        <v>0</v>
      </c>
      <c r="U520" s="84">
        <v>0</v>
      </c>
      <c r="V520" s="170">
        <v>0</v>
      </c>
      <c r="W520" s="171">
        <v>0</v>
      </c>
      <c r="X520" s="172">
        <v>0</v>
      </c>
      <c r="Y520" s="173">
        <v>1.19</v>
      </c>
      <c r="Z520" s="174">
        <v>0</v>
      </c>
      <c r="AB520" t="s">
        <v>207</v>
      </c>
    </row>
    <row r="521" spans="2:28" x14ac:dyDescent="0.25">
      <c r="B521" s="30">
        <v>45488</v>
      </c>
      <c r="C521" s="78">
        <f t="shared" si="2"/>
        <v>115</v>
      </c>
      <c r="D521" s="46"/>
      <c r="E521" s="26">
        <v>115</v>
      </c>
      <c r="F521" s="26"/>
      <c r="G521" s="26"/>
      <c r="H521" s="26"/>
      <c r="I521" s="26"/>
      <c r="J521" s="46"/>
      <c r="K521" s="26">
        <v>33.799999999999997</v>
      </c>
      <c r="L521" s="46"/>
      <c r="M521" s="26">
        <v>93.36</v>
      </c>
      <c r="N521" s="46"/>
      <c r="O521" s="26">
        <v>0</v>
      </c>
      <c r="P521" s="80">
        <v>0</v>
      </c>
      <c r="Q521" s="81">
        <v>0</v>
      </c>
      <c r="R521" s="46"/>
      <c r="S521" s="83">
        <v>0</v>
      </c>
      <c r="T521" s="84">
        <v>0</v>
      </c>
      <c r="U521" s="84">
        <v>0</v>
      </c>
      <c r="V521" s="170">
        <v>0</v>
      </c>
      <c r="W521" s="171">
        <v>0</v>
      </c>
      <c r="X521" s="172">
        <v>0</v>
      </c>
      <c r="Y521" s="173">
        <v>1.07</v>
      </c>
      <c r="Z521" s="174">
        <v>0</v>
      </c>
      <c r="AB521" t="s">
        <v>208</v>
      </c>
    </row>
    <row r="522" spans="2:28" x14ac:dyDescent="0.25">
      <c r="B522" s="30">
        <v>45490</v>
      </c>
      <c r="C522" s="78">
        <f t="shared" si="2"/>
        <v>118.7</v>
      </c>
      <c r="D522" s="46"/>
      <c r="E522" s="26">
        <v>118.7</v>
      </c>
      <c r="F522" s="26"/>
      <c r="G522" s="26"/>
      <c r="H522" s="26"/>
      <c r="I522" s="26"/>
      <c r="J522" s="46"/>
      <c r="K522" s="26">
        <v>46.7</v>
      </c>
      <c r="L522" s="46"/>
      <c r="M522" s="26">
        <v>101.44</v>
      </c>
      <c r="N522" s="46"/>
      <c r="O522" s="26">
        <v>0</v>
      </c>
      <c r="P522" s="80">
        <v>0</v>
      </c>
      <c r="Q522" s="81">
        <v>0</v>
      </c>
      <c r="R522" s="46"/>
      <c r="S522" s="83">
        <v>0</v>
      </c>
      <c r="T522" s="84">
        <v>0</v>
      </c>
      <c r="U522" s="84">
        <v>0</v>
      </c>
      <c r="V522" s="170">
        <v>0</v>
      </c>
      <c r="W522" s="171">
        <v>0</v>
      </c>
      <c r="X522" s="172">
        <v>0</v>
      </c>
      <c r="Y522" s="173">
        <v>0.79</v>
      </c>
      <c r="Z522" s="174">
        <v>0</v>
      </c>
    </row>
    <row r="523" spans="2:28" x14ac:dyDescent="0.25">
      <c r="B523" s="30">
        <v>45492</v>
      </c>
      <c r="C523" s="78">
        <f t="shared" si="2"/>
        <v>109.6</v>
      </c>
      <c r="D523" s="46"/>
      <c r="E523" s="26">
        <v>109.6</v>
      </c>
      <c r="F523" s="26"/>
      <c r="G523" s="26"/>
      <c r="H523" s="26"/>
      <c r="I523" s="26"/>
      <c r="J523" s="46"/>
      <c r="K523" s="26">
        <v>27.7</v>
      </c>
      <c r="L523" s="46"/>
      <c r="M523" s="26">
        <v>94.33</v>
      </c>
      <c r="N523" s="46"/>
      <c r="O523" s="26">
        <v>0</v>
      </c>
      <c r="P523" s="80">
        <v>0</v>
      </c>
      <c r="Q523" s="81">
        <v>0</v>
      </c>
      <c r="R523" s="46"/>
      <c r="S523" s="83">
        <v>0</v>
      </c>
      <c r="T523" s="84">
        <v>0</v>
      </c>
      <c r="U523" s="84">
        <v>0</v>
      </c>
      <c r="V523" s="170">
        <v>0</v>
      </c>
      <c r="W523" s="171">
        <v>0</v>
      </c>
      <c r="X523" s="172">
        <v>0</v>
      </c>
      <c r="Y523" s="173">
        <v>2.76</v>
      </c>
      <c r="Z523" s="174">
        <v>0</v>
      </c>
    </row>
    <row r="524" spans="2:28" x14ac:dyDescent="0.25">
      <c r="B524" s="30">
        <v>45495</v>
      </c>
      <c r="C524" s="78">
        <f t="shared" si="2"/>
        <v>83.8</v>
      </c>
      <c r="D524" s="46"/>
      <c r="E524" s="26">
        <v>83.8</v>
      </c>
      <c r="F524" s="26"/>
      <c r="G524" s="26"/>
      <c r="H524" s="26"/>
      <c r="I524" s="26"/>
      <c r="J524" s="46"/>
      <c r="K524" s="26">
        <v>20.100000000000001</v>
      </c>
      <c r="L524" s="46"/>
      <c r="M524" s="26">
        <v>66.86</v>
      </c>
      <c r="N524" s="46"/>
      <c r="O524" s="26">
        <v>0</v>
      </c>
      <c r="P524" s="80">
        <v>0</v>
      </c>
      <c r="Q524" s="81">
        <v>0</v>
      </c>
      <c r="R524" s="46"/>
      <c r="S524" s="83">
        <v>0</v>
      </c>
      <c r="T524" s="84">
        <v>0</v>
      </c>
      <c r="U524" s="84">
        <v>0</v>
      </c>
      <c r="V524" s="170">
        <v>0</v>
      </c>
      <c r="W524" s="171">
        <v>0</v>
      </c>
      <c r="X524" s="172">
        <v>0</v>
      </c>
      <c r="Y524" s="173">
        <v>1.04</v>
      </c>
      <c r="Z524" s="174">
        <v>0</v>
      </c>
    </row>
    <row r="525" spans="2:28" x14ac:dyDescent="0.25">
      <c r="B525" s="30">
        <v>45497</v>
      </c>
      <c r="C525" s="78">
        <f t="shared" si="2"/>
        <v>90.4</v>
      </c>
      <c r="D525" s="46"/>
      <c r="E525" s="26">
        <v>90.4</v>
      </c>
      <c r="F525" s="26"/>
      <c r="G525" s="26"/>
      <c r="H525" s="26"/>
      <c r="I525" s="26"/>
      <c r="J525" s="46"/>
      <c r="K525" s="26">
        <v>26.3</v>
      </c>
      <c r="L525" s="46"/>
      <c r="M525" s="26">
        <v>79.599999999999994</v>
      </c>
      <c r="N525" s="46"/>
      <c r="O525" s="26">
        <v>0</v>
      </c>
      <c r="P525" s="80">
        <v>0</v>
      </c>
      <c r="Q525" s="81">
        <v>0</v>
      </c>
      <c r="R525" s="46"/>
      <c r="S525" s="83">
        <v>0</v>
      </c>
      <c r="T525" s="84">
        <v>0</v>
      </c>
      <c r="U525" s="84">
        <v>0</v>
      </c>
      <c r="V525" s="170">
        <v>0</v>
      </c>
      <c r="W525" s="171">
        <v>0</v>
      </c>
      <c r="X525" s="172">
        <v>0</v>
      </c>
      <c r="Y525" s="173">
        <v>5.8</v>
      </c>
      <c r="Z525" s="174">
        <v>0</v>
      </c>
    </row>
    <row r="526" spans="2:28" x14ac:dyDescent="0.25">
      <c r="B526" s="30">
        <v>45499</v>
      </c>
      <c r="C526" s="78">
        <f t="shared" si="2"/>
        <v>117.1</v>
      </c>
      <c r="D526" s="46"/>
      <c r="E526" s="26">
        <v>117.1</v>
      </c>
      <c r="F526" s="26"/>
      <c r="G526" s="26"/>
      <c r="H526" s="26"/>
      <c r="I526" s="26"/>
      <c r="J526" s="46"/>
      <c r="K526" s="26">
        <v>43.4</v>
      </c>
      <c r="L526" s="46"/>
      <c r="M526" s="26">
        <v>146.26</v>
      </c>
      <c r="N526" s="46"/>
      <c r="O526" s="26">
        <v>0</v>
      </c>
      <c r="P526" s="80">
        <v>0</v>
      </c>
      <c r="Q526" s="81">
        <v>0</v>
      </c>
      <c r="R526" s="46"/>
      <c r="S526" s="83">
        <v>0</v>
      </c>
      <c r="T526" s="84">
        <v>0</v>
      </c>
      <c r="U526" s="84">
        <v>0</v>
      </c>
      <c r="V526" s="170">
        <v>0</v>
      </c>
      <c r="W526" s="171">
        <v>0</v>
      </c>
      <c r="X526" s="172">
        <v>0</v>
      </c>
      <c r="Y526" s="173">
        <v>2.2000000000000002</v>
      </c>
      <c r="Z526" s="174">
        <v>0</v>
      </c>
    </row>
    <row r="527" spans="2:28" x14ac:dyDescent="0.25">
      <c r="B527" s="30">
        <v>45502</v>
      </c>
      <c r="C527" s="78">
        <f t="shared" ref="C527:C532" si="3">E527+O527</f>
        <v>84.4</v>
      </c>
      <c r="D527" s="46"/>
      <c r="E527" s="26">
        <v>84.4</v>
      </c>
      <c r="F527" s="26"/>
      <c r="G527" s="26"/>
      <c r="H527" s="26"/>
      <c r="I527" s="26"/>
      <c r="J527" s="46"/>
      <c r="K527" s="26">
        <v>37.299999999999997</v>
      </c>
      <c r="L527" s="46"/>
      <c r="M527" s="26">
        <v>84.9</v>
      </c>
      <c r="N527" s="46"/>
      <c r="O527" s="26">
        <v>0</v>
      </c>
      <c r="P527" s="80">
        <v>0</v>
      </c>
      <c r="Q527" s="81">
        <v>0</v>
      </c>
      <c r="R527" s="46"/>
      <c r="S527" s="83">
        <v>0</v>
      </c>
      <c r="T527" s="84">
        <v>0</v>
      </c>
      <c r="U527" s="84">
        <v>0</v>
      </c>
      <c r="V527" s="170">
        <v>0</v>
      </c>
      <c r="W527" s="171">
        <v>0</v>
      </c>
      <c r="X527" s="172">
        <v>0</v>
      </c>
      <c r="Y527" s="173">
        <v>2.66</v>
      </c>
      <c r="Z527" s="174">
        <v>0</v>
      </c>
    </row>
    <row r="528" spans="2:28" x14ac:dyDescent="0.25">
      <c r="B528" s="30">
        <v>45504</v>
      </c>
      <c r="C528" s="78">
        <f t="shared" si="3"/>
        <v>79.599999999999994</v>
      </c>
      <c r="D528" s="46"/>
      <c r="E528" s="26">
        <v>79.599999999999994</v>
      </c>
      <c r="F528" s="26"/>
      <c r="G528" s="26"/>
      <c r="H528" s="26"/>
      <c r="I528" s="26"/>
      <c r="J528" s="46"/>
      <c r="K528" s="26">
        <v>32.1</v>
      </c>
      <c r="L528" s="46"/>
      <c r="M528" s="26">
        <v>186.93</v>
      </c>
      <c r="N528" s="46"/>
      <c r="O528" s="26">
        <v>0</v>
      </c>
      <c r="P528" s="80">
        <v>0</v>
      </c>
      <c r="Q528" s="81">
        <v>0</v>
      </c>
      <c r="R528" s="46"/>
      <c r="S528" s="83">
        <v>0</v>
      </c>
      <c r="T528" s="84">
        <v>0</v>
      </c>
      <c r="U528" s="84">
        <v>0</v>
      </c>
      <c r="V528" s="170">
        <v>0</v>
      </c>
      <c r="W528" s="171">
        <v>0</v>
      </c>
      <c r="X528" s="172">
        <v>0</v>
      </c>
      <c r="Y528" s="173">
        <v>2.14</v>
      </c>
      <c r="Z528" s="174">
        <v>0</v>
      </c>
    </row>
    <row r="529" spans="2:26" x14ac:dyDescent="0.25">
      <c r="B529" s="30">
        <v>45506</v>
      </c>
      <c r="C529" s="78">
        <f t="shared" si="3"/>
        <v>42.5</v>
      </c>
      <c r="D529" s="46"/>
      <c r="E529" s="26">
        <v>42.5</v>
      </c>
      <c r="F529" s="26"/>
      <c r="G529" s="26"/>
      <c r="H529" s="26"/>
      <c r="I529" s="26"/>
      <c r="J529" s="46"/>
      <c r="K529" s="26">
        <v>35.799999999999997</v>
      </c>
      <c r="L529" s="46"/>
      <c r="M529" s="26">
        <v>161.32</v>
      </c>
      <c r="N529" s="46"/>
      <c r="O529" s="26">
        <v>0</v>
      </c>
      <c r="P529" s="80">
        <v>0</v>
      </c>
      <c r="Q529" s="81">
        <v>0</v>
      </c>
      <c r="R529" s="46"/>
      <c r="S529" s="83">
        <v>0</v>
      </c>
      <c r="T529" s="84">
        <v>0</v>
      </c>
      <c r="U529" s="84">
        <v>0</v>
      </c>
      <c r="V529" s="170">
        <v>0</v>
      </c>
      <c r="W529" s="171">
        <v>0</v>
      </c>
      <c r="X529" s="172">
        <v>0</v>
      </c>
      <c r="Y529" s="173">
        <v>7.31</v>
      </c>
      <c r="Z529" s="174">
        <v>0</v>
      </c>
    </row>
    <row r="530" spans="2:26" x14ac:dyDescent="0.25">
      <c r="B530" s="30">
        <v>45509</v>
      </c>
      <c r="C530" s="78">
        <f t="shared" si="3"/>
        <v>32.9</v>
      </c>
      <c r="D530" s="46"/>
      <c r="E530" s="26">
        <v>32.9</v>
      </c>
      <c r="F530" s="26"/>
      <c r="G530" s="26"/>
      <c r="H530" s="26"/>
      <c r="I530" s="26"/>
      <c r="J530" s="46"/>
      <c r="K530" s="26">
        <v>12.5</v>
      </c>
      <c r="L530" s="46"/>
      <c r="M530" s="26">
        <v>239.46</v>
      </c>
      <c r="N530" s="46"/>
      <c r="O530" s="26">
        <v>0</v>
      </c>
      <c r="P530" s="80">
        <v>0</v>
      </c>
      <c r="Q530" s="81">
        <v>0</v>
      </c>
      <c r="R530" s="46"/>
      <c r="S530" s="83">
        <v>0</v>
      </c>
      <c r="T530" s="84">
        <v>0</v>
      </c>
      <c r="U530" s="84">
        <v>0</v>
      </c>
      <c r="V530" s="170">
        <v>0</v>
      </c>
      <c r="W530" s="171">
        <v>0</v>
      </c>
      <c r="X530" s="172">
        <v>0</v>
      </c>
      <c r="Y530" s="173">
        <v>1.63</v>
      </c>
      <c r="Z530" s="174">
        <v>0</v>
      </c>
    </row>
    <row r="531" spans="2:26" x14ac:dyDescent="0.25">
      <c r="B531" s="30">
        <v>45511</v>
      </c>
      <c r="C531" s="78">
        <f t="shared" si="3"/>
        <v>24.3</v>
      </c>
      <c r="D531" s="46"/>
      <c r="E531" s="26">
        <v>24.3</v>
      </c>
      <c r="F531" s="26"/>
      <c r="G531" s="26"/>
      <c r="H531" s="26"/>
      <c r="I531" s="26"/>
      <c r="J531" s="46"/>
      <c r="K531" s="26">
        <v>42.2</v>
      </c>
      <c r="L531" s="46"/>
      <c r="M531" s="26">
        <v>46.24</v>
      </c>
      <c r="N531" s="46"/>
      <c r="O531" s="26">
        <v>0</v>
      </c>
      <c r="P531" s="80">
        <v>0</v>
      </c>
      <c r="Q531" s="81">
        <v>0</v>
      </c>
      <c r="R531" s="46"/>
      <c r="S531" s="83">
        <v>0</v>
      </c>
      <c r="T531" s="84">
        <v>0</v>
      </c>
      <c r="U531" s="84">
        <v>0</v>
      </c>
      <c r="V531" s="170">
        <v>0</v>
      </c>
      <c r="W531" s="171">
        <v>0</v>
      </c>
      <c r="X531" s="172">
        <v>0</v>
      </c>
      <c r="Y531" s="173">
        <v>4.62</v>
      </c>
      <c r="Z531" s="174">
        <v>0</v>
      </c>
    </row>
    <row r="532" spans="2:26" x14ac:dyDescent="0.25">
      <c r="B532" s="30">
        <v>45513</v>
      </c>
      <c r="C532" s="78">
        <f t="shared" si="3"/>
        <v>23.7</v>
      </c>
      <c r="D532" s="46"/>
      <c r="E532" s="26">
        <v>23.7</v>
      </c>
      <c r="F532" s="26"/>
      <c r="G532" s="26"/>
      <c r="H532" s="26"/>
      <c r="I532" s="26"/>
      <c r="J532" s="46"/>
      <c r="K532" s="26">
        <v>27.3</v>
      </c>
      <c r="L532" s="46"/>
      <c r="M532" s="26">
        <v>65.540000000000006</v>
      </c>
      <c r="N532" s="46"/>
      <c r="O532" s="26">
        <v>0</v>
      </c>
      <c r="P532" s="80">
        <v>0</v>
      </c>
      <c r="Q532" s="81">
        <v>0</v>
      </c>
      <c r="R532" s="46"/>
      <c r="S532" s="83">
        <v>0</v>
      </c>
      <c r="T532" s="84">
        <v>0</v>
      </c>
      <c r="U532" s="84">
        <v>0</v>
      </c>
      <c r="V532" s="170">
        <v>0</v>
      </c>
      <c r="W532" s="171">
        <v>0</v>
      </c>
      <c r="X532" s="172">
        <v>0</v>
      </c>
      <c r="Y532" s="173">
        <v>4.26</v>
      </c>
      <c r="Z532" s="174">
        <v>0</v>
      </c>
    </row>
    <row r="533" spans="2:26" x14ac:dyDescent="0.25">
      <c r="B533" s="30">
        <v>45516</v>
      </c>
      <c r="C533" s="78">
        <f>E533+O533</f>
        <v>14.1</v>
      </c>
      <c r="D533" s="46"/>
      <c r="E533" s="26">
        <v>14.1</v>
      </c>
      <c r="F533" s="26"/>
      <c r="G533" s="26"/>
      <c r="H533" s="26"/>
      <c r="I533" s="26"/>
      <c r="J533" s="46"/>
      <c r="K533" s="26">
        <v>33.4</v>
      </c>
      <c r="L533" s="46"/>
      <c r="M533" s="26">
        <v>73.150000000000006</v>
      </c>
      <c r="N533" s="46"/>
      <c r="O533" s="26">
        <v>0</v>
      </c>
      <c r="P533" s="80">
        <v>0</v>
      </c>
      <c r="Q533" s="81">
        <v>0</v>
      </c>
      <c r="R533" s="46"/>
      <c r="S533" s="83">
        <v>0</v>
      </c>
      <c r="T533" s="84">
        <v>0</v>
      </c>
      <c r="U533" s="84">
        <v>0</v>
      </c>
      <c r="V533" s="170">
        <v>0</v>
      </c>
      <c r="W533" s="171">
        <v>0</v>
      </c>
      <c r="X533" s="172">
        <v>0</v>
      </c>
      <c r="Y533" s="173">
        <v>6.52</v>
      </c>
      <c r="Z533" s="174">
        <v>0</v>
      </c>
    </row>
    <row r="534" spans="2:26" x14ac:dyDescent="0.25">
      <c r="B534" s="30">
        <v>45518</v>
      </c>
      <c r="C534" s="78">
        <f>E534+O534</f>
        <v>42.8</v>
      </c>
      <c r="D534" s="46"/>
      <c r="E534" s="26">
        <v>42.8</v>
      </c>
      <c r="F534" s="26"/>
      <c r="G534" s="26"/>
      <c r="H534" s="26"/>
      <c r="I534" s="26"/>
      <c r="J534" s="46"/>
      <c r="K534" s="26">
        <v>26.2</v>
      </c>
      <c r="L534" s="46"/>
      <c r="M534" s="26">
        <v>131</v>
      </c>
      <c r="N534" s="46"/>
      <c r="O534" s="26">
        <v>0</v>
      </c>
      <c r="P534" s="80">
        <v>0</v>
      </c>
      <c r="Q534" s="81">
        <v>0</v>
      </c>
      <c r="R534" s="46"/>
      <c r="S534" s="83">
        <v>0</v>
      </c>
      <c r="T534" s="84">
        <v>0</v>
      </c>
      <c r="U534" s="84">
        <v>0</v>
      </c>
      <c r="V534" s="170">
        <v>0</v>
      </c>
      <c r="W534" s="171">
        <v>0</v>
      </c>
      <c r="X534" s="172">
        <v>0</v>
      </c>
      <c r="Y534" s="173">
        <v>5.04</v>
      </c>
      <c r="Z534" s="174">
        <v>0</v>
      </c>
    </row>
    <row r="535" spans="2:26" x14ac:dyDescent="0.25">
      <c r="B535" s="30">
        <v>45520</v>
      </c>
      <c r="C535" s="78">
        <f>E535+O535</f>
        <v>18.600000000000001</v>
      </c>
      <c r="D535" s="46"/>
      <c r="E535" s="26">
        <v>18.600000000000001</v>
      </c>
      <c r="F535" s="26"/>
      <c r="G535" s="26"/>
      <c r="H535" s="26"/>
      <c r="I535" s="26"/>
      <c r="J535" s="46"/>
      <c r="K535" s="26">
        <v>51.2</v>
      </c>
      <c r="L535" s="46"/>
      <c r="M535" s="26">
        <v>48.9</v>
      </c>
      <c r="N535" s="46"/>
      <c r="O535" s="26">
        <v>0</v>
      </c>
      <c r="P535" s="80">
        <v>0</v>
      </c>
      <c r="Q535" s="81">
        <v>0</v>
      </c>
      <c r="R535" s="46"/>
      <c r="S535" s="83">
        <v>0</v>
      </c>
      <c r="T535" s="84">
        <v>0</v>
      </c>
      <c r="U535" s="84">
        <v>0</v>
      </c>
      <c r="V535" s="170">
        <v>0</v>
      </c>
      <c r="W535" s="171">
        <v>0</v>
      </c>
      <c r="X535" s="172">
        <v>0</v>
      </c>
      <c r="Y535" s="173">
        <v>2.2799999999999998</v>
      </c>
      <c r="Z535" s="174">
        <v>0</v>
      </c>
    </row>
    <row r="536" spans="2:26" x14ac:dyDescent="0.25">
      <c r="B536" s="30">
        <v>45524</v>
      </c>
      <c r="C536" s="78">
        <f t="shared" ref="C536:C541" si="4">E536+O536</f>
        <v>33.700000000000003</v>
      </c>
      <c r="D536" s="46"/>
      <c r="E536" s="26">
        <v>33.700000000000003</v>
      </c>
      <c r="F536" s="26"/>
      <c r="G536" s="26"/>
      <c r="H536" s="26"/>
      <c r="I536" s="26"/>
      <c r="J536" s="46"/>
      <c r="K536" s="26">
        <v>29.2</v>
      </c>
      <c r="L536" s="46"/>
      <c r="M536" s="26">
        <v>44.44</v>
      </c>
      <c r="N536" s="46"/>
      <c r="O536" s="26">
        <v>0</v>
      </c>
      <c r="P536" s="80">
        <v>0</v>
      </c>
      <c r="Q536" s="81">
        <v>0</v>
      </c>
      <c r="R536" s="46"/>
      <c r="S536" s="83">
        <v>0</v>
      </c>
      <c r="T536" s="84">
        <v>0</v>
      </c>
      <c r="U536" s="84">
        <v>0</v>
      </c>
      <c r="V536" s="170">
        <v>0</v>
      </c>
      <c r="W536" s="171">
        <v>0</v>
      </c>
      <c r="X536" s="172">
        <v>0</v>
      </c>
      <c r="Y536" s="173">
        <v>2.13</v>
      </c>
      <c r="Z536" s="174">
        <v>0</v>
      </c>
    </row>
    <row r="537" spans="2:26" x14ac:dyDescent="0.25">
      <c r="B537" s="30">
        <v>45525</v>
      </c>
      <c r="C537" s="78">
        <f t="shared" si="4"/>
        <v>23.4</v>
      </c>
      <c r="D537" s="46"/>
      <c r="E537" s="26">
        <v>23.4</v>
      </c>
      <c r="F537" s="26"/>
      <c r="G537" s="26"/>
      <c r="H537" s="26"/>
      <c r="I537" s="26"/>
      <c r="J537" s="46"/>
      <c r="K537" s="26">
        <v>26.2</v>
      </c>
      <c r="L537" s="46"/>
      <c r="M537" s="26">
        <v>104.73</v>
      </c>
      <c r="N537" s="46"/>
      <c r="O537" s="26">
        <v>0</v>
      </c>
      <c r="P537" s="80">
        <v>0</v>
      </c>
      <c r="Q537" s="81">
        <v>0</v>
      </c>
      <c r="R537" s="46"/>
      <c r="S537" s="83">
        <v>0</v>
      </c>
      <c r="T537" s="84">
        <v>0</v>
      </c>
      <c r="U537" s="84">
        <v>0</v>
      </c>
      <c r="V537" s="170">
        <v>0</v>
      </c>
      <c r="W537" s="171">
        <v>0</v>
      </c>
      <c r="X537" s="172">
        <v>0</v>
      </c>
      <c r="Y537" s="173">
        <v>2.09</v>
      </c>
      <c r="Z537" s="174">
        <v>0</v>
      </c>
    </row>
    <row r="538" spans="2:26" x14ac:dyDescent="0.25">
      <c r="B538" s="30">
        <v>45527</v>
      </c>
      <c r="C538" s="78">
        <f t="shared" si="4"/>
        <v>19.2</v>
      </c>
      <c r="D538" s="46"/>
      <c r="E538" s="26">
        <v>19.2</v>
      </c>
      <c r="F538" s="26"/>
      <c r="G538" s="26"/>
      <c r="H538" s="26"/>
      <c r="I538" s="26"/>
      <c r="J538" s="46"/>
      <c r="K538" s="26">
        <v>28.1</v>
      </c>
      <c r="L538" s="46"/>
      <c r="M538" s="26">
        <v>22.6</v>
      </c>
      <c r="N538" s="46"/>
      <c r="O538" s="26">
        <v>0</v>
      </c>
      <c r="P538" s="80">
        <v>0</v>
      </c>
      <c r="Q538" s="81">
        <v>0</v>
      </c>
      <c r="R538" s="46"/>
      <c r="S538" s="83">
        <v>0</v>
      </c>
      <c r="T538" s="84">
        <v>0</v>
      </c>
      <c r="U538" s="84">
        <v>0</v>
      </c>
      <c r="V538" s="170">
        <v>0</v>
      </c>
      <c r="W538" s="171">
        <v>0</v>
      </c>
      <c r="X538" s="172">
        <v>0</v>
      </c>
      <c r="Y538" s="173">
        <v>1.77</v>
      </c>
      <c r="Z538" s="174">
        <v>0</v>
      </c>
    </row>
    <row r="539" spans="2:26" x14ac:dyDescent="0.25">
      <c r="B539" s="30">
        <v>45530</v>
      </c>
      <c r="C539" s="78">
        <f t="shared" si="4"/>
        <v>50.3</v>
      </c>
      <c r="D539" s="46"/>
      <c r="E539" s="26">
        <v>50.3</v>
      </c>
      <c r="F539" s="26"/>
      <c r="G539" s="26"/>
      <c r="H539" s="26"/>
      <c r="I539" s="26"/>
      <c r="J539" s="46"/>
      <c r="K539" s="26">
        <v>42.4</v>
      </c>
      <c r="L539" s="46"/>
      <c r="M539" s="26">
        <v>155.4</v>
      </c>
      <c r="N539" s="46"/>
      <c r="O539" s="26">
        <v>0</v>
      </c>
      <c r="P539" s="80">
        <v>0</v>
      </c>
      <c r="Q539" s="81">
        <v>0</v>
      </c>
      <c r="R539" s="46"/>
      <c r="S539" s="83">
        <v>0</v>
      </c>
      <c r="T539" s="84">
        <v>0</v>
      </c>
      <c r="U539" s="84">
        <v>0</v>
      </c>
      <c r="V539" s="170">
        <v>0</v>
      </c>
      <c r="W539" s="171">
        <v>0</v>
      </c>
      <c r="X539" s="172">
        <v>0</v>
      </c>
      <c r="Y539" s="173">
        <v>1.1399999999999999</v>
      </c>
      <c r="Z539" s="174">
        <v>0</v>
      </c>
    </row>
    <row r="540" spans="2:26" x14ac:dyDescent="0.25">
      <c r="B540" s="30">
        <v>45532</v>
      </c>
      <c r="C540" s="78">
        <f t="shared" si="4"/>
        <v>40</v>
      </c>
      <c r="D540" s="46"/>
      <c r="E540" s="26">
        <v>40</v>
      </c>
      <c r="F540" s="26"/>
      <c r="G540" s="26"/>
      <c r="H540" s="26"/>
      <c r="I540" s="26"/>
      <c r="J540" s="46"/>
      <c r="K540" s="26">
        <v>33.4</v>
      </c>
      <c r="L540" s="46"/>
      <c r="M540" s="26">
        <v>54.8</v>
      </c>
      <c r="N540" s="46"/>
      <c r="O540" s="26">
        <v>0</v>
      </c>
      <c r="P540" s="80">
        <v>0</v>
      </c>
      <c r="Q540" s="81">
        <v>0</v>
      </c>
      <c r="R540" s="46"/>
      <c r="S540" s="83">
        <v>0</v>
      </c>
      <c r="T540" s="84">
        <v>0</v>
      </c>
      <c r="U540" s="84">
        <v>0</v>
      </c>
      <c r="V540" s="170">
        <v>0</v>
      </c>
      <c r="W540" s="171">
        <v>0</v>
      </c>
      <c r="X540" s="172">
        <v>0</v>
      </c>
      <c r="Y540" s="173">
        <v>1.1499999999999999</v>
      </c>
      <c r="Z540" s="174">
        <v>0</v>
      </c>
    </row>
    <row r="541" spans="2:26" x14ac:dyDescent="0.25">
      <c r="B541" s="30">
        <v>45534</v>
      </c>
      <c r="C541" s="78">
        <f t="shared" si="4"/>
        <v>37.200000000000003</v>
      </c>
      <c r="D541" s="46"/>
      <c r="E541" s="26">
        <v>37.200000000000003</v>
      </c>
      <c r="F541" s="26"/>
      <c r="G541" s="26"/>
      <c r="H541" s="26"/>
      <c r="I541" s="26"/>
      <c r="J541" s="46"/>
      <c r="K541" s="26">
        <v>38.5</v>
      </c>
      <c r="L541" s="46"/>
      <c r="M541" s="26">
        <v>62.2</v>
      </c>
      <c r="N541" s="46"/>
      <c r="O541" s="26">
        <v>0</v>
      </c>
      <c r="P541" s="80">
        <v>0</v>
      </c>
      <c r="Q541" s="81">
        <v>0</v>
      </c>
      <c r="R541" s="46"/>
      <c r="S541" s="83">
        <v>0</v>
      </c>
      <c r="T541" s="84">
        <v>0</v>
      </c>
      <c r="U541" s="84">
        <v>0</v>
      </c>
      <c r="V541" s="170">
        <v>0</v>
      </c>
      <c r="W541" s="171">
        <v>0</v>
      </c>
      <c r="X541" s="172">
        <v>0</v>
      </c>
      <c r="Y541" s="173">
        <v>1.37</v>
      </c>
      <c r="Z541" s="174">
        <v>0</v>
      </c>
    </row>
    <row r="542" spans="2:26" x14ac:dyDescent="0.25">
      <c r="B542" s="30">
        <v>45537</v>
      </c>
      <c r="C542" s="78">
        <f t="shared" ref="C542:C547" si="5">E542+O542</f>
        <v>43.9</v>
      </c>
      <c r="D542" s="46"/>
      <c r="E542" s="26">
        <v>43.9</v>
      </c>
      <c r="F542" s="26"/>
      <c r="G542" s="26"/>
      <c r="H542" s="26"/>
      <c r="I542" s="26"/>
      <c r="J542" s="46"/>
      <c r="K542" s="26">
        <v>27.8</v>
      </c>
      <c r="L542" s="46"/>
      <c r="M542" s="26">
        <v>59.7</v>
      </c>
      <c r="N542" s="46"/>
      <c r="O542" s="26">
        <v>0</v>
      </c>
      <c r="P542" s="80">
        <v>0</v>
      </c>
      <c r="Q542" s="81">
        <v>0</v>
      </c>
      <c r="R542" s="46"/>
      <c r="S542" s="83">
        <v>0</v>
      </c>
      <c r="T542" s="84">
        <v>0</v>
      </c>
      <c r="U542" s="84">
        <v>0</v>
      </c>
      <c r="V542" s="170">
        <v>0</v>
      </c>
      <c r="W542" s="171">
        <v>0</v>
      </c>
      <c r="X542" s="172">
        <v>0</v>
      </c>
      <c r="Y542" s="173">
        <v>4.32</v>
      </c>
      <c r="Z542" s="174">
        <v>0</v>
      </c>
    </row>
    <row r="543" spans="2:26" x14ac:dyDescent="0.25">
      <c r="B543" s="30">
        <v>45539</v>
      </c>
      <c r="C543" s="78">
        <f t="shared" si="5"/>
        <v>63.7</v>
      </c>
      <c r="D543" s="46"/>
      <c r="E543" s="26">
        <v>63.7</v>
      </c>
      <c r="F543" s="26"/>
      <c r="G543" s="26"/>
      <c r="H543" s="26"/>
      <c r="I543" s="26"/>
      <c r="J543" s="46"/>
      <c r="K543" s="26">
        <v>64.5</v>
      </c>
      <c r="L543" s="46"/>
      <c r="M543" s="26">
        <v>163</v>
      </c>
      <c r="N543" s="46"/>
      <c r="O543" s="26">
        <v>0</v>
      </c>
      <c r="P543" s="80">
        <v>0</v>
      </c>
      <c r="Q543" s="81">
        <v>0</v>
      </c>
      <c r="R543" s="46"/>
      <c r="S543" s="83">
        <v>0</v>
      </c>
      <c r="T543" s="84">
        <v>0</v>
      </c>
      <c r="U543" s="84">
        <v>0</v>
      </c>
      <c r="V543" s="170">
        <v>0</v>
      </c>
      <c r="W543" s="171">
        <v>0</v>
      </c>
      <c r="X543" s="172">
        <v>0</v>
      </c>
      <c r="Y543" s="173">
        <v>2.6</v>
      </c>
      <c r="Z543" s="174">
        <v>0</v>
      </c>
    </row>
    <row r="544" spans="2:26" x14ac:dyDescent="0.25">
      <c r="B544" s="30">
        <v>45541</v>
      </c>
      <c r="C544" s="78">
        <f t="shared" si="5"/>
        <v>41.1</v>
      </c>
      <c r="D544" s="46"/>
      <c r="E544" s="26">
        <v>41.1</v>
      </c>
      <c r="F544" s="26"/>
      <c r="G544" s="26"/>
      <c r="H544" s="26"/>
      <c r="I544" s="26"/>
      <c r="J544" s="46"/>
      <c r="K544" s="26">
        <v>48.5</v>
      </c>
      <c r="L544" s="46"/>
      <c r="M544" s="26">
        <v>65.400000000000006</v>
      </c>
      <c r="N544" s="46"/>
      <c r="O544" s="26">
        <v>0</v>
      </c>
      <c r="P544" s="80">
        <v>0</v>
      </c>
      <c r="Q544" s="81">
        <v>0</v>
      </c>
      <c r="R544" s="46"/>
      <c r="S544" s="83">
        <v>0</v>
      </c>
      <c r="T544" s="84">
        <v>0</v>
      </c>
      <c r="U544" s="84">
        <v>0</v>
      </c>
      <c r="V544" s="170">
        <v>0</v>
      </c>
      <c r="W544" s="171">
        <v>0</v>
      </c>
      <c r="X544" s="172">
        <v>0</v>
      </c>
      <c r="Y544" s="173">
        <v>3.81</v>
      </c>
      <c r="Z544" s="174">
        <v>0</v>
      </c>
    </row>
    <row r="545" spans="2:28" x14ac:dyDescent="0.25">
      <c r="B545" s="30">
        <v>45546</v>
      </c>
      <c r="C545" s="78">
        <f t="shared" si="5"/>
        <v>13.3</v>
      </c>
      <c r="D545" s="46"/>
      <c r="E545" s="26">
        <v>13.3</v>
      </c>
      <c r="F545" s="26"/>
      <c r="G545" s="26"/>
      <c r="H545" s="26"/>
      <c r="I545" s="26"/>
      <c r="J545" s="46"/>
      <c r="K545" s="26">
        <v>22.2</v>
      </c>
      <c r="L545" s="46"/>
      <c r="M545" s="26">
        <v>58</v>
      </c>
      <c r="N545" s="46"/>
      <c r="O545" s="26">
        <v>0</v>
      </c>
      <c r="P545" s="80">
        <v>0</v>
      </c>
      <c r="Q545" s="81">
        <v>0</v>
      </c>
      <c r="R545" s="46"/>
      <c r="S545" s="83">
        <v>0</v>
      </c>
      <c r="T545" s="84">
        <v>0</v>
      </c>
      <c r="U545" s="84">
        <v>0</v>
      </c>
      <c r="V545" s="170">
        <v>0</v>
      </c>
      <c r="W545" s="171">
        <v>0</v>
      </c>
      <c r="X545" s="172">
        <v>0</v>
      </c>
      <c r="Y545" s="173">
        <v>1.56</v>
      </c>
      <c r="Z545" s="174">
        <v>0</v>
      </c>
      <c r="AB545" t="s">
        <v>209</v>
      </c>
    </row>
    <row r="546" spans="2:28" x14ac:dyDescent="0.25">
      <c r="B546" s="30">
        <v>45547</v>
      </c>
      <c r="C546" s="78">
        <f t="shared" si="5"/>
        <v>11.6</v>
      </c>
      <c r="D546" s="46"/>
      <c r="E546" s="26">
        <v>11.6</v>
      </c>
      <c r="F546" s="26"/>
      <c r="G546" s="26"/>
      <c r="H546" s="26"/>
      <c r="I546" s="26"/>
      <c r="J546" s="46"/>
      <c r="K546" s="26">
        <v>23.3</v>
      </c>
      <c r="L546" s="46"/>
      <c r="M546" s="26">
        <v>67.400000000000006</v>
      </c>
      <c r="N546" s="46"/>
      <c r="O546" s="26">
        <v>0</v>
      </c>
      <c r="P546" s="80">
        <v>0</v>
      </c>
      <c r="Q546" s="81">
        <v>0</v>
      </c>
      <c r="R546" s="46"/>
      <c r="S546" s="83">
        <v>0</v>
      </c>
      <c r="T546" s="84">
        <v>0</v>
      </c>
      <c r="U546" s="84">
        <v>0</v>
      </c>
      <c r="V546" s="170">
        <v>0</v>
      </c>
      <c r="W546" s="171">
        <v>0</v>
      </c>
      <c r="X546" s="172">
        <v>0</v>
      </c>
      <c r="Y546" s="173">
        <v>1.99</v>
      </c>
      <c r="Z546" s="174">
        <v>0</v>
      </c>
      <c r="AB546" t="s">
        <v>210</v>
      </c>
    </row>
    <row r="547" spans="2:28" x14ac:dyDescent="0.25">
      <c r="B547" s="30">
        <v>45548</v>
      </c>
      <c r="C547" s="78">
        <f t="shared" si="5"/>
        <v>45.8</v>
      </c>
      <c r="D547" s="46"/>
      <c r="E547" s="26">
        <v>45.8</v>
      </c>
      <c r="F547" s="26"/>
      <c r="G547" s="26"/>
      <c r="H547" s="26"/>
      <c r="I547" s="26"/>
      <c r="J547" s="46"/>
      <c r="K547" s="26">
        <v>21.3</v>
      </c>
      <c r="L547" s="46"/>
      <c r="M547" s="26">
        <v>73.900000000000006</v>
      </c>
      <c r="N547" s="46"/>
      <c r="O547" s="26">
        <v>0</v>
      </c>
      <c r="P547" s="80">
        <v>0</v>
      </c>
      <c r="Q547" s="81">
        <v>0</v>
      </c>
      <c r="R547" s="46"/>
      <c r="S547" s="83">
        <v>0</v>
      </c>
      <c r="T547" s="84">
        <v>0</v>
      </c>
      <c r="U547" s="84">
        <v>0</v>
      </c>
      <c r="V547" s="170">
        <v>0</v>
      </c>
      <c r="W547" s="171">
        <v>0</v>
      </c>
      <c r="X547" s="172">
        <v>0</v>
      </c>
      <c r="Y547" s="173">
        <v>3.65</v>
      </c>
      <c r="Z547" s="174">
        <v>0</v>
      </c>
      <c r="AB547" t="s">
        <v>211</v>
      </c>
    </row>
    <row r="548" spans="2:28" x14ac:dyDescent="0.25">
      <c r="B548" s="30">
        <v>45551</v>
      </c>
      <c r="C548" s="78">
        <f t="shared" ref="C548:C582" si="6">E548+O548</f>
        <v>20.8</v>
      </c>
      <c r="D548" s="46"/>
      <c r="E548" s="26">
        <v>20.8</v>
      </c>
      <c r="F548" s="26"/>
      <c r="G548" s="26"/>
      <c r="H548" s="26"/>
      <c r="I548" s="26"/>
      <c r="J548" s="46"/>
      <c r="K548" s="26">
        <v>53.7</v>
      </c>
      <c r="L548" s="46"/>
      <c r="M548" s="26">
        <v>138</v>
      </c>
      <c r="N548" s="46"/>
      <c r="O548" s="26">
        <v>0</v>
      </c>
      <c r="P548" s="80">
        <v>0</v>
      </c>
      <c r="Q548" s="81">
        <v>0</v>
      </c>
      <c r="R548" s="46"/>
      <c r="S548" s="83">
        <v>0</v>
      </c>
      <c r="T548" s="84">
        <v>0</v>
      </c>
      <c r="U548" s="84">
        <v>0</v>
      </c>
      <c r="V548" s="170">
        <v>0</v>
      </c>
      <c r="W548" s="171">
        <v>0</v>
      </c>
      <c r="X548" s="172">
        <v>0</v>
      </c>
      <c r="Y548" s="173">
        <v>1.76</v>
      </c>
      <c r="Z548" s="174">
        <v>0</v>
      </c>
      <c r="AB548" t="s">
        <v>212</v>
      </c>
    </row>
    <row r="549" spans="2:28" x14ac:dyDescent="0.25">
      <c r="B549" s="30">
        <v>45553</v>
      </c>
      <c r="C549" s="78">
        <f t="shared" si="6"/>
        <v>74.099999999999994</v>
      </c>
      <c r="D549" s="46"/>
      <c r="E549" s="26">
        <v>74.099999999999994</v>
      </c>
      <c r="F549" s="26"/>
      <c r="G549" s="26"/>
      <c r="H549" s="26"/>
      <c r="I549" s="26"/>
      <c r="J549" s="46"/>
      <c r="K549" s="26">
        <v>31</v>
      </c>
      <c r="L549" s="46"/>
      <c r="M549" s="26">
        <v>73.099999999999994</v>
      </c>
      <c r="N549" s="46"/>
      <c r="O549" s="26">
        <v>0</v>
      </c>
      <c r="P549" s="80">
        <v>0</v>
      </c>
      <c r="Q549" s="81">
        <v>0</v>
      </c>
      <c r="R549" s="46"/>
      <c r="S549" s="83">
        <v>0</v>
      </c>
      <c r="T549" s="84">
        <v>0</v>
      </c>
      <c r="U549" s="84">
        <v>0</v>
      </c>
      <c r="V549" s="170">
        <v>0</v>
      </c>
      <c r="W549" s="171">
        <v>0</v>
      </c>
      <c r="X549" s="172">
        <v>0</v>
      </c>
      <c r="Y549" s="173">
        <v>3.06</v>
      </c>
      <c r="Z549" s="174">
        <v>0</v>
      </c>
    </row>
    <row r="550" spans="2:28" x14ac:dyDescent="0.25">
      <c r="B550" s="30">
        <v>45555</v>
      </c>
      <c r="C550" s="78">
        <f t="shared" si="6"/>
        <v>43.7</v>
      </c>
      <c r="D550" s="46"/>
      <c r="E550" s="26">
        <v>43.7</v>
      </c>
      <c r="F550" s="26"/>
      <c r="G550" s="26"/>
      <c r="H550" s="26"/>
      <c r="I550" s="26"/>
      <c r="J550" s="46"/>
      <c r="K550" s="26">
        <v>50.6</v>
      </c>
      <c r="L550" s="46"/>
      <c r="M550" s="26">
        <v>41.3</v>
      </c>
      <c r="N550" s="46"/>
      <c r="O550" s="26">
        <v>0</v>
      </c>
      <c r="P550" s="80">
        <v>0</v>
      </c>
      <c r="Q550" s="81">
        <v>0</v>
      </c>
      <c r="R550" s="46"/>
      <c r="S550" s="83">
        <v>0</v>
      </c>
      <c r="T550" s="84">
        <v>0</v>
      </c>
      <c r="U550" s="84">
        <v>0</v>
      </c>
      <c r="V550" s="170">
        <v>0</v>
      </c>
      <c r="W550" s="171">
        <v>0</v>
      </c>
      <c r="X550" s="172">
        <v>0</v>
      </c>
      <c r="Y550" s="173">
        <v>2.86</v>
      </c>
      <c r="Z550" s="174">
        <v>0</v>
      </c>
    </row>
    <row r="551" spans="2:28" x14ac:dyDescent="0.25">
      <c r="B551" s="30">
        <v>45558</v>
      </c>
      <c r="C551" s="78">
        <f t="shared" si="6"/>
        <v>47.7</v>
      </c>
      <c r="D551" s="46"/>
      <c r="E551" s="26">
        <v>47.7</v>
      </c>
      <c r="F551" s="26"/>
      <c r="G551" s="26"/>
      <c r="H551" s="26"/>
      <c r="I551" s="26"/>
      <c r="J551" s="46"/>
      <c r="K551" s="26">
        <v>24.1</v>
      </c>
      <c r="L551" s="46"/>
      <c r="M551" s="26">
        <v>80.7</v>
      </c>
      <c r="N551" s="46"/>
      <c r="O551" s="26">
        <v>0</v>
      </c>
      <c r="P551" s="80">
        <v>0</v>
      </c>
      <c r="Q551" s="81">
        <v>0</v>
      </c>
      <c r="R551" s="46"/>
      <c r="S551" s="83">
        <v>0</v>
      </c>
      <c r="T551" s="84">
        <v>0</v>
      </c>
      <c r="U551" s="84">
        <v>0</v>
      </c>
      <c r="V551" s="170">
        <v>0</v>
      </c>
      <c r="W551" s="171">
        <v>0</v>
      </c>
      <c r="X551" s="172">
        <v>0</v>
      </c>
      <c r="Y551" s="173">
        <v>3.58</v>
      </c>
      <c r="Z551" s="174">
        <v>0</v>
      </c>
    </row>
    <row r="552" spans="2:28" x14ac:dyDescent="0.25">
      <c r="B552" s="30">
        <v>45560</v>
      </c>
      <c r="C552" s="78">
        <f t="shared" si="6"/>
        <v>83</v>
      </c>
      <c r="D552" s="46"/>
      <c r="E552" s="26">
        <v>83</v>
      </c>
      <c r="F552" s="26"/>
      <c r="G552" s="26"/>
      <c r="H552" s="26"/>
      <c r="I552" s="26"/>
      <c r="J552" s="46"/>
      <c r="K552" s="26">
        <v>63.5</v>
      </c>
      <c r="L552" s="46"/>
      <c r="M552" s="26">
        <v>81</v>
      </c>
      <c r="N552" s="46"/>
      <c r="O552" s="26">
        <v>0</v>
      </c>
      <c r="P552" s="80">
        <v>0</v>
      </c>
      <c r="Q552" s="81">
        <v>0</v>
      </c>
      <c r="R552" s="46"/>
      <c r="S552" s="83">
        <v>0</v>
      </c>
      <c r="T552" s="84">
        <v>0</v>
      </c>
      <c r="U552" s="84">
        <v>0</v>
      </c>
      <c r="V552" s="170">
        <v>0</v>
      </c>
      <c r="W552" s="171">
        <v>0</v>
      </c>
      <c r="X552" s="172">
        <v>0</v>
      </c>
      <c r="Y552" s="173">
        <v>4.9000000000000004</v>
      </c>
      <c r="Z552" s="174">
        <v>0</v>
      </c>
    </row>
    <row r="553" spans="2:28" x14ac:dyDescent="0.25">
      <c r="B553" s="30">
        <v>45565</v>
      </c>
      <c r="C553" s="78">
        <f t="shared" si="6"/>
        <v>28.5</v>
      </c>
      <c r="D553" s="46"/>
      <c r="E553" s="26">
        <v>28.5</v>
      </c>
      <c r="F553" s="26"/>
      <c r="G553" s="26"/>
      <c r="H553" s="26"/>
      <c r="I553" s="26"/>
      <c r="J553" s="46"/>
      <c r="K553" s="26">
        <v>54.2</v>
      </c>
      <c r="L553" s="46"/>
      <c r="M553" s="26">
        <v>22.6</v>
      </c>
      <c r="N553" s="46"/>
      <c r="O553" s="26">
        <v>0</v>
      </c>
      <c r="P553" s="80">
        <v>0</v>
      </c>
      <c r="Q553" s="81">
        <v>0</v>
      </c>
      <c r="R553" s="46"/>
      <c r="S553" s="83">
        <v>0</v>
      </c>
      <c r="T553" s="84">
        <v>0</v>
      </c>
      <c r="U553" s="84">
        <v>0</v>
      </c>
      <c r="V553" s="170">
        <v>0</v>
      </c>
      <c r="W553" s="171">
        <v>0</v>
      </c>
      <c r="X553" s="172">
        <v>0</v>
      </c>
      <c r="Y553" s="173">
        <v>2.91</v>
      </c>
      <c r="Z553" s="174">
        <v>0</v>
      </c>
    </row>
    <row r="554" spans="2:28" x14ac:dyDescent="0.25">
      <c r="B554" s="30">
        <v>45567</v>
      </c>
      <c r="C554" s="78">
        <f t="shared" si="6"/>
        <v>71.3</v>
      </c>
      <c r="D554" s="46"/>
      <c r="E554" s="26">
        <v>71.3</v>
      </c>
      <c r="F554" s="26"/>
      <c r="G554" s="26"/>
      <c r="H554" s="26"/>
      <c r="I554" s="26"/>
      <c r="J554" s="46"/>
      <c r="K554" s="26">
        <v>78.400000000000006</v>
      </c>
      <c r="L554" s="46"/>
      <c r="M554" s="26">
        <v>51.2</v>
      </c>
      <c r="N554" s="46"/>
      <c r="O554" s="26">
        <v>0</v>
      </c>
      <c r="P554" s="80">
        <v>0</v>
      </c>
      <c r="Q554" s="81">
        <v>0</v>
      </c>
      <c r="R554" s="46"/>
      <c r="S554" s="83">
        <v>0</v>
      </c>
      <c r="T554" s="84">
        <v>0</v>
      </c>
      <c r="U554" s="84">
        <v>0</v>
      </c>
      <c r="V554" s="170">
        <v>0</v>
      </c>
      <c r="W554" s="171">
        <v>0</v>
      </c>
      <c r="X554" s="172">
        <v>0</v>
      </c>
      <c r="Y554" s="173">
        <v>4.8</v>
      </c>
      <c r="Z554" s="174">
        <v>0</v>
      </c>
    </row>
    <row r="555" spans="2:28" x14ac:dyDescent="0.25">
      <c r="B555" s="30">
        <v>45569</v>
      </c>
      <c r="C555" s="78">
        <f t="shared" si="6"/>
        <v>4.4000000000000004</v>
      </c>
      <c r="D555" s="46"/>
      <c r="E555" s="26">
        <v>4.4000000000000004</v>
      </c>
      <c r="F555" s="26"/>
      <c r="G555" s="26"/>
      <c r="H555" s="26"/>
      <c r="I555" s="26"/>
      <c r="J555" s="46"/>
      <c r="K555" s="26">
        <v>30</v>
      </c>
      <c r="L555" s="46"/>
      <c r="M555" s="26">
        <v>31.7</v>
      </c>
      <c r="N555" s="46"/>
      <c r="O555" s="26">
        <v>0</v>
      </c>
      <c r="P555" s="80">
        <v>0</v>
      </c>
      <c r="Q555" s="81">
        <v>0</v>
      </c>
      <c r="R555" s="46"/>
      <c r="S555" s="83">
        <v>0</v>
      </c>
      <c r="T555" s="84">
        <v>0</v>
      </c>
      <c r="U555" s="84">
        <v>0</v>
      </c>
      <c r="V555" s="170">
        <v>0</v>
      </c>
      <c r="W555" s="171">
        <v>0</v>
      </c>
      <c r="X555" s="172">
        <v>0</v>
      </c>
      <c r="Y555" s="173">
        <v>2.38</v>
      </c>
      <c r="Z555" s="174">
        <v>0</v>
      </c>
    </row>
    <row r="556" spans="2:28" x14ac:dyDescent="0.25">
      <c r="B556" s="30">
        <v>45572</v>
      </c>
      <c r="C556" s="78">
        <f t="shared" si="6"/>
        <v>17.3</v>
      </c>
      <c r="D556" s="46"/>
      <c r="E556" s="26">
        <v>17.3</v>
      </c>
      <c r="F556" s="26"/>
      <c r="G556" s="26"/>
      <c r="H556" s="26"/>
      <c r="I556" s="26"/>
      <c r="J556" s="46"/>
      <c r="K556" s="26">
        <v>48.2</v>
      </c>
      <c r="L556" s="46"/>
      <c r="M556" s="26">
        <v>29.2</v>
      </c>
      <c r="N556" s="46"/>
      <c r="O556" s="26">
        <v>0</v>
      </c>
      <c r="P556" s="80">
        <v>0</v>
      </c>
      <c r="Q556" s="81">
        <v>0</v>
      </c>
      <c r="R556" s="46"/>
      <c r="S556" s="83">
        <v>0</v>
      </c>
      <c r="T556" s="84">
        <v>0</v>
      </c>
      <c r="U556" s="84">
        <v>0</v>
      </c>
      <c r="V556" s="170">
        <v>0</v>
      </c>
      <c r="W556" s="171">
        <v>0</v>
      </c>
      <c r="X556" s="172">
        <v>0</v>
      </c>
      <c r="Y556" s="173">
        <v>2.4900000000000002</v>
      </c>
      <c r="Z556" s="174">
        <v>0</v>
      </c>
    </row>
    <row r="557" spans="2:28" x14ac:dyDescent="0.25">
      <c r="B557" s="30">
        <v>45576</v>
      </c>
      <c r="C557" s="78">
        <f t="shared" si="6"/>
        <v>31.7</v>
      </c>
      <c r="D557" s="46"/>
      <c r="E557" s="26">
        <v>31.7</v>
      </c>
      <c r="F557" s="26"/>
      <c r="G557" s="26"/>
      <c r="H557" s="26"/>
      <c r="I557" s="26"/>
      <c r="J557" s="46"/>
      <c r="K557" s="26">
        <v>4.8</v>
      </c>
      <c r="L557" s="46"/>
      <c r="M557" s="26">
        <v>23</v>
      </c>
      <c r="N557" s="46"/>
      <c r="O557" s="26">
        <v>0</v>
      </c>
      <c r="P557" s="80">
        <v>0</v>
      </c>
      <c r="Q557" s="81">
        <v>0</v>
      </c>
      <c r="R557" s="46"/>
      <c r="S557" s="83">
        <v>0</v>
      </c>
      <c r="T557" s="84">
        <v>0</v>
      </c>
      <c r="U557" s="84">
        <v>0</v>
      </c>
      <c r="V557" s="170">
        <v>0</v>
      </c>
      <c r="W557" s="171">
        <v>0</v>
      </c>
      <c r="X557" s="172">
        <v>0</v>
      </c>
      <c r="Y557" s="173">
        <v>2.11</v>
      </c>
      <c r="Z557" s="174">
        <v>0</v>
      </c>
    </row>
    <row r="558" spans="2:28" x14ac:dyDescent="0.25">
      <c r="B558" s="30">
        <v>45579</v>
      </c>
      <c r="C558" s="78">
        <f t="shared" si="6"/>
        <v>32.700000000000003</v>
      </c>
      <c r="D558" s="46"/>
      <c r="E558" s="26">
        <v>32.700000000000003</v>
      </c>
      <c r="F558" s="26"/>
      <c r="G558" s="26"/>
      <c r="H558" s="26"/>
      <c r="I558" s="26"/>
      <c r="J558" s="46"/>
      <c r="K558" s="26">
        <v>31.1</v>
      </c>
      <c r="L558" s="46"/>
      <c r="M558" s="26">
        <v>36.299999999999997</v>
      </c>
      <c r="N558" s="46"/>
      <c r="O558" s="26">
        <v>0</v>
      </c>
      <c r="P558" s="80">
        <v>0</v>
      </c>
      <c r="Q558" s="81">
        <v>0</v>
      </c>
      <c r="R558" s="46"/>
      <c r="S558" s="83">
        <v>0</v>
      </c>
      <c r="T558" s="84">
        <v>0</v>
      </c>
      <c r="U558" s="84">
        <v>0</v>
      </c>
      <c r="V558" s="170">
        <v>0</v>
      </c>
      <c r="W558" s="171">
        <v>0</v>
      </c>
      <c r="X558" s="172">
        <v>0</v>
      </c>
      <c r="Y558" s="173">
        <v>2.41</v>
      </c>
      <c r="Z558" s="174">
        <v>0</v>
      </c>
    </row>
    <row r="559" spans="2:28" x14ac:dyDescent="0.25">
      <c r="B559" s="30">
        <v>45581</v>
      </c>
      <c r="C559" s="78">
        <f t="shared" si="6"/>
        <v>57.1</v>
      </c>
      <c r="D559" s="46"/>
      <c r="E559" s="26">
        <v>57.1</v>
      </c>
      <c r="F559" s="26"/>
      <c r="G559" s="26"/>
      <c r="H559" s="26"/>
      <c r="I559" s="26"/>
      <c r="J559" s="46"/>
      <c r="K559" s="26">
        <v>52.5</v>
      </c>
      <c r="L559" s="46"/>
      <c r="M559" s="26">
        <v>68.819999999999993</v>
      </c>
      <c r="N559" s="46"/>
      <c r="O559" s="26">
        <v>0</v>
      </c>
      <c r="P559" s="80">
        <v>0</v>
      </c>
      <c r="Q559" s="81">
        <v>0</v>
      </c>
      <c r="R559" s="46"/>
      <c r="S559" s="83">
        <v>0</v>
      </c>
      <c r="T559" s="84">
        <v>0</v>
      </c>
      <c r="U559" s="84">
        <v>0</v>
      </c>
      <c r="V559" s="170">
        <v>0</v>
      </c>
      <c r="W559" s="171">
        <v>0</v>
      </c>
      <c r="X559" s="172">
        <v>0</v>
      </c>
      <c r="Y559" s="173">
        <v>2.75</v>
      </c>
      <c r="Z559" s="174">
        <v>0</v>
      </c>
    </row>
    <row r="560" spans="2:28" x14ac:dyDescent="0.25">
      <c r="B560" s="30">
        <v>45583</v>
      </c>
      <c r="C560" s="78">
        <f t="shared" si="6"/>
        <v>33.700000000000003</v>
      </c>
      <c r="D560" s="46"/>
      <c r="E560" s="26">
        <v>33.700000000000003</v>
      </c>
      <c r="F560" s="26"/>
      <c r="G560" s="26"/>
      <c r="H560" s="26"/>
      <c r="I560" s="26"/>
      <c r="J560" s="46"/>
      <c r="K560" s="26">
        <v>54.5</v>
      </c>
      <c r="L560" s="46"/>
      <c r="M560" s="26">
        <v>83.3</v>
      </c>
      <c r="N560" s="46"/>
      <c r="O560" s="26">
        <v>0</v>
      </c>
      <c r="P560" s="80">
        <v>0</v>
      </c>
      <c r="Q560" s="81">
        <v>0</v>
      </c>
      <c r="R560" s="46"/>
      <c r="S560" s="83">
        <v>0</v>
      </c>
      <c r="T560" s="84">
        <v>0</v>
      </c>
      <c r="U560" s="84">
        <v>0</v>
      </c>
      <c r="V560" s="170">
        <v>0</v>
      </c>
      <c r="W560" s="171">
        <v>0</v>
      </c>
      <c r="X560" s="172">
        <v>0</v>
      </c>
      <c r="Y560" s="173">
        <v>6.17</v>
      </c>
      <c r="Z560" s="174">
        <v>0</v>
      </c>
    </row>
    <row r="561" spans="2:28" x14ac:dyDescent="0.25">
      <c r="B561" s="30">
        <v>45586</v>
      </c>
      <c r="C561" s="78">
        <f t="shared" si="6"/>
        <v>62.7</v>
      </c>
      <c r="D561" s="46"/>
      <c r="E561" s="26">
        <v>62.7</v>
      </c>
      <c r="F561" s="26"/>
      <c r="G561" s="26"/>
      <c r="H561" s="26"/>
      <c r="I561" s="26"/>
      <c r="J561" s="46"/>
      <c r="K561" s="26">
        <v>60.1</v>
      </c>
      <c r="L561" s="46"/>
      <c r="M561" s="26">
        <v>77.900000000000006</v>
      </c>
      <c r="N561" s="46"/>
      <c r="O561" s="26">
        <v>0</v>
      </c>
      <c r="P561" s="80">
        <v>0</v>
      </c>
      <c r="Q561" s="81">
        <v>0</v>
      </c>
      <c r="R561" s="46"/>
      <c r="S561" s="83">
        <v>0</v>
      </c>
      <c r="T561" s="84">
        <v>0</v>
      </c>
      <c r="U561" s="84">
        <v>0</v>
      </c>
      <c r="V561" s="170">
        <v>0</v>
      </c>
      <c r="W561" s="171">
        <v>0</v>
      </c>
      <c r="X561" s="172">
        <v>0</v>
      </c>
      <c r="Y561" s="173">
        <v>6.89</v>
      </c>
      <c r="Z561" s="174">
        <v>0</v>
      </c>
    </row>
    <row r="562" spans="2:28" x14ac:dyDescent="0.25">
      <c r="B562" s="30">
        <v>45588</v>
      </c>
      <c r="C562" s="78">
        <f t="shared" si="6"/>
        <v>42.5</v>
      </c>
      <c r="D562" s="46"/>
      <c r="E562" s="26">
        <v>42.5</v>
      </c>
      <c r="F562" s="26"/>
      <c r="G562" s="26"/>
      <c r="H562" s="26"/>
      <c r="I562" s="26"/>
      <c r="J562" s="46"/>
      <c r="K562" s="26">
        <v>37.9</v>
      </c>
      <c r="L562" s="46"/>
      <c r="M562" s="26">
        <v>63.9</v>
      </c>
      <c r="N562" s="46"/>
      <c r="O562" s="26">
        <v>0</v>
      </c>
      <c r="P562" s="80">
        <v>0</v>
      </c>
      <c r="Q562" s="81">
        <v>0</v>
      </c>
      <c r="R562" s="46"/>
      <c r="S562" s="83">
        <v>1.21</v>
      </c>
      <c r="T562" s="84">
        <v>0</v>
      </c>
      <c r="U562" s="84">
        <v>0</v>
      </c>
      <c r="V562" s="170">
        <v>0</v>
      </c>
      <c r="W562" s="171">
        <v>0</v>
      </c>
      <c r="X562" s="172">
        <v>0</v>
      </c>
      <c r="Y562" s="173">
        <v>7</v>
      </c>
      <c r="Z562" s="174">
        <v>0</v>
      </c>
    </row>
    <row r="563" spans="2:28" x14ac:dyDescent="0.25">
      <c r="B563" s="30">
        <v>45590</v>
      </c>
      <c r="C563" s="78">
        <f t="shared" si="6"/>
        <v>48.3</v>
      </c>
      <c r="D563" s="46"/>
      <c r="E563" s="26">
        <v>48.3</v>
      </c>
      <c r="F563" s="26"/>
      <c r="G563" s="26"/>
      <c r="H563" s="26"/>
      <c r="I563" s="26"/>
      <c r="J563" s="46"/>
      <c r="K563" s="26">
        <v>52.3</v>
      </c>
      <c r="L563" s="46"/>
      <c r="M563" s="26">
        <v>43</v>
      </c>
      <c r="N563" s="46"/>
      <c r="O563" s="26">
        <v>0</v>
      </c>
      <c r="P563" s="80">
        <v>0</v>
      </c>
      <c r="Q563" s="81">
        <v>0</v>
      </c>
      <c r="R563" s="46"/>
      <c r="S563" s="83">
        <v>0</v>
      </c>
      <c r="T563" s="84">
        <v>0</v>
      </c>
      <c r="U563" s="84">
        <v>0</v>
      </c>
      <c r="V563" s="170">
        <v>0</v>
      </c>
      <c r="W563" s="171">
        <v>0</v>
      </c>
      <c r="X563" s="172">
        <v>0</v>
      </c>
      <c r="Y563" s="173">
        <v>4.96</v>
      </c>
      <c r="Z563" s="174">
        <v>0</v>
      </c>
    </row>
    <row r="564" spans="2:28" x14ac:dyDescent="0.25">
      <c r="B564" s="30">
        <v>45593</v>
      </c>
      <c r="C564" s="78">
        <f t="shared" si="6"/>
        <v>65.3</v>
      </c>
      <c r="D564" s="46"/>
      <c r="E564" s="26">
        <v>65.3</v>
      </c>
      <c r="F564" s="26"/>
      <c r="G564" s="26"/>
      <c r="H564" s="26"/>
      <c r="I564" s="26"/>
      <c r="J564" s="46"/>
      <c r="K564" s="26">
        <v>59.6</v>
      </c>
      <c r="L564" s="46"/>
      <c r="M564" s="106" t="s">
        <v>171</v>
      </c>
      <c r="N564" s="46"/>
      <c r="O564" s="26">
        <v>0</v>
      </c>
      <c r="P564" s="80">
        <v>0</v>
      </c>
      <c r="Q564" s="81">
        <v>0</v>
      </c>
      <c r="R564" s="46"/>
      <c r="S564" s="83">
        <v>0</v>
      </c>
      <c r="T564" s="84">
        <v>0</v>
      </c>
      <c r="U564" s="84">
        <v>0</v>
      </c>
      <c r="V564" s="170">
        <v>0</v>
      </c>
      <c r="W564" s="171">
        <v>0</v>
      </c>
      <c r="X564" s="172">
        <v>0</v>
      </c>
      <c r="Y564" s="173">
        <v>9.7899999999999991</v>
      </c>
      <c r="Z564" s="174">
        <v>0</v>
      </c>
      <c r="AB564" t="s">
        <v>213</v>
      </c>
    </row>
    <row r="565" spans="2:28" x14ac:dyDescent="0.25">
      <c r="B565" s="30">
        <v>45595</v>
      </c>
      <c r="C565" s="78">
        <f t="shared" si="6"/>
        <v>141</v>
      </c>
      <c r="D565" s="46"/>
      <c r="E565" s="26">
        <v>141</v>
      </c>
      <c r="F565" s="26"/>
      <c r="G565" s="26"/>
      <c r="H565" s="26"/>
      <c r="I565" s="26"/>
      <c r="J565" s="46"/>
      <c r="K565" s="26">
        <v>88</v>
      </c>
      <c r="L565" s="46"/>
      <c r="M565" s="106" t="s">
        <v>171</v>
      </c>
      <c r="N565" s="46"/>
      <c r="O565" s="26">
        <v>0</v>
      </c>
      <c r="P565" s="80">
        <v>0</v>
      </c>
      <c r="Q565" s="81">
        <v>0</v>
      </c>
      <c r="R565" s="46"/>
      <c r="S565" s="83">
        <v>0</v>
      </c>
      <c r="T565" s="84">
        <v>0</v>
      </c>
      <c r="U565" s="84">
        <v>7.72</v>
      </c>
      <c r="V565" s="170">
        <v>0</v>
      </c>
      <c r="W565" s="171">
        <v>0</v>
      </c>
      <c r="X565" s="172">
        <v>0</v>
      </c>
      <c r="Y565" s="173">
        <v>5.6</v>
      </c>
      <c r="Z565" s="174">
        <v>0</v>
      </c>
      <c r="AB565" t="s">
        <v>214</v>
      </c>
    </row>
    <row r="566" spans="2:28" x14ac:dyDescent="0.25">
      <c r="B566" s="30">
        <v>45600</v>
      </c>
      <c r="C566" s="78">
        <f t="shared" si="6"/>
        <v>194</v>
      </c>
      <c r="D566" s="46"/>
      <c r="E566" s="26">
        <v>194</v>
      </c>
      <c r="F566" s="26"/>
      <c r="G566" s="26"/>
      <c r="H566" s="26"/>
      <c r="I566" s="26"/>
      <c r="J566" s="46"/>
      <c r="K566" s="26">
        <v>48.9</v>
      </c>
      <c r="L566" s="46"/>
      <c r="M566" s="106" t="s">
        <v>171</v>
      </c>
      <c r="N566" s="46"/>
      <c r="O566" s="26">
        <v>0</v>
      </c>
      <c r="P566" s="80">
        <v>0</v>
      </c>
      <c r="Q566" s="81">
        <v>0</v>
      </c>
      <c r="R566" s="46"/>
      <c r="S566" s="83">
        <v>0</v>
      </c>
      <c r="T566" s="84">
        <v>0</v>
      </c>
      <c r="U566" s="84">
        <v>4.97</v>
      </c>
      <c r="V566" s="170">
        <v>0</v>
      </c>
      <c r="W566" s="171">
        <v>0</v>
      </c>
      <c r="X566" s="172">
        <v>0</v>
      </c>
      <c r="Y566" s="173">
        <v>6.18</v>
      </c>
      <c r="Z566" s="174">
        <v>0</v>
      </c>
    </row>
    <row r="567" spans="2:28" x14ac:dyDescent="0.25">
      <c r="B567" s="30">
        <v>45602</v>
      </c>
      <c r="C567" s="78">
        <f t="shared" si="6"/>
        <v>147</v>
      </c>
      <c r="D567" s="46"/>
      <c r="E567" s="26">
        <v>147</v>
      </c>
      <c r="F567" s="26"/>
      <c r="G567" s="26"/>
      <c r="H567" s="26"/>
      <c r="I567" s="26"/>
      <c r="J567" s="46"/>
      <c r="K567" s="26">
        <v>93.5</v>
      </c>
      <c r="L567" s="46"/>
      <c r="M567" s="106">
        <v>86.2</v>
      </c>
      <c r="N567" s="46"/>
      <c r="O567" s="26">
        <v>0</v>
      </c>
      <c r="P567" s="80">
        <v>0</v>
      </c>
      <c r="Q567" s="81">
        <v>0</v>
      </c>
      <c r="R567" s="46"/>
      <c r="S567" s="83">
        <v>0</v>
      </c>
      <c r="T567" s="84">
        <v>0</v>
      </c>
      <c r="U567" s="84">
        <v>4.7699999999999996</v>
      </c>
      <c r="V567" s="170">
        <v>0</v>
      </c>
      <c r="W567" s="171">
        <v>0</v>
      </c>
      <c r="X567" s="172">
        <v>0</v>
      </c>
      <c r="Y567" s="173">
        <v>3.86</v>
      </c>
      <c r="Z567" s="174">
        <v>0</v>
      </c>
    </row>
    <row r="568" spans="2:28" x14ac:dyDescent="0.25">
      <c r="B568" s="30">
        <v>45604</v>
      </c>
      <c r="C568" s="78">
        <f t="shared" si="6"/>
        <v>148</v>
      </c>
      <c r="D568" s="46"/>
      <c r="E568" s="26">
        <v>148</v>
      </c>
      <c r="F568" s="26"/>
      <c r="G568" s="26"/>
      <c r="H568" s="26"/>
      <c r="I568" s="26"/>
      <c r="J568" s="46"/>
      <c r="K568" s="26">
        <v>58.1</v>
      </c>
      <c r="L568" s="46"/>
      <c r="M568" s="106">
        <v>135</v>
      </c>
      <c r="N568" s="46"/>
      <c r="O568" s="26">
        <v>0</v>
      </c>
      <c r="P568" s="80">
        <v>0</v>
      </c>
      <c r="Q568" s="81">
        <v>0</v>
      </c>
      <c r="R568" s="46"/>
      <c r="S568" s="83">
        <v>0</v>
      </c>
      <c r="T568" s="84">
        <v>0</v>
      </c>
      <c r="U568" s="84">
        <v>4.1900000000000004</v>
      </c>
      <c r="V568" s="170">
        <v>0</v>
      </c>
      <c r="W568" s="171">
        <v>0</v>
      </c>
      <c r="X568" s="172">
        <v>0</v>
      </c>
      <c r="Y568" s="173">
        <v>3.56</v>
      </c>
      <c r="Z568" s="174">
        <v>0</v>
      </c>
    </row>
    <row r="569" spans="2:28" x14ac:dyDescent="0.25">
      <c r="B569" s="30">
        <v>45607</v>
      </c>
      <c r="C569" s="78">
        <f t="shared" si="6"/>
        <v>151</v>
      </c>
      <c r="D569" s="46"/>
      <c r="E569" s="26">
        <v>151</v>
      </c>
      <c r="F569" s="26"/>
      <c r="G569" s="26"/>
      <c r="H569" s="26"/>
      <c r="I569" s="26"/>
      <c r="J569" s="46"/>
      <c r="K569" s="26">
        <v>39.799999999999997</v>
      </c>
      <c r="L569" s="46"/>
      <c r="M569" s="106">
        <v>98.2</v>
      </c>
      <c r="N569" s="46"/>
      <c r="O569" s="26">
        <v>0</v>
      </c>
      <c r="P569" s="80">
        <v>0</v>
      </c>
      <c r="Q569" s="81">
        <v>0</v>
      </c>
      <c r="R569" s="46"/>
      <c r="S569" s="83">
        <v>0</v>
      </c>
      <c r="T569" s="84">
        <v>0</v>
      </c>
      <c r="U569" s="84">
        <v>2.7</v>
      </c>
      <c r="V569" s="170">
        <v>0</v>
      </c>
      <c r="W569" s="171">
        <v>0</v>
      </c>
      <c r="X569" s="172">
        <v>0</v>
      </c>
      <c r="Y569" s="173">
        <v>2.44</v>
      </c>
      <c r="Z569" s="174">
        <v>0</v>
      </c>
    </row>
    <row r="570" spans="2:28" x14ac:dyDescent="0.25">
      <c r="B570" s="30">
        <v>45609</v>
      </c>
      <c r="C570" s="78">
        <f t="shared" si="6"/>
        <v>389</v>
      </c>
      <c r="D570" s="46"/>
      <c r="E570" s="26">
        <v>389</v>
      </c>
      <c r="F570" s="26"/>
      <c r="G570" s="26"/>
      <c r="H570" s="26"/>
      <c r="I570" s="26"/>
      <c r="J570" s="46"/>
      <c r="K570" s="26">
        <v>390</v>
      </c>
      <c r="L570" s="46"/>
      <c r="M570" s="106" t="s">
        <v>171</v>
      </c>
      <c r="N570" s="46"/>
      <c r="O570" s="26">
        <v>0</v>
      </c>
      <c r="P570" s="80">
        <v>0</v>
      </c>
      <c r="Q570" s="81">
        <v>0</v>
      </c>
      <c r="R570" s="46"/>
      <c r="S570" s="83">
        <v>0</v>
      </c>
      <c r="T570" s="84">
        <v>0</v>
      </c>
      <c r="U570" s="84">
        <v>33.700000000000003</v>
      </c>
      <c r="V570" s="170">
        <v>0</v>
      </c>
      <c r="W570" s="171">
        <v>0</v>
      </c>
      <c r="X570" s="172">
        <v>0</v>
      </c>
      <c r="Y570" s="173">
        <v>5.44</v>
      </c>
      <c r="Z570" s="174">
        <v>0</v>
      </c>
      <c r="AB570" t="s">
        <v>215</v>
      </c>
    </row>
    <row r="571" spans="2:28" x14ac:dyDescent="0.25">
      <c r="B571" s="30">
        <v>45614</v>
      </c>
      <c r="C571" s="78">
        <f t="shared" si="6"/>
        <v>161</v>
      </c>
      <c r="D571" s="46"/>
      <c r="E571" s="26">
        <v>161</v>
      </c>
      <c r="F571" s="26"/>
      <c r="G571" s="26"/>
      <c r="H571" s="26"/>
      <c r="I571" s="26"/>
      <c r="J571" s="46"/>
      <c r="K571" s="26">
        <v>43.7</v>
      </c>
      <c r="L571" s="46"/>
      <c r="M571" s="106">
        <v>102</v>
      </c>
      <c r="N571" s="46"/>
      <c r="O571" s="26">
        <v>0</v>
      </c>
      <c r="P571" s="80">
        <v>0</v>
      </c>
      <c r="Q571" s="81">
        <v>0</v>
      </c>
      <c r="R571" s="46"/>
      <c r="S571" s="83">
        <v>0</v>
      </c>
      <c r="T571" s="84">
        <v>0</v>
      </c>
      <c r="U571" s="84">
        <v>3.12</v>
      </c>
      <c r="V571" s="170">
        <v>0</v>
      </c>
      <c r="W571" s="171">
        <v>0</v>
      </c>
      <c r="X571" s="172">
        <v>0</v>
      </c>
      <c r="Y571" s="173">
        <v>2.73</v>
      </c>
      <c r="Z571" s="174">
        <v>0</v>
      </c>
    </row>
    <row r="572" spans="2:28" x14ac:dyDescent="0.25">
      <c r="B572" s="30">
        <v>45616</v>
      </c>
      <c r="C572" s="78">
        <f t="shared" si="6"/>
        <v>109</v>
      </c>
      <c r="D572" s="46"/>
      <c r="E572" s="26">
        <v>109</v>
      </c>
      <c r="F572" s="26"/>
      <c r="G572" s="26"/>
      <c r="H572" s="26"/>
      <c r="I572" s="26"/>
      <c r="J572" s="46"/>
      <c r="K572" s="26">
        <v>105</v>
      </c>
      <c r="L572" s="46"/>
      <c r="M572" s="106">
        <v>98.9</v>
      </c>
      <c r="N572" s="46"/>
      <c r="O572" s="26">
        <v>0</v>
      </c>
      <c r="P572" s="80">
        <v>0</v>
      </c>
      <c r="Q572" s="81">
        <v>0</v>
      </c>
      <c r="R572" s="46"/>
      <c r="S572" s="83">
        <v>0</v>
      </c>
      <c r="T572" s="84">
        <v>0</v>
      </c>
      <c r="U572" s="84">
        <v>0.63</v>
      </c>
      <c r="V572" s="170">
        <v>0</v>
      </c>
      <c r="W572" s="171">
        <v>0</v>
      </c>
      <c r="X572" s="172">
        <v>0</v>
      </c>
      <c r="Y572" s="173">
        <v>1.65</v>
      </c>
      <c r="Z572" s="174">
        <v>0</v>
      </c>
    </row>
    <row r="573" spans="2:28" x14ac:dyDescent="0.25">
      <c r="B573" s="30">
        <v>45618</v>
      </c>
      <c r="C573" s="78">
        <f t="shared" si="6"/>
        <v>171</v>
      </c>
      <c r="D573" s="46"/>
      <c r="E573" s="26">
        <v>171</v>
      </c>
      <c r="F573" s="26"/>
      <c r="G573" s="26"/>
      <c r="H573" s="26"/>
      <c r="I573" s="26"/>
      <c r="J573" s="46"/>
      <c r="K573" s="26">
        <v>123</v>
      </c>
      <c r="L573" s="46"/>
      <c r="M573" s="106">
        <v>180</v>
      </c>
      <c r="N573" s="46"/>
      <c r="O573" s="26">
        <v>0</v>
      </c>
      <c r="P573" s="80">
        <v>0</v>
      </c>
      <c r="Q573" s="81">
        <v>0</v>
      </c>
      <c r="R573" s="46"/>
      <c r="S573" s="83">
        <v>0</v>
      </c>
      <c r="T573" s="84">
        <v>0</v>
      </c>
      <c r="U573" s="84">
        <v>0.78</v>
      </c>
      <c r="V573" s="170">
        <v>0</v>
      </c>
      <c r="W573" s="171">
        <v>0</v>
      </c>
      <c r="X573" s="172">
        <v>0</v>
      </c>
      <c r="Y573" s="173">
        <v>5.0199999999999996</v>
      </c>
      <c r="Z573" s="174">
        <v>0</v>
      </c>
    </row>
    <row r="574" spans="2:28" x14ac:dyDescent="0.25">
      <c r="B574" s="30">
        <v>45621</v>
      </c>
      <c r="C574" s="78">
        <f t="shared" si="6"/>
        <v>138</v>
      </c>
      <c r="D574" s="46"/>
      <c r="E574" s="26">
        <v>138</v>
      </c>
      <c r="F574" s="26"/>
      <c r="G574" s="26"/>
      <c r="H574" s="26"/>
      <c r="I574" s="26"/>
      <c r="J574" s="46"/>
      <c r="K574" s="26">
        <v>44.1</v>
      </c>
      <c r="L574" s="46"/>
      <c r="M574" s="106">
        <v>103</v>
      </c>
      <c r="N574" s="46"/>
      <c r="O574" s="26">
        <v>0</v>
      </c>
      <c r="P574" s="80">
        <v>0</v>
      </c>
      <c r="Q574" s="81">
        <v>0</v>
      </c>
      <c r="R574" s="46"/>
      <c r="S574" s="83">
        <v>0</v>
      </c>
      <c r="T574" s="84">
        <v>0</v>
      </c>
      <c r="U574" s="84">
        <v>0.53</v>
      </c>
      <c r="V574" s="170">
        <v>0</v>
      </c>
      <c r="W574" s="171">
        <v>0</v>
      </c>
      <c r="X574" s="172">
        <v>0</v>
      </c>
      <c r="Y574" s="173">
        <v>2.4500000000000002</v>
      </c>
      <c r="Z574" s="174">
        <v>0</v>
      </c>
    </row>
    <row r="575" spans="2:28" x14ac:dyDescent="0.25">
      <c r="B575" s="30">
        <v>45623</v>
      </c>
      <c r="C575" s="78">
        <f t="shared" si="6"/>
        <v>166</v>
      </c>
      <c r="D575" s="46"/>
      <c r="E575" s="26">
        <v>166</v>
      </c>
      <c r="F575" s="26"/>
      <c r="G575" s="26"/>
      <c r="H575" s="26"/>
      <c r="I575" s="26"/>
      <c r="J575" s="46"/>
      <c r="K575" s="26">
        <v>78.400000000000006</v>
      </c>
      <c r="L575" s="46"/>
      <c r="M575" s="106">
        <v>174</v>
      </c>
      <c r="N575" s="46"/>
      <c r="O575" s="26">
        <v>0</v>
      </c>
      <c r="P575" s="80">
        <v>0</v>
      </c>
      <c r="Q575" s="81">
        <v>0</v>
      </c>
      <c r="R575" s="46"/>
      <c r="S575" s="83">
        <v>0</v>
      </c>
      <c r="T575" s="84">
        <v>0</v>
      </c>
      <c r="U575" s="84">
        <v>0.65</v>
      </c>
      <c r="V575" s="170">
        <v>0</v>
      </c>
      <c r="W575" s="171">
        <v>0</v>
      </c>
      <c r="X575" s="172">
        <v>0</v>
      </c>
      <c r="Y575" s="173">
        <v>2.15</v>
      </c>
      <c r="Z575" s="174">
        <v>0</v>
      </c>
    </row>
    <row r="576" spans="2:28" x14ac:dyDescent="0.25">
      <c r="B576" s="30">
        <v>45625</v>
      </c>
      <c r="C576" s="78">
        <f t="shared" si="6"/>
        <v>159</v>
      </c>
      <c r="D576" s="46"/>
      <c r="E576" s="26">
        <v>159</v>
      </c>
      <c r="F576" s="26"/>
      <c r="G576" s="26"/>
      <c r="H576" s="26"/>
      <c r="I576" s="26"/>
      <c r="J576" s="46"/>
      <c r="K576" s="26">
        <v>89</v>
      </c>
      <c r="L576" s="46"/>
      <c r="M576" s="106">
        <v>179</v>
      </c>
      <c r="N576" s="46"/>
      <c r="O576" s="26">
        <v>0</v>
      </c>
      <c r="P576" s="80">
        <v>0</v>
      </c>
      <c r="Q576" s="81">
        <v>0</v>
      </c>
      <c r="R576" s="46"/>
      <c r="S576" s="83">
        <v>0</v>
      </c>
      <c r="T576" s="84">
        <v>0</v>
      </c>
      <c r="U576" s="84">
        <v>0.57999999999999996</v>
      </c>
      <c r="V576" s="170">
        <v>0</v>
      </c>
      <c r="W576" s="171">
        <v>0</v>
      </c>
      <c r="X576" s="172">
        <v>0</v>
      </c>
      <c r="Y576" s="173">
        <v>1.67</v>
      </c>
      <c r="Z576" s="174">
        <v>0</v>
      </c>
    </row>
    <row r="577" spans="2:28" x14ac:dyDescent="0.25">
      <c r="B577" s="30">
        <v>45628</v>
      </c>
      <c r="C577" s="78">
        <f t="shared" si="6"/>
        <v>81</v>
      </c>
      <c r="D577" s="46"/>
      <c r="E577" s="26">
        <v>81</v>
      </c>
      <c r="F577" s="26"/>
      <c r="G577" s="26"/>
      <c r="H577" s="26"/>
      <c r="I577" s="26"/>
      <c r="J577" s="46"/>
      <c r="K577" s="26">
        <v>43.3</v>
      </c>
      <c r="L577" s="46"/>
      <c r="M577" s="106">
        <v>39.799999999999997</v>
      </c>
      <c r="N577" s="46"/>
      <c r="O577" s="26">
        <v>0</v>
      </c>
      <c r="P577" s="80">
        <v>0</v>
      </c>
      <c r="Q577" s="81">
        <v>0</v>
      </c>
      <c r="R577" s="46"/>
      <c r="S577" s="83">
        <v>0</v>
      </c>
      <c r="T577" s="84">
        <v>0</v>
      </c>
      <c r="U577" s="84">
        <v>0.7</v>
      </c>
      <c r="V577" s="170">
        <v>0</v>
      </c>
      <c r="W577" s="171">
        <v>0</v>
      </c>
      <c r="X577" s="172">
        <v>0</v>
      </c>
      <c r="Y577" s="173">
        <v>2.27</v>
      </c>
      <c r="Z577" s="174">
        <v>0</v>
      </c>
    </row>
    <row r="578" spans="2:28" x14ac:dyDescent="0.25">
      <c r="B578" s="30">
        <v>45630</v>
      </c>
      <c r="C578" s="78">
        <f t="shared" si="6"/>
        <v>150</v>
      </c>
      <c r="D578" s="46"/>
      <c r="E578" s="26">
        <v>150</v>
      </c>
      <c r="F578" s="26"/>
      <c r="G578" s="26"/>
      <c r="H578" s="26"/>
      <c r="I578" s="26"/>
      <c r="J578" s="46"/>
      <c r="K578" s="26">
        <v>37.799999999999997</v>
      </c>
      <c r="L578" s="46"/>
      <c r="M578" s="106">
        <v>142</v>
      </c>
      <c r="N578" s="46"/>
      <c r="O578" s="26">
        <v>0</v>
      </c>
      <c r="P578" s="80">
        <v>0</v>
      </c>
      <c r="Q578" s="81">
        <v>0</v>
      </c>
      <c r="R578" s="46"/>
      <c r="S578" s="83">
        <v>0</v>
      </c>
      <c r="T578" s="84">
        <v>0</v>
      </c>
      <c r="U578" s="84">
        <v>0.5</v>
      </c>
      <c r="V578" s="170">
        <v>0</v>
      </c>
      <c r="W578" s="171">
        <v>0</v>
      </c>
      <c r="X578" s="172">
        <v>0</v>
      </c>
      <c r="Y578" s="173">
        <v>3.07</v>
      </c>
      <c r="Z578" s="174">
        <v>0</v>
      </c>
    </row>
    <row r="579" spans="2:28" x14ac:dyDescent="0.25">
      <c r="B579" s="30">
        <v>45637</v>
      </c>
      <c r="C579" s="78">
        <f t="shared" si="6"/>
        <v>80.900000000000006</v>
      </c>
      <c r="D579" s="46"/>
      <c r="E579" s="26">
        <v>80.900000000000006</v>
      </c>
      <c r="F579" s="26"/>
      <c r="G579" s="26"/>
      <c r="H579" s="26"/>
      <c r="I579" s="26"/>
      <c r="J579" s="46"/>
      <c r="K579" s="26">
        <v>47</v>
      </c>
      <c r="L579" s="46"/>
      <c r="M579" s="106">
        <v>41.9</v>
      </c>
      <c r="N579" s="46"/>
      <c r="O579" s="26">
        <v>0</v>
      </c>
      <c r="P579" s="80">
        <v>0</v>
      </c>
      <c r="Q579" s="81">
        <v>0</v>
      </c>
      <c r="R579" s="46"/>
      <c r="S579" s="83">
        <v>0</v>
      </c>
      <c r="T579" s="84">
        <v>0</v>
      </c>
      <c r="U579" s="84">
        <v>2.5499999999999998</v>
      </c>
      <c r="V579" s="170">
        <v>0</v>
      </c>
      <c r="W579" s="171">
        <v>0</v>
      </c>
      <c r="X579" s="172">
        <v>0</v>
      </c>
      <c r="Y579" s="173">
        <v>6.05</v>
      </c>
      <c r="Z579" s="174">
        <v>0</v>
      </c>
    </row>
    <row r="580" spans="2:28" x14ac:dyDescent="0.25">
      <c r="B580" s="30">
        <v>45639</v>
      </c>
      <c r="C580" s="78">
        <f t="shared" si="6"/>
        <v>85.7</v>
      </c>
      <c r="D580" s="46"/>
      <c r="E580" s="26">
        <v>85.7</v>
      </c>
      <c r="F580" s="26"/>
      <c r="G580" s="26"/>
      <c r="H580" s="26"/>
      <c r="I580" s="26"/>
      <c r="J580" s="46"/>
      <c r="K580" s="26" t="s">
        <v>171</v>
      </c>
      <c r="L580" s="46"/>
      <c r="M580" s="106">
        <v>71.599999999999994</v>
      </c>
      <c r="N580" s="46"/>
      <c r="O580" s="26">
        <v>0</v>
      </c>
      <c r="P580" s="80">
        <v>0</v>
      </c>
      <c r="Q580" s="81">
        <v>0</v>
      </c>
      <c r="R580" s="46"/>
      <c r="S580" s="83">
        <v>0</v>
      </c>
      <c r="T580" s="84">
        <v>0</v>
      </c>
      <c r="U580" s="84">
        <v>8.35</v>
      </c>
      <c r="V580" s="170">
        <v>0</v>
      </c>
      <c r="W580" s="171">
        <v>0</v>
      </c>
      <c r="X580" s="172">
        <v>0</v>
      </c>
      <c r="Y580" s="173">
        <v>5.96</v>
      </c>
      <c r="Z580" s="174">
        <v>0</v>
      </c>
      <c r="AB580" t="s">
        <v>216</v>
      </c>
    </row>
    <row r="581" spans="2:28" x14ac:dyDescent="0.25">
      <c r="B581" s="30">
        <v>45642</v>
      </c>
      <c r="C581" s="78">
        <f t="shared" si="6"/>
        <v>71.400000000000006</v>
      </c>
      <c r="D581" s="46"/>
      <c r="E581" s="26">
        <v>71.400000000000006</v>
      </c>
      <c r="F581" s="26"/>
      <c r="G581" s="26"/>
      <c r="H581" s="26"/>
      <c r="I581" s="26"/>
      <c r="J581" s="46"/>
      <c r="K581" s="26" t="s">
        <v>171</v>
      </c>
      <c r="L581" s="46"/>
      <c r="M581" s="106">
        <v>48.3</v>
      </c>
      <c r="N581" s="46"/>
      <c r="O581" s="26">
        <v>0</v>
      </c>
      <c r="P581" s="80">
        <v>0</v>
      </c>
      <c r="Q581" s="81">
        <v>0</v>
      </c>
      <c r="R581" s="46"/>
      <c r="S581" s="83">
        <v>0</v>
      </c>
      <c r="T581" s="84">
        <v>0</v>
      </c>
      <c r="U581" s="84">
        <v>5.23</v>
      </c>
      <c r="V581" s="170">
        <v>0</v>
      </c>
      <c r="W581" s="171">
        <v>0</v>
      </c>
      <c r="X581" s="172">
        <v>0</v>
      </c>
      <c r="Y581" s="173">
        <v>2.09</v>
      </c>
      <c r="Z581" s="174">
        <v>0</v>
      </c>
      <c r="AB581" t="s">
        <v>217</v>
      </c>
    </row>
    <row r="582" spans="2:28" ht="13.9" customHeight="1" x14ac:dyDescent="0.25">
      <c r="B582" s="30">
        <v>45643</v>
      </c>
      <c r="C582" s="78">
        <f t="shared" si="6"/>
        <v>129</v>
      </c>
      <c r="D582" s="46"/>
      <c r="E582" s="26">
        <v>129</v>
      </c>
      <c r="F582" s="26"/>
      <c r="G582" s="26"/>
      <c r="H582" s="26"/>
      <c r="I582" s="26"/>
      <c r="J582" s="46"/>
      <c r="K582" s="26" t="s">
        <v>171</v>
      </c>
      <c r="L582" s="46"/>
      <c r="M582" s="106">
        <v>108</v>
      </c>
      <c r="N582" s="46"/>
      <c r="O582" s="26">
        <v>0</v>
      </c>
      <c r="P582" s="80">
        <v>0</v>
      </c>
      <c r="Q582" s="81">
        <v>0</v>
      </c>
      <c r="R582" s="46"/>
      <c r="S582" s="83">
        <v>0</v>
      </c>
      <c r="T582" s="84">
        <v>0</v>
      </c>
      <c r="U582" s="84">
        <v>6.54</v>
      </c>
      <c r="V582" s="170">
        <v>0</v>
      </c>
      <c r="W582" s="171">
        <v>0</v>
      </c>
      <c r="X582" s="172">
        <v>0</v>
      </c>
      <c r="Y582" s="173">
        <v>4.1399999999999997</v>
      </c>
      <c r="Z582" s="174">
        <v>0</v>
      </c>
      <c r="AB582" t="s">
        <v>218</v>
      </c>
    </row>
    <row r="583" spans="2:28" ht="13.9" customHeight="1" x14ac:dyDescent="0.25">
      <c r="B583" s="30">
        <v>45646</v>
      </c>
      <c r="C583" s="78">
        <f t="shared" ref="C583:C588" si="7">E583</f>
        <v>89.3</v>
      </c>
      <c r="D583" s="46"/>
      <c r="E583" s="26">
        <v>89.3</v>
      </c>
      <c r="F583" s="26"/>
      <c r="G583" s="26"/>
      <c r="H583" s="26"/>
      <c r="I583" s="26"/>
      <c r="J583" s="46"/>
      <c r="K583" s="26" t="s">
        <v>171</v>
      </c>
      <c r="L583" s="46"/>
      <c r="M583" s="106">
        <v>91.3</v>
      </c>
      <c r="N583" s="46"/>
      <c r="O583" s="26" t="s">
        <v>171</v>
      </c>
      <c r="P583" s="80" t="s">
        <v>171</v>
      </c>
      <c r="Q583" s="81" t="s">
        <v>171</v>
      </c>
      <c r="R583" s="46"/>
      <c r="S583" s="83" t="s">
        <v>171</v>
      </c>
      <c r="T583" s="84" t="s">
        <v>171</v>
      </c>
      <c r="U583" s="84">
        <v>1.49</v>
      </c>
      <c r="V583" s="170" t="s">
        <v>171</v>
      </c>
      <c r="W583" s="171" t="s">
        <v>171</v>
      </c>
      <c r="X583" s="172" t="s">
        <v>171</v>
      </c>
      <c r="Y583" s="173">
        <v>1.25</v>
      </c>
      <c r="Z583" s="174" t="s">
        <v>171</v>
      </c>
      <c r="AB583" t="s">
        <v>219</v>
      </c>
    </row>
    <row r="584" spans="2:28" ht="13.5" customHeight="1" x14ac:dyDescent="0.25">
      <c r="B584" s="30">
        <v>45649</v>
      </c>
      <c r="C584" s="78">
        <f t="shared" si="7"/>
        <v>96.5</v>
      </c>
      <c r="D584" s="46"/>
      <c r="E584" s="26">
        <v>96.5</v>
      </c>
      <c r="F584" s="26"/>
      <c r="G584" s="26"/>
      <c r="H584" s="26"/>
      <c r="I584" s="26"/>
      <c r="J584" s="46"/>
      <c r="K584" s="26" t="s">
        <v>171</v>
      </c>
      <c r="L584" s="46"/>
      <c r="M584" s="106">
        <v>72.599999999999994</v>
      </c>
      <c r="N584" s="46"/>
      <c r="O584" s="26" t="s">
        <v>171</v>
      </c>
      <c r="P584" s="80" t="s">
        <v>171</v>
      </c>
      <c r="Q584" s="81" t="s">
        <v>171</v>
      </c>
      <c r="R584" s="46"/>
      <c r="S584" s="83" t="s">
        <v>171</v>
      </c>
      <c r="T584" s="84" t="s">
        <v>171</v>
      </c>
      <c r="U584" s="84">
        <v>0.93</v>
      </c>
      <c r="V584" s="170" t="s">
        <v>171</v>
      </c>
      <c r="W584" s="171" t="s">
        <v>171</v>
      </c>
      <c r="X584" s="172" t="s">
        <v>171</v>
      </c>
      <c r="Y584" s="173">
        <v>5.81</v>
      </c>
      <c r="Z584" s="174" t="s">
        <v>171</v>
      </c>
      <c r="AB584" t="s">
        <v>220</v>
      </c>
    </row>
    <row r="585" spans="2:28" ht="13.9" customHeight="1" x14ac:dyDescent="0.25">
      <c r="B585" s="30">
        <v>45653</v>
      </c>
      <c r="C585" s="78">
        <f t="shared" si="7"/>
        <v>58.3</v>
      </c>
      <c r="D585" s="46"/>
      <c r="E585" s="26">
        <v>58.3</v>
      </c>
      <c r="F585" s="26"/>
      <c r="G585" s="26"/>
      <c r="H585" s="26"/>
      <c r="I585" s="26"/>
      <c r="J585" s="46"/>
      <c r="K585" s="26" t="s">
        <v>171</v>
      </c>
      <c r="L585" s="46"/>
      <c r="M585" s="106">
        <v>74.2</v>
      </c>
      <c r="N585" s="46"/>
      <c r="O585" s="26" t="s">
        <v>171</v>
      </c>
      <c r="P585" s="80" t="s">
        <v>171</v>
      </c>
      <c r="Q585" s="81" t="s">
        <v>171</v>
      </c>
      <c r="R585" s="46"/>
      <c r="S585" s="83" t="s">
        <v>171</v>
      </c>
      <c r="T585" s="84" t="s">
        <v>171</v>
      </c>
      <c r="U585" s="84">
        <v>0.76</v>
      </c>
      <c r="V585" s="170" t="s">
        <v>171</v>
      </c>
      <c r="W585" s="171" t="s">
        <v>171</v>
      </c>
      <c r="X585" s="172" t="s">
        <v>171</v>
      </c>
      <c r="Y585" s="173">
        <v>2.4900000000000002</v>
      </c>
      <c r="Z585" s="174" t="s">
        <v>171</v>
      </c>
      <c r="AB585" t="s">
        <v>221</v>
      </c>
    </row>
    <row r="586" spans="2:28" ht="13.9" customHeight="1" x14ac:dyDescent="0.25">
      <c r="B586" s="30">
        <v>45656</v>
      </c>
      <c r="C586" s="78">
        <f t="shared" si="7"/>
        <v>55.7</v>
      </c>
      <c r="D586" s="46"/>
      <c r="E586" s="26">
        <v>55.7</v>
      </c>
      <c r="F586" s="26"/>
      <c r="G586" s="26"/>
      <c r="H586" s="26"/>
      <c r="I586" s="26"/>
      <c r="J586" s="46"/>
      <c r="K586" s="26" t="s">
        <v>171</v>
      </c>
      <c r="L586" s="46"/>
      <c r="M586" s="106">
        <v>65.8</v>
      </c>
      <c r="N586" s="46"/>
      <c r="O586" s="26" t="s">
        <v>171</v>
      </c>
      <c r="P586" s="80" t="s">
        <v>171</v>
      </c>
      <c r="Q586" s="81" t="s">
        <v>171</v>
      </c>
      <c r="R586" s="46"/>
      <c r="S586" s="83" t="s">
        <v>171</v>
      </c>
      <c r="T586" s="84" t="s">
        <v>171</v>
      </c>
      <c r="U586" s="84">
        <v>6.57</v>
      </c>
      <c r="V586" s="170" t="s">
        <v>171</v>
      </c>
      <c r="W586" s="171" t="s">
        <v>171</v>
      </c>
      <c r="X586" s="172" t="s">
        <v>171</v>
      </c>
      <c r="Y586" s="173">
        <v>2.35</v>
      </c>
      <c r="Z586" s="174" t="s">
        <v>171</v>
      </c>
      <c r="AB586" t="s">
        <v>222</v>
      </c>
    </row>
    <row r="587" spans="2:28" ht="13.9" customHeight="1" x14ac:dyDescent="0.25">
      <c r="B587" s="30">
        <v>45660</v>
      </c>
      <c r="C587" s="78">
        <f t="shared" si="7"/>
        <v>171</v>
      </c>
      <c r="D587" s="46"/>
      <c r="E587" s="26">
        <v>171</v>
      </c>
      <c r="F587" s="26"/>
      <c r="G587" s="26"/>
      <c r="H587" s="26"/>
      <c r="I587" s="26"/>
      <c r="J587" s="46"/>
      <c r="K587" s="26" t="s">
        <v>171</v>
      </c>
      <c r="L587" s="46"/>
      <c r="M587" s="106" t="s">
        <v>171</v>
      </c>
      <c r="N587" s="46"/>
      <c r="O587" s="26" t="s">
        <v>171</v>
      </c>
      <c r="P587" s="80" t="s">
        <v>171</v>
      </c>
      <c r="Q587" s="81" t="s">
        <v>171</v>
      </c>
      <c r="R587" s="46"/>
      <c r="S587" s="83" t="s">
        <v>171</v>
      </c>
      <c r="T587" s="84" t="s">
        <v>171</v>
      </c>
      <c r="U587" s="84" t="s">
        <v>171</v>
      </c>
      <c r="V587" s="170" t="s">
        <v>171</v>
      </c>
      <c r="W587" s="171" t="s">
        <v>171</v>
      </c>
      <c r="X587" s="172" t="s">
        <v>171</v>
      </c>
      <c r="Y587" s="173">
        <v>2.41</v>
      </c>
      <c r="Z587" s="174" t="s">
        <v>171</v>
      </c>
      <c r="AB587" t="s">
        <v>223</v>
      </c>
    </row>
    <row r="588" spans="2:28" ht="13.5" customHeight="1" x14ac:dyDescent="0.25">
      <c r="B588" s="30">
        <v>45665</v>
      </c>
      <c r="C588" s="78">
        <f t="shared" si="7"/>
        <v>94.8</v>
      </c>
      <c r="D588" s="46"/>
      <c r="E588" s="26">
        <v>94.8</v>
      </c>
      <c r="F588" s="26"/>
      <c r="G588" s="26"/>
      <c r="H588" s="26"/>
      <c r="I588" s="26"/>
      <c r="J588" s="46"/>
      <c r="K588" s="26" t="s">
        <v>171</v>
      </c>
      <c r="L588" s="46"/>
      <c r="M588" s="106">
        <v>70</v>
      </c>
      <c r="N588" s="46"/>
      <c r="O588" s="26" t="s">
        <v>171</v>
      </c>
      <c r="P588" s="80" t="s">
        <v>171</v>
      </c>
      <c r="Q588" s="81" t="s">
        <v>171</v>
      </c>
      <c r="R588" s="46"/>
      <c r="S588" s="83" t="s">
        <v>171</v>
      </c>
      <c r="T588" s="84" t="s">
        <v>171</v>
      </c>
      <c r="U588" s="84" t="s">
        <v>171</v>
      </c>
      <c r="V588" s="170" t="s">
        <v>171</v>
      </c>
      <c r="W588" s="171" t="s">
        <v>171</v>
      </c>
      <c r="X588" s="172" t="s">
        <v>171</v>
      </c>
      <c r="Y588" s="173">
        <v>2.31</v>
      </c>
      <c r="Z588" s="174" t="s">
        <v>171</v>
      </c>
    </row>
    <row r="589" spans="2:28" ht="13.5" customHeight="1" x14ac:dyDescent="0.25">
      <c r="B589" s="30">
        <v>45667</v>
      </c>
      <c r="C589" s="78">
        <f t="shared" ref="C589:C620" si="8">E589</f>
        <v>106</v>
      </c>
      <c r="D589" s="46"/>
      <c r="E589" s="26">
        <v>106</v>
      </c>
      <c r="F589" s="26"/>
      <c r="G589" s="26"/>
      <c r="H589" s="26"/>
      <c r="I589" s="26"/>
      <c r="J589" s="46"/>
      <c r="K589" s="26" t="s">
        <v>171</v>
      </c>
      <c r="L589" s="46"/>
      <c r="M589" s="106">
        <v>73.900000000000006</v>
      </c>
      <c r="N589" s="46"/>
      <c r="O589" s="26" t="s">
        <v>171</v>
      </c>
      <c r="P589" s="80" t="s">
        <v>171</v>
      </c>
      <c r="Q589" s="81" t="s">
        <v>171</v>
      </c>
      <c r="R589" s="46"/>
      <c r="S589" s="83" t="s">
        <v>171</v>
      </c>
      <c r="T589" s="84" t="s">
        <v>171</v>
      </c>
      <c r="U589" s="84">
        <v>14.2</v>
      </c>
      <c r="V589" s="170" t="s">
        <v>171</v>
      </c>
      <c r="W589" s="171" t="s">
        <v>171</v>
      </c>
      <c r="X589" s="172" t="s">
        <v>171</v>
      </c>
      <c r="Y589" s="173">
        <v>2.31</v>
      </c>
      <c r="Z589" s="174" t="s">
        <v>171</v>
      </c>
    </row>
    <row r="590" spans="2:28" ht="13.5" customHeight="1" x14ac:dyDescent="0.25">
      <c r="B590" s="30">
        <v>45670</v>
      </c>
      <c r="C590" s="78">
        <f t="shared" si="8"/>
        <v>61</v>
      </c>
      <c r="D590" s="46"/>
      <c r="E590" s="26">
        <v>61</v>
      </c>
      <c r="F590" s="26"/>
      <c r="G590" s="26"/>
      <c r="H590" s="26"/>
      <c r="I590" s="26"/>
      <c r="J590" s="46"/>
      <c r="K590" s="26" t="s">
        <v>171</v>
      </c>
      <c r="L590" s="46"/>
      <c r="M590" s="106">
        <v>53.7</v>
      </c>
      <c r="N590" s="46"/>
      <c r="O590" s="26" t="s">
        <v>171</v>
      </c>
      <c r="P590" s="80" t="s">
        <v>171</v>
      </c>
      <c r="Q590" s="81" t="s">
        <v>171</v>
      </c>
      <c r="R590" s="46"/>
      <c r="S590" s="83" t="s">
        <v>171</v>
      </c>
      <c r="T590" s="84" t="s">
        <v>171</v>
      </c>
      <c r="U590" s="84">
        <v>8.3800000000000008</v>
      </c>
      <c r="V590" s="170" t="s">
        <v>171</v>
      </c>
      <c r="W590" s="171" t="s">
        <v>171</v>
      </c>
      <c r="X590" s="172" t="s">
        <v>171</v>
      </c>
      <c r="Y590" s="173">
        <v>4.38</v>
      </c>
      <c r="Z590" s="174" t="s">
        <v>171</v>
      </c>
    </row>
    <row r="591" spans="2:28" ht="13.9" customHeight="1" x14ac:dyDescent="0.25">
      <c r="B591" s="30">
        <v>45672</v>
      </c>
      <c r="C591" s="78">
        <f t="shared" si="8"/>
        <v>126</v>
      </c>
      <c r="D591" s="46"/>
      <c r="E591" s="26">
        <v>126</v>
      </c>
      <c r="F591" s="26"/>
      <c r="G591" s="26"/>
      <c r="H591" s="26"/>
      <c r="I591" s="26"/>
      <c r="J591" s="46"/>
      <c r="K591" s="26" t="s">
        <v>171</v>
      </c>
      <c r="L591" s="46"/>
      <c r="M591" s="106">
        <v>63.6</v>
      </c>
      <c r="N591" s="46"/>
      <c r="O591" s="26" t="s">
        <v>171</v>
      </c>
      <c r="P591" s="80" t="s">
        <v>171</v>
      </c>
      <c r="Q591" s="81" t="s">
        <v>171</v>
      </c>
      <c r="R591" s="46"/>
      <c r="S591" s="83" t="s">
        <v>171</v>
      </c>
      <c r="T591" s="84" t="s">
        <v>171</v>
      </c>
      <c r="U591" s="84">
        <v>7.94</v>
      </c>
      <c r="V591" s="170" t="s">
        <v>171</v>
      </c>
      <c r="W591" s="171" t="s">
        <v>171</v>
      </c>
      <c r="X591" s="172" t="s">
        <v>171</v>
      </c>
      <c r="Y591" s="173">
        <v>4.24</v>
      </c>
      <c r="Z591" s="174" t="s">
        <v>171</v>
      </c>
    </row>
    <row r="592" spans="2:28" ht="13.5" customHeight="1" x14ac:dyDescent="0.25">
      <c r="B592" s="30">
        <v>45674</v>
      </c>
      <c r="C592" s="78">
        <f t="shared" si="8"/>
        <v>112</v>
      </c>
      <c r="D592" s="46"/>
      <c r="E592" s="26">
        <v>112</v>
      </c>
      <c r="F592" s="26"/>
      <c r="G592" s="26"/>
      <c r="H592" s="26"/>
      <c r="I592" s="26"/>
      <c r="J592" s="46"/>
      <c r="K592" s="26" t="s">
        <v>171</v>
      </c>
      <c r="L592" s="46"/>
      <c r="M592" s="106">
        <v>95.4</v>
      </c>
      <c r="N592" s="46"/>
      <c r="O592" s="26" t="s">
        <v>171</v>
      </c>
      <c r="P592" s="80" t="s">
        <v>171</v>
      </c>
      <c r="Q592" s="81" t="s">
        <v>171</v>
      </c>
      <c r="R592" s="46"/>
      <c r="S592" s="83" t="s">
        <v>171</v>
      </c>
      <c r="T592" s="84" t="s">
        <v>171</v>
      </c>
      <c r="U592" s="84">
        <v>17.899999999999999</v>
      </c>
      <c r="V592" s="170" t="s">
        <v>171</v>
      </c>
      <c r="W592" s="171" t="s">
        <v>171</v>
      </c>
      <c r="X592" s="172" t="s">
        <v>171</v>
      </c>
      <c r="Y592" s="173">
        <v>3.43</v>
      </c>
      <c r="Z592" s="174" t="s">
        <v>171</v>
      </c>
    </row>
    <row r="593" spans="2:28" ht="13.9" customHeight="1" x14ac:dyDescent="0.25">
      <c r="B593" s="30">
        <v>45677</v>
      </c>
      <c r="C593" s="78">
        <f t="shared" si="8"/>
        <v>70.3</v>
      </c>
      <c r="D593" s="46"/>
      <c r="E593" s="26">
        <v>70.3</v>
      </c>
      <c r="F593" s="26"/>
      <c r="G593" s="26"/>
      <c r="H593" s="26"/>
      <c r="I593" s="26"/>
      <c r="J593" s="46"/>
      <c r="K593" s="26" t="s">
        <v>171</v>
      </c>
      <c r="L593" s="46"/>
      <c r="M593" s="106">
        <v>81.3</v>
      </c>
      <c r="N593" s="46"/>
      <c r="O593" s="26" t="s">
        <v>171</v>
      </c>
      <c r="P593" s="80" t="s">
        <v>171</v>
      </c>
      <c r="Q593" s="81" t="s">
        <v>171</v>
      </c>
      <c r="R593" s="46"/>
      <c r="S593" s="83" t="s">
        <v>171</v>
      </c>
      <c r="T593" s="84" t="s">
        <v>171</v>
      </c>
      <c r="U593" s="84">
        <v>19.100000000000001</v>
      </c>
      <c r="V593" s="170" t="s">
        <v>171</v>
      </c>
      <c r="W593" s="171" t="s">
        <v>171</v>
      </c>
      <c r="X593" s="172" t="s">
        <v>171</v>
      </c>
      <c r="Y593" s="173">
        <v>4.7</v>
      </c>
      <c r="Z593" s="174" t="s">
        <v>171</v>
      </c>
    </row>
    <row r="594" spans="2:28" ht="13.9" customHeight="1" x14ac:dyDescent="0.25">
      <c r="B594" s="30">
        <v>45679</v>
      </c>
      <c r="C594" s="78">
        <f t="shared" si="8"/>
        <v>87.2</v>
      </c>
      <c r="D594" s="46"/>
      <c r="E594" s="26">
        <v>87.2</v>
      </c>
      <c r="F594" s="26"/>
      <c r="G594" s="26"/>
      <c r="H594" s="26"/>
      <c r="I594" s="26"/>
      <c r="J594" s="46"/>
      <c r="K594" s="26" t="s">
        <v>171</v>
      </c>
      <c r="L594" s="46"/>
      <c r="M594" s="106">
        <v>152</v>
      </c>
      <c r="N594" s="46"/>
      <c r="O594" s="26" t="s">
        <v>171</v>
      </c>
      <c r="P594" s="80" t="s">
        <v>171</v>
      </c>
      <c r="Q594" s="81" t="s">
        <v>171</v>
      </c>
      <c r="R594" s="46"/>
      <c r="S594" s="83" t="s">
        <v>171</v>
      </c>
      <c r="T594" s="84" t="s">
        <v>171</v>
      </c>
      <c r="U594" s="84">
        <v>15.8</v>
      </c>
      <c r="V594" s="170" t="s">
        <v>171</v>
      </c>
      <c r="W594" s="171" t="s">
        <v>171</v>
      </c>
      <c r="X594" s="172" t="s">
        <v>171</v>
      </c>
      <c r="Y594" s="173">
        <v>4.18</v>
      </c>
      <c r="Z594" s="174" t="s">
        <v>171</v>
      </c>
    </row>
    <row r="595" spans="2:28" ht="13.9" customHeight="1" x14ac:dyDescent="0.25">
      <c r="B595" s="30">
        <v>45681</v>
      </c>
      <c r="C595" s="78">
        <f t="shared" si="8"/>
        <v>84.6</v>
      </c>
      <c r="D595" s="46"/>
      <c r="E595" s="26">
        <v>84.6</v>
      </c>
      <c r="F595" s="26"/>
      <c r="G595" s="26"/>
      <c r="H595" s="26"/>
      <c r="I595" s="26"/>
      <c r="J595" s="46"/>
      <c r="K595" s="26" t="s">
        <v>171</v>
      </c>
      <c r="L595" s="46"/>
      <c r="M595" s="106">
        <v>115</v>
      </c>
      <c r="N595" s="46"/>
      <c r="O595" s="26" t="s">
        <v>171</v>
      </c>
      <c r="P595" s="80" t="s">
        <v>171</v>
      </c>
      <c r="Q595" s="81" t="s">
        <v>171</v>
      </c>
      <c r="R595" s="46"/>
      <c r="S595" s="83" t="s">
        <v>171</v>
      </c>
      <c r="T595" s="84" t="s">
        <v>171</v>
      </c>
      <c r="U595" s="84">
        <v>15.2</v>
      </c>
      <c r="V595" s="170" t="s">
        <v>171</v>
      </c>
      <c r="W595" s="171" t="s">
        <v>171</v>
      </c>
      <c r="X595" s="172" t="s">
        <v>171</v>
      </c>
      <c r="Y595" s="173">
        <v>3.79</v>
      </c>
      <c r="Z595" s="174" t="s">
        <v>171</v>
      </c>
    </row>
    <row r="596" spans="2:28" ht="13.9" customHeight="1" x14ac:dyDescent="0.25">
      <c r="B596" s="30">
        <v>45684</v>
      </c>
      <c r="C596" s="78">
        <f t="shared" si="8"/>
        <v>99.3</v>
      </c>
      <c r="D596" s="46"/>
      <c r="E596" s="26">
        <v>99.3</v>
      </c>
      <c r="F596" s="26"/>
      <c r="G596" s="26"/>
      <c r="H596" s="26"/>
      <c r="I596" s="26"/>
      <c r="J596" s="46"/>
      <c r="K596" s="26" t="s">
        <v>171</v>
      </c>
      <c r="L596" s="46"/>
      <c r="M596" s="106">
        <v>145</v>
      </c>
      <c r="N596" s="46"/>
      <c r="O596" s="26" t="s">
        <v>171</v>
      </c>
      <c r="P596" s="80" t="s">
        <v>171</v>
      </c>
      <c r="Q596" s="81" t="s">
        <v>171</v>
      </c>
      <c r="R596" s="46"/>
      <c r="S596" s="83" t="s">
        <v>171</v>
      </c>
      <c r="T596" s="84" t="s">
        <v>171</v>
      </c>
      <c r="U596" s="84">
        <v>13.1</v>
      </c>
      <c r="V596" s="170" t="s">
        <v>171</v>
      </c>
      <c r="W596" s="171" t="s">
        <v>171</v>
      </c>
      <c r="X596" s="172" t="s">
        <v>171</v>
      </c>
      <c r="Y596" s="173">
        <v>1.99</v>
      </c>
      <c r="Z596" s="174" t="s">
        <v>171</v>
      </c>
    </row>
    <row r="597" spans="2:28" ht="13.9" customHeight="1" x14ac:dyDescent="0.25">
      <c r="B597" s="30">
        <v>45686</v>
      </c>
      <c r="C597" s="78">
        <f t="shared" si="8"/>
        <v>84.3</v>
      </c>
      <c r="D597" s="46"/>
      <c r="E597" s="26">
        <v>84.3</v>
      </c>
      <c r="F597" s="26"/>
      <c r="G597" s="26"/>
      <c r="H597" s="26"/>
      <c r="I597" s="26"/>
      <c r="J597" s="46"/>
      <c r="K597" s="26" t="s">
        <v>171</v>
      </c>
      <c r="L597" s="46"/>
      <c r="M597" s="106">
        <v>134</v>
      </c>
      <c r="N597" s="46"/>
      <c r="O597" s="26" t="s">
        <v>171</v>
      </c>
      <c r="P597" s="80" t="s">
        <v>171</v>
      </c>
      <c r="Q597" s="81" t="s">
        <v>171</v>
      </c>
      <c r="R597" s="46"/>
      <c r="S597" s="83" t="s">
        <v>171</v>
      </c>
      <c r="T597" s="84" t="s">
        <v>171</v>
      </c>
      <c r="U597" s="84">
        <v>15.2</v>
      </c>
      <c r="V597" s="170" t="s">
        <v>171</v>
      </c>
      <c r="W597" s="171" t="s">
        <v>171</v>
      </c>
      <c r="X597" s="172" t="s">
        <v>171</v>
      </c>
      <c r="Y597" s="173">
        <v>1.47</v>
      </c>
      <c r="Z597" s="174" t="s">
        <v>171</v>
      </c>
    </row>
    <row r="598" spans="2:28" ht="13.5" customHeight="1" x14ac:dyDescent="0.25">
      <c r="B598" s="30">
        <v>45688</v>
      </c>
      <c r="C598" s="78">
        <f t="shared" si="8"/>
        <v>46.3</v>
      </c>
      <c r="D598" s="46"/>
      <c r="E598" s="26">
        <v>46.3</v>
      </c>
      <c r="F598" s="26"/>
      <c r="G598" s="26"/>
      <c r="H598" s="26"/>
      <c r="I598" s="26"/>
      <c r="J598" s="46"/>
      <c r="K598" s="26" t="s">
        <v>171</v>
      </c>
      <c r="L598" s="46"/>
      <c r="M598" s="106">
        <v>122</v>
      </c>
      <c r="N598" s="46"/>
      <c r="O598" s="26" t="s">
        <v>171</v>
      </c>
      <c r="P598" s="80" t="s">
        <v>171</v>
      </c>
      <c r="Q598" s="81" t="s">
        <v>171</v>
      </c>
      <c r="R598" s="46"/>
      <c r="S598" s="83" t="s">
        <v>171</v>
      </c>
      <c r="T598" s="84" t="s">
        <v>171</v>
      </c>
      <c r="U598" s="84">
        <v>16.5</v>
      </c>
      <c r="V598" s="170" t="s">
        <v>171</v>
      </c>
      <c r="W598" s="171" t="s">
        <v>171</v>
      </c>
      <c r="X598" s="172" t="s">
        <v>171</v>
      </c>
      <c r="Y598" s="173">
        <v>1.57</v>
      </c>
      <c r="Z598" s="174" t="s">
        <v>171</v>
      </c>
    </row>
    <row r="599" spans="2:28" ht="13.5" customHeight="1" x14ac:dyDescent="0.25">
      <c r="B599" s="30">
        <v>45691</v>
      </c>
      <c r="C599" s="78">
        <f t="shared" si="8"/>
        <v>100</v>
      </c>
      <c r="D599" s="46"/>
      <c r="E599" s="26">
        <v>100</v>
      </c>
      <c r="F599" s="26"/>
      <c r="G599" s="26"/>
      <c r="H599" s="26"/>
      <c r="I599" s="26"/>
      <c r="J599" s="46"/>
      <c r="K599" s="26" t="s">
        <v>171</v>
      </c>
      <c r="L599" s="46"/>
      <c r="M599" s="106">
        <v>86.8</v>
      </c>
      <c r="N599" s="46"/>
      <c r="O599" s="26" t="s">
        <v>171</v>
      </c>
      <c r="P599" s="80" t="s">
        <v>171</v>
      </c>
      <c r="Q599" s="81" t="s">
        <v>171</v>
      </c>
      <c r="R599" s="46"/>
      <c r="S599" s="83" t="s">
        <v>171</v>
      </c>
      <c r="T599" s="84" t="s">
        <v>171</v>
      </c>
      <c r="U599" s="84">
        <v>13.9</v>
      </c>
      <c r="V599" s="170" t="s">
        <v>171</v>
      </c>
      <c r="W599" s="171" t="s">
        <v>171</v>
      </c>
      <c r="X599" s="172" t="s">
        <v>171</v>
      </c>
      <c r="Y599" s="173">
        <v>2.72</v>
      </c>
      <c r="Z599" s="174" t="s">
        <v>171</v>
      </c>
    </row>
    <row r="600" spans="2:28" ht="13.5" customHeight="1" x14ac:dyDescent="0.25">
      <c r="B600" s="30">
        <v>45693</v>
      </c>
      <c r="C600" s="78">
        <f t="shared" si="8"/>
        <v>93</v>
      </c>
      <c r="D600" s="46"/>
      <c r="E600" s="26">
        <v>93</v>
      </c>
      <c r="F600" s="26"/>
      <c r="G600" s="26"/>
      <c r="H600" s="26"/>
      <c r="I600" s="26"/>
      <c r="J600" s="46"/>
      <c r="K600" s="26" t="s">
        <v>171</v>
      </c>
      <c r="L600" s="46"/>
      <c r="M600" s="106">
        <v>126</v>
      </c>
      <c r="N600" s="46"/>
      <c r="O600" s="26" t="s">
        <v>171</v>
      </c>
      <c r="P600" s="80" t="s">
        <v>171</v>
      </c>
      <c r="Q600" s="81" t="s">
        <v>171</v>
      </c>
      <c r="R600" s="46"/>
      <c r="S600" s="83" t="s">
        <v>171</v>
      </c>
      <c r="T600" s="84" t="s">
        <v>171</v>
      </c>
      <c r="U600" s="84">
        <v>11.4</v>
      </c>
      <c r="V600" s="170" t="s">
        <v>171</v>
      </c>
      <c r="W600" s="171" t="s">
        <v>171</v>
      </c>
      <c r="X600" s="172" t="s">
        <v>171</v>
      </c>
      <c r="Y600" s="173">
        <v>3.31</v>
      </c>
      <c r="Z600" s="174" t="s">
        <v>171</v>
      </c>
    </row>
    <row r="601" spans="2:28" ht="13.5" customHeight="1" x14ac:dyDescent="0.25">
      <c r="B601" s="30">
        <v>45695</v>
      </c>
      <c r="C601" s="78">
        <f t="shared" si="8"/>
        <v>110</v>
      </c>
      <c r="D601" s="46"/>
      <c r="E601" s="26">
        <v>110</v>
      </c>
      <c r="F601" s="26"/>
      <c r="G601" s="26"/>
      <c r="H601" s="26"/>
      <c r="I601" s="26"/>
      <c r="J601" s="46"/>
      <c r="K601" s="26">
        <v>58</v>
      </c>
      <c r="L601" s="46"/>
      <c r="M601" s="106">
        <v>116</v>
      </c>
      <c r="N601" s="46"/>
      <c r="O601" s="26" t="s">
        <v>171</v>
      </c>
      <c r="P601" s="80" t="s">
        <v>171</v>
      </c>
      <c r="Q601" s="81" t="s">
        <v>171</v>
      </c>
      <c r="R601" s="46"/>
      <c r="S601" s="83" t="s">
        <v>171</v>
      </c>
      <c r="T601" s="84" t="s">
        <v>171</v>
      </c>
      <c r="U601" s="84">
        <v>13.8</v>
      </c>
      <c r="V601" s="170" t="s">
        <v>171</v>
      </c>
      <c r="W601" s="171" t="s">
        <v>171</v>
      </c>
      <c r="X601" s="172" t="s">
        <v>171</v>
      </c>
      <c r="Y601" s="173">
        <v>2.35</v>
      </c>
      <c r="Z601" s="174" t="s">
        <v>171</v>
      </c>
      <c r="AB601" t="s">
        <v>225</v>
      </c>
    </row>
    <row r="602" spans="2:28" ht="13.5" customHeight="1" x14ac:dyDescent="0.25">
      <c r="B602" s="30">
        <v>45698</v>
      </c>
      <c r="C602" s="78">
        <f t="shared" si="8"/>
        <v>54.2</v>
      </c>
      <c r="D602" s="46"/>
      <c r="E602" s="26">
        <v>54.2</v>
      </c>
      <c r="F602" s="26"/>
      <c r="G602" s="26"/>
      <c r="H602" s="26"/>
      <c r="I602" s="26"/>
      <c r="J602" s="46"/>
      <c r="K602" s="26" t="s">
        <v>171</v>
      </c>
      <c r="L602" s="46"/>
      <c r="M602" s="106">
        <v>93.9</v>
      </c>
      <c r="N602" s="46"/>
      <c r="O602" s="26" t="s">
        <v>171</v>
      </c>
      <c r="P602" s="80" t="s">
        <v>171</v>
      </c>
      <c r="Q602" s="81" t="s">
        <v>171</v>
      </c>
      <c r="R602" s="46"/>
      <c r="S602" s="83" t="s">
        <v>171</v>
      </c>
      <c r="T602" s="84" t="s">
        <v>171</v>
      </c>
      <c r="U602" s="84">
        <v>6.68</v>
      </c>
      <c r="V602" s="170" t="s">
        <v>171</v>
      </c>
      <c r="W602" s="171" t="s">
        <v>171</v>
      </c>
      <c r="X602" s="172" t="s">
        <v>171</v>
      </c>
      <c r="Y602" s="173">
        <v>1.95</v>
      </c>
      <c r="Z602" s="174" t="s">
        <v>171</v>
      </c>
      <c r="AB602" t="s">
        <v>224</v>
      </c>
    </row>
    <row r="603" spans="2:28" ht="13.5" customHeight="1" x14ac:dyDescent="0.25">
      <c r="B603" s="30">
        <v>45700</v>
      </c>
      <c r="C603" s="78">
        <f t="shared" si="8"/>
        <v>73.8</v>
      </c>
      <c r="D603" s="46"/>
      <c r="E603" s="26">
        <v>73.8</v>
      </c>
      <c r="F603" s="26"/>
      <c r="G603" s="26"/>
      <c r="H603" s="26"/>
      <c r="I603" s="26"/>
      <c r="J603" s="46"/>
      <c r="K603" s="26" t="s">
        <v>171</v>
      </c>
      <c r="L603" s="46"/>
      <c r="M603" s="106">
        <v>121</v>
      </c>
      <c r="N603" s="46"/>
      <c r="O603" s="26" t="s">
        <v>171</v>
      </c>
      <c r="P603" s="80" t="s">
        <v>171</v>
      </c>
      <c r="Q603" s="81" t="s">
        <v>171</v>
      </c>
      <c r="R603" s="46"/>
      <c r="S603" s="83" t="s">
        <v>171</v>
      </c>
      <c r="T603" s="84" t="s">
        <v>171</v>
      </c>
      <c r="U603" s="84">
        <v>12</v>
      </c>
      <c r="V603" s="170" t="s">
        <v>171</v>
      </c>
      <c r="W603" s="171" t="s">
        <v>171</v>
      </c>
      <c r="X603" s="172" t="s">
        <v>171</v>
      </c>
      <c r="Y603" s="173">
        <v>2.1</v>
      </c>
      <c r="Z603" s="174" t="s">
        <v>171</v>
      </c>
      <c r="AB603" t="s">
        <v>226</v>
      </c>
    </row>
    <row r="604" spans="2:28" ht="13.5" customHeight="1" x14ac:dyDescent="0.25">
      <c r="B604" s="30">
        <v>45702</v>
      </c>
      <c r="C604" s="78">
        <f t="shared" si="8"/>
        <v>72.8</v>
      </c>
      <c r="D604" s="46"/>
      <c r="E604" s="26">
        <v>72.8</v>
      </c>
      <c r="F604" s="26"/>
      <c r="G604" s="26"/>
      <c r="H604" s="26"/>
      <c r="I604" s="26"/>
      <c r="J604" s="46"/>
      <c r="K604" s="26" t="s">
        <v>171</v>
      </c>
      <c r="L604" s="46"/>
      <c r="M604" s="106">
        <v>105</v>
      </c>
      <c r="N604" s="46"/>
      <c r="O604" s="26" t="s">
        <v>171</v>
      </c>
      <c r="P604" s="80" t="s">
        <v>171</v>
      </c>
      <c r="Q604" s="81" t="s">
        <v>171</v>
      </c>
      <c r="R604" s="46"/>
      <c r="S604" s="83" t="s">
        <v>171</v>
      </c>
      <c r="T604" s="84" t="s">
        <v>171</v>
      </c>
      <c r="U604" s="84">
        <v>5.09</v>
      </c>
      <c r="V604" s="170" t="s">
        <v>171</v>
      </c>
      <c r="W604" s="171" t="s">
        <v>171</v>
      </c>
      <c r="X604" s="172" t="s">
        <v>171</v>
      </c>
      <c r="Y604" s="173">
        <v>1.84</v>
      </c>
      <c r="Z604" s="174" t="s">
        <v>171</v>
      </c>
      <c r="AB604" t="s">
        <v>227</v>
      </c>
    </row>
    <row r="605" spans="2:28" ht="13.5" customHeight="1" x14ac:dyDescent="0.25">
      <c r="B605" s="30">
        <v>45705</v>
      </c>
      <c r="C605" s="78">
        <f t="shared" si="8"/>
        <v>115</v>
      </c>
      <c r="D605" s="46"/>
      <c r="E605" s="26">
        <v>115</v>
      </c>
      <c r="F605" s="26"/>
      <c r="G605" s="26"/>
      <c r="H605" s="26"/>
      <c r="I605" s="26"/>
      <c r="J605" s="46"/>
      <c r="K605" s="26" t="s">
        <v>171</v>
      </c>
      <c r="L605" s="46"/>
      <c r="M605" s="106">
        <v>128</v>
      </c>
      <c r="N605" s="46"/>
      <c r="O605" s="26" t="s">
        <v>171</v>
      </c>
      <c r="P605" s="80" t="s">
        <v>171</v>
      </c>
      <c r="Q605" s="81" t="s">
        <v>171</v>
      </c>
      <c r="R605" s="46"/>
      <c r="S605" s="83" t="s">
        <v>171</v>
      </c>
      <c r="T605" s="84" t="s">
        <v>171</v>
      </c>
      <c r="U605" s="84">
        <v>18.7</v>
      </c>
      <c r="V605" s="170" t="s">
        <v>171</v>
      </c>
      <c r="W605" s="171" t="s">
        <v>171</v>
      </c>
      <c r="X605" s="172" t="s">
        <v>171</v>
      </c>
      <c r="Y605" s="173">
        <v>4.22</v>
      </c>
      <c r="Z605" s="174" t="s">
        <v>171</v>
      </c>
      <c r="AB605" t="s">
        <v>228</v>
      </c>
    </row>
    <row r="606" spans="2:28" ht="13.5" customHeight="1" x14ac:dyDescent="0.25">
      <c r="B606" s="30">
        <v>45707</v>
      </c>
      <c r="C606" s="78">
        <f t="shared" si="8"/>
        <v>122</v>
      </c>
      <c r="D606" s="46"/>
      <c r="E606" s="26">
        <v>122</v>
      </c>
      <c r="F606" s="26"/>
      <c r="G606" s="26"/>
      <c r="H606" s="26"/>
      <c r="I606" s="26"/>
      <c r="J606" s="46"/>
      <c r="K606" s="26" t="s">
        <v>171</v>
      </c>
      <c r="L606" s="46"/>
      <c r="M606" s="106">
        <v>97.8</v>
      </c>
      <c r="N606" s="46"/>
      <c r="O606" s="26" t="s">
        <v>171</v>
      </c>
      <c r="P606" s="80" t="s">
        <v>171</v>
      </c>
      <c r="Q606" s="81" t="s">
        <v>171</v>
      </c>
      <c r="R606" s="46"/>
      <c r="S606" s="83" t="s">
        <v>171</v>
      </c>
      <c r="T606" s="84" t="s">
        <v>171</v>
      </c>
      <c r="U606" s="84">
        <v>17.2</v>
      </c>
      <c r="V606" s="170" t="s">
        <v>171</v>
      </c>
      <c r="W606" s="171" t="s">
        <v>171</v>
      </c>
      <c r="X606" s="172" t="s">
        <v>171</v>
      </c>
      <c r="Y606" s="173">
        <v>4</v>
      </c>
      <c r="Z606" s="174" t="s">
        <v>171</v>
      </c>
      <c r="AB606" t="s">
        <v>229</v>
      </c>
    </row>
    <row r="607" spans="2:28" ht="13.5" customHeight="1" x14ac:dyDescent="0.25">
      <c r="B607" s="30">
        <v>45709</v>
      </c>
      <c r="C607" s="78">
        <f t="shared" si="8"/>
        <v>99.7</v>
      </c>
      <c r="D607" s="46"/>
      <c r="E607" s="26">
        <v>99.7</v>
      </c>
      <c r="F607" s="26"/>
      <c r="G607" s="26"/>
      <c r="H607" s="26"/>
      <c r="I607" s="26"/>
      <c r="J607" s="46"/>
      <c r="K607" s="26" t="s">
        <v>171</v>
      </c>
      <c r="L607" s="46"/>
      <c r="M607" s="106">
        <v>88.7</v>
      </c>
      <c r="N607" s="46"/>
      <c r="O607" s="26" t="s">
        <v>171</v>
      </c>
      <c r="P607" s="80" t="s">
        <v>171</v>
      </c>
      <c r="Q607" s="81" t="s">
        <v>171</v>
      </c>
      <c r="R607" s="46"/>
      <c r="S607" s="83" t="s">
        <v>171</v>
      </c>
      <c r="T607" s="84" t="s">
        <v>171</v>
      </c>
      <c r="U607" s="84">
        <v>16.100000000000001</v>
      </c>
      <c r="V607" s="170" t="s">
        <v>171</v>
      </c>
      <c r="W607" s="171" t="s">
        <v>171</v>
      </c>
      <c r="X607" s="172" t="s">
        <v>171</v>
      </c>
      <c r="Y607" s="173">
        <v>5.2</v>
      </c>
      <c r="Z607" s="174" t="s">
        <v>171</v>
      </c>
      <c r="AB607" t="s">
        <v>230</v>
      </c>
    </row>
    <row r="608" spans="2:28" ht="13.5" customHeight="1" x14ac:dyDescent="0.25">
      <c r="B608" s="30">
        <v>45712</v>
      </c>
      <c r="C608" s="78">
        <f t="shared" si="8"/>
        <v>87.9</v>
      </c>
      <c r="D608" s="46"/>
      <c r="E608" s="26">
        <v>87.9</v>
      </c>
      <c r="F608" s="26"/>
      <c r="G608" s="26"/>
      <c r="H608" s="26"/>
      <c r="I608" s="26"/>
      <c r="J608" s="46"/>
      <c r="K608" s="26" t="s">
        <v>171</v>
      </c>
      <c r="L608" s="46"/>
      <c r="M608" s="106">
        <v>92.4</v>
      </c>
      <c r="N608" s="46"/>
      <c r="O608" s="26" t="s">
        <v>171</v>
      </c>
      <c r="P608" s="80" t="s">
        <v>171</v>
      </c>
      <c r="Q608" s="81" t="s">
        <v>171</v>
      </c>
      <c r="R608" s="46"/>
      <c r="S608" s="83" t="s">
        <v>171</v>
      </c>
      <c r="T608" s="84" t="s">
        <v>171</v>
      </c>
      <c r="U608" s="84">
        <v>18.5</v>
      </c>
      <c r="V608" s="170" t="s">
        <v>171</v>
      </c>
      <c r="W608" s="171" t="s">
        <v>171</v>
      </c>
      <c r="X608" s="172" t="s">
        <v>171</v>
      </c>
      <c r="Y608" s="173">
        <v>6.27</v>
      </c>
      <c r="Z608" s="174" t="s">
        <v>171</v>
      </c>
      <c r="AB608" t="s">
        <v>231</v>
      </c>
    </row>
    <row r="609" spans="2:28" ht="13.5" customHeight="1" x14ac:dyDescent="0.25">
      <c r="B609" s="30">
        <v>45714</v>
      </c>
      <c r="C609" s="78">
        <f t="shared" si="8"/>
        <v>92.6</v>
      </c>
      <c r="D609" s="46"/>
      <c r="E609" s="26">
        <v>92.6</v>
      </c>
      <c r="F609" s="26"/>
      <c r="G609" s="26"/>
      <c r="H609" s="26"/>
      <c r="I609" s="26"/>
      <c r="J609" s="46"/>
      <c r="K609" s="26" t="s">
        <v>171</v>
      </c>
      <c r="L609" s="46"/>
      <c r="M609" s="106">
        <v>171</v>
      </c>
      <c r="N609" s="46"/>
      <c r="O609" s="26" t="s">
        <v>171</v>
      </c>
      <c r="P609" s="80" t="s">
        <v>171</v>
      </c>
      <c r="Q609" s="81" t="s">
        <v>171</v>
      </c>
      <c r="R609" s="46"/>
      <c r="S609" s="83" t="s">
        <v>171</v>
      </c>
      <c r="T609" s="84" t="s">
        <v>171</v>
      </c>
      <c r="U609" s="84">
        <v>3.06</v>
      </c>
      <c r="V609" s="170" t="s">
        <v>171</v>
      </c>
      <c r="W609" s="171" t="s">
        <v>171</v>
      </c>
      <c r="X609" s="172" t="s">
        <v>171</v>
      </c>
      <c r="Y609" s="173">
        <v>5.79</v>
      </c>
      <c r="Z609" s="174" t="s">
        <v>171</v>
      </c>
      <c r="AB609" t="s">
        <v>232</v>
      </c>
    </row>
    <row r="610" spans="2:28" ht="13.5" customHeight="1" x14ac:dyDescent="0.25">
      <c r="B610" s="30">
        <v>45716</v>
      </c>
      <c r="C610" s="78">
        <f t="shared" si="8"/>
        <v>96.7</v>
      </c>
      <c r="D610" s="46"/>
      <c r="E610" s="26">
        <v>96.7</v>
      </c>
      <c r="F610" s="26"/>
      <c r="G610" s="26"/>
      <c r="H610" s="26"/>
      <c r="I610" s="26"/>
      <c r="J610" s="46"/>
      <c r="K610" s="26" t="s">
        <v>171</v>
      </c>
      <c r="L610" s="46"/>
      <c r="M610" s="106">
        <v>153</v>
      </c>
      <c r="N610" s="46"/>
      <c r="O610" s="26" t="s">
        <v>171</v>
      </c>
      <c r="P610" s="80" t="s">
        <v>171</v>
      </c>
      <c r="Q610" s="81" t="s">
        <v>171</v>
      </c>
      <c r="R610" s="46"/>
      <c r="S610" s="83" t="s">
        <v>171</v>
      </c>
      <c r="T610" s="84" t="s">
        <v>171</v>
      </c>
      <c r="U610" s="84">
        <v>2.84</v>
      </c>
      <c r="V610" s="170" t="s">
        <v>171</v>
      </c>
      <c r="W610" s="171" t="s">
        <v>171</v>
      </c>
      <c r="X610" s="172" t="s">
        <v>171</v>
      </c>
      <c r="Y610" s="173">
        <v>4.5</v>
      </c>
      <c r="Z610" s="174" t="s">
        <v>171</v>
      </c>
      <c r="AB610" t="s">
        <v>233</v>
      </c>
    </row>
    <row r="611" spans="2:28" ht="13.5" customHeight="1" x14ac:dyDescent="0.25">
      <c r="B611" s="30">
        <v>45720</v>
      </c>
      <c r="C611" s="78">
        <f t="shared" si="8"/>
        <v>371</v>
      </c>
      <c r="D611" s="46"/>
      <c r="E611" s="26">
        <v>371</v>
      </c>
      <c r="F611" s="26"/>
      <c r="G611" s="26"/>
      <c r="H611" s="26"/>
      <c r="I611" s="26"/>
      <c r="J611" s="46"/>
      <c r="K611" s="26" t="s">
        <v>171</v>
      </c>
      <c r="L611" s="46"/>
      <c r="M611" s="26" t="s">
        <v>171</v>
      </c>
      <c r="N611" s="46"/>
      <c r="O611" s="26" t="s">
        <v>171</v>
      </c>
      <c r="P611" s="80" t="s">
        <v>171</v>
      </c>
      <c r="Q611" s="81" t="s">
        <v>171</v>
      </c>
      <c r="R611" s="46"/>
      <c r="S611" s="83" t="s">
        <v>171</v>
      </c>
      <c r="T611" s="84" t="s">
        <v>171</v>
      </c>
      <c r="U611" s="84" t="s">
        <v>171</v>
      </c>
      <c r="V611" s="170" t="s">
        <v>171</v>
      </c>
      <c r="W611" s="171" t="s">
        <v>171</v>
      </c>
      <c r="X611" s="172" t="s">
        <v>171</v>
      </c>
      <c r="Y611" s="173" t="s">
        <v>171</v>
      </c>
      <c r="Z611" s="174" t="s">
        <v>171</v>
      </c>
      <c r="AB611" t="s">
        <v>234</v>
      </c>
    </row>
    <row r="612" spans="2:28" ht="13.5" customHeight="1" x14ac:dyDescent="0.25">
      <c r="B612" s="30">
        <v>45721</v>
      </c>
      <c r="C612" s="78">
        <f t="shared" si="8"/>
        <v>258</v>
      </c>
      <c r="D612" s="46"/>
      <c r="E612" s="26">
        <v>258</v>
      </c>
      <c r="F612" s="26"/>
      <c r="G612" s="26"/>
      <c r="H612" s="26"/>
      <c r="I612" s="26"/>
      <c r="J612" s="46"/>
      <c r="K612" s="26" t="s">
        <v>171</v>
      </c>
      <c r="L612" s="46"/>
      <c r="M612" s="26" t="s">
        <v>171</v>
      </c>
      <c r="N612" s="46"/>
      <c r="O612" s="26" t="s">
        <v>171</v>
      </c>
      <c r="P612" s="80" t="s">
        <v>171</v>
      </c>
      <c r="Q612" s="81" t="s">
        <v>171</v>
      </c>
      <c r="R612" s="46"/>
      <c r="S612" s="83" t="s">
        <v>171</v>
      </c>
      <c r="T612" s="84" t="s">
        <v>171</v>
      </c>
      <c r="U612" s="84" t="s">
        <v>171</v>
      </c>
      <c r="V612" s="170" t="s">
        <v>171</v>
      </c>
      <c r="W612" s="171" t="s">
        <v>171</v>
      </c>
      <c r="X612" s="172" t="s">
        <v>171</v>
      </c>
      <c r="Y612" s="173" t="s">
        <v>171</v>
      </c>
      <c r="Z612" s="174" t="s">
        <v>171</v>
      </c>
      <c r="AB612" t="s">
        <v>235</v>
      </c>
    </row>
    <row r="613" spans="2:28" ht="13.5" customHeight="1" x14ac:dyDescent="0.25">
      <c r="B613" s="30">
        <v>45723</v>
      </c>
      <c r="C613" s="78">
        <f t="shared" si="8"/>
        <v>933</v>
      </c>
      <c r="D613" s="46"/>
      <c r="E613" s="26">
        <v>933</v>
      </c>
      <c r="F613" s="26"/>
      <c r="G613" s="26"/>
      <c r="H613" s="26"/>
      <c r="I613" s="26"/>
      <c r="J613" s="46"/>
      <c r="K613" s="26" t="s">
        <v>171</v>
      </c>
      <c r="L613" s="46"/>
      <c r="M613" s="26" t="s">
        <v>171</v>
      </c>
      <c r="N613" s="46"/>
      <c r="O613" s="26" t="s">
        <v>171</v>
      </c>
      <c r="P613" s="80" t="s">
        <v>171</v>
      </c>
      <c r="Q613" s="81" t="s">
        <v>171</v>
      </c>
      <c r="R613" s="46"/>
      <c r="S613" s="83" t="s">
        <v>171</v>
      </c>
      <c r="T613" s="84" t="s">
        <v>171</v>
      </c>
      <c r="U613" s="84" t="s">
        <v>171</v>
      </c>
      <c r="V613" s="170" t="s">
        <v>171</v>
      </c>
      <c r="W613" s="171" t="s">
        <v>171</v>
      </c>
      <c r="X613" s="172" t="s">
        <v>171</v>
      </c>
      <c r="Y613" s="173">
        <v>5.38</v>
      </c>
      <c r="Z613" s="174" t="s">
        <v>171</v>
      </c>
      <c r="AB613" t="s">
        <v>236</v>
      </c>
    </row>
    <row r="614" spans="2:28" ht="13.15" customHeight="1" x14ac:dyDescent="0.25">
      <c r="B614" s="30">
        <v>45726</v>
      </c>
      <c r="C614" s="78">
        <f t="shared" si="8"/>
        <v>313</v>
      </c>
      <c r="D614" s="46"/>
      <c r="E614" s="26">
        <v>313</v>
      </c>
      <c r="F614" s="26"/>
      <c r="G614" s="26"/>
      <c r="H614" s="26"/>
      <c r="I614" s="26"/>
      <c r="J614" s="46"/>
      <c r="K614" s="26" t="s">
        <v>171</v>
      </c>
      <c r="L614" s="46"/>
      <c r="M614" s="26">
        <v>192</v>
      </c>
      <c r="N614" s="46"/>
      <c r="O614" s="26" t="s">
        <v>171</v>
      </c>
      <c r="P614" s="80" t="s">
        <v>171</v>
      </c>
      <c r="Q614" s="81" t="s">
        <v>171</v>
      </c>
      <c r="R614" s="46"/>
      <c r="S614" s="83" t="s">
        <v>171</v>
      </c>
      <c r="T614" s="84" t="s">
        <v>171</v>
      </c>
      <c r="U614" s="84">
        <v>15.2</v>
      </c>
      <c r="V614" s="170" t="s">
        <v>171</v>
      </c>
      <c r="W614" s="171" t="s">
        <v>171</v>
      </c>
      <c r="X614" s="172" t="s">
        <v>171</v>
      </c>
      <c r="Y614" s="173">
        <v>4.78</v>
      </c>
      <c r="Z614" s="174" t="s">
        <v>171</v>
      </c>
    </row>
    <row r="615" spans="2:28" ht="13.15" customHeight="1" x14ac:dyDescent="0.25">
      <c r="B615" s="30">
        <v>45728</v>
      </c>
      <c r="C615" s="78">
        <f t="shared" si="8"/>
        <v>285</v>
      </c>
      <c r="D615" s="46"/>
      <c r="E615" s="26">
        <v>285</v>
      </c>
      <c r="F615" s="26"/>
      <c r="G615" s="26"/>
      <c r="H615" s="26"/>
      <c r="I615" s="26"/>
      <c r="J615" s="46"/>
      <c r="K615" s="26" t="s">
        <v>171</v>
      </c>
      <c r="L615" s="46"/>
      <c r="M615" s="26">
        <v>154</v>
      </c>
      <c r="N615" s="46"/>
      <c r="O615" s="26" t="s">
        <v>171</v>
      </c>
      <c r="P615" s="80" t="s">
        <v>171</v>
      </c>
      <c r="Q615" s="81" t="s">
        <v>171</v>
      </c>
      <c r="R615" s="46"/>
      <c r="S615" s="83" t="s">
        <v>171</v>
      </c>
      <c r="T615" s="84" t="s">
        <v>171</v>
      </c>
      <c r="U615" s="84">
        <v>16.399999999999999</v>
      </c>
      <c r="V615" s="170" t="s">
        <v>171</v>
      </c>
      <c r="W615" s="171" t="s">
        <v>171</v>
      </c>
      <c r="X615" s="172" t="s">
        <v>171</v>
      </c>
      <c r="Y615" s="173">
        <v>4.5599999999999996</v>
      </c>
      <c r="Z615" s="174" t="s">
        <v>171</v>
      </c>
    </row>
    <row r="616" spans="2:28" ht="13.15" customHeight="1" x14ac:dyDescent="0.25">
      <c r="B616" s="30">
        <v>45730</v>
      </c>
      <c r="C616" s="78">
        <f t="shared" si="8"/>
        <v>368</v>
      </c>
      <c r="D616" s="46"/>
      <c r="E616" s="26">
        <v>368</v>
      </c>
      <c r="F616" s="26"/>
      <c r="G616" s="26"/>
      <c r="H616" s="26"/>
      <c r="I616" s="26"/>
      <c r="J616" s="46"/>
      <c r="K616" s="26" t="s">
        <v>171</v>
      </c>
      <c r="L616" s="46"/>
      <c r="M616" s="26">
        <v>165</v>
      </c>
      <c r="N616" s="46"/>
      <c r="O616" s="26" t="s">
        <v>171</v>
      </c>
      <c r="P616" s="80" t="s">
        <v>171</v>
      </c>
      <c r="Q616" s="81" t="s">
        <v>171</v>
      </c>
      <c r="R616" s="46"/>
      <c r="S616" s="83" t="s">
        <v>171</v>
      </c>
      <c r="T616" s="84" t="s">
        <v>171</v>
      </c>
      <c r="U616" s="84" t="s">
        <v>171</v>
      </c>
      <c r="V616" s="170" t="s">
        <v>171</v>
      </c>
      <c r="W616" s="171" t="s">
        <v>171</v>
      </c>
      <c r="X616" s="172" t="s">
        <v>171</v>
      </c>
      <c r="Y616" s="173" t="s">
        <v>171</v>
      </c>
      <c r="Z616" s="174" t="s">
        <v>171</v>
      </c>
      <c r="AB616" t="s">
        <v>237</v>
      </c>
    </row>
    <row r="617" spans="2:28" ht="13.15" customHeight="1" x14ac:dyDescent="0.25">
      <c r="B617" s="30">
        <v>45733</v>
      </c>
      <c r="C617" s="78">
        <f t="shared" si="8"/>
        <v>268</v>
      </c>
      <c r="D617" s="46"/>
      <c r="E617" s="26">
        <v>268</v>
      </c>
      <c r="F617" s="26"/>
      <c r="G617" s="26"/>
      <c r="H617" s="26"/>
      <c r="I617" s="26"/>
      <c r="J617" s="46"/>
      <c r="K617" s="26" t="s">
        <v>171</v>
      </c>
      <c r="L617" s="46"/>
      <c r="M617" s="26">
        <v>168</v>
      </c>
      <c r="N617" s="46"/>
      <c r="O617" s="26" t="s">
        <v>171</v>
      </c>
      <c r="P617" s="80" t="s">
        <v>171</v>
      </c>
      <c r="Q617" s="81" t="s">
        <v>171</v>
      </c>
      <c r="R617" s="46"/>
      <c r="S617" s="83" t="s">
        <v>171</v>
      </c>
      <c r="T617" s="84" t="s">
        <v>171</v>
      </c>
      <c r="U617" s="84" t="s">
        <v>171</v>
      </c>
      <c r="V617" s="170" t="s">
        <v>171</v>
      </c>
      <c r="W617" s="171" t="s">
        <v>171</v>
      </c>
      <c r="X617" s="172" t="s">
        <v>171</v>
      </c>
      <c r="Y617" s="173" t="s">
        <v>171</v>
      </c>
      <c r="Z617" s="174" t="s">
        <v>171</v>
      </c>
      <c r="AB617" t="s">
        <v>238</v>
      </c>
    </row>
    <row r="618" spans="2:28" ht="13.15" customHeight="1" x14ac:dyDescent="0.25">
      <c r="B618" s="30">
        <v>45737</v>
      </c>
      <c r="C618" s="78">
        <f t="shared" si="8"/>
        <v>385</v>
      </c>
      <c r="D618" s="46"/>
      <c r="E618" s="26">
        <v>385</v>
      </c>
      <c r="F618" s="26"/>
      <c r="G618" s="26"/>
      <c r="H618" s="26"/>
      <c r="I618" s="26"/>
      <c r="J618" s="46"/>
      <c r="K618" s="26" t="s">
        <v>171</v>
      </c>
      <c r="L618" s="46"/>
      <c r="M618" s="26" t="s">
        <v>171</v>
      </c>
      <c r="N618" s="46"/>
      <c r="O618" s="26" t="s">
        <v>171</v>
      </c>
      <c r="P618" s="80" t="s">
        <v>171</v>
      </c>
      <c r="Q618" s="81" t="s">
        <v>171</v>
      </c>
      <c r="R618" s="46"/>
      <c r="S618" s="83" t="s">
        <v>171</v>
      </c>
      <c r="T618" s="84" t="s">
        <v>171</v>
      </c>
      <c r="U618" s="84" t="s">
        <v>171</v>
      </c>
      <c r="V618" s="170" t="s">
        <v>171</v>
      </c>
      <c r="W618" s="171" t="s">
        <v>171</v>
      </c>
      <c r="X618" s="172" t="s">
        <v>171</v>
      </c>
      <c r="Y618" s="173">
        <v>5.49</v>
      </c>
      <c r="Z618" s="174" t="s">
        <v>171</v>
      </c>
      <c r="AB618" t="s">
        <v>239</v>
      </c>
    </row>
    <row r="619" spans="2:28" ht="13.15" customHeight="1" x14ac:dyDescent="0.25">
      <c r="B619" s="30">
        <v>45740</v>
      </c>
      <c r="C619" s="78">
        <f t="shared" si="8"/>
        <v>317</v>
      </c>
      <c r="D619" s="46"/>
      <c r="E619" s="26">
        <v>317</v>
      </c>
      <c r="F619" s="26"/>
      <c r="G619" s="26"/>
      <c r="H619" s="26"/>
      <c r="I619" s="26"/>
      <c r="J619" s="46"/>
      <c r="K619" s="26" t="s">
        <v>171</v>
      </c>
      <c r="L619" s="46"/>
      <c r="M619" s="26">
        <v>159</v>
      </c>
      <c r="N619" s="46"/>
      <c r="O619" s="26" t="s">
        <v>171</v>
      </c>
      <c r="P619" s="80" t="s">
        <v>171</v>
      </c>
      <c r="Q619" s="81" t="s">
        <v>171</v>
      </c>
      <c r="R619" s="46"/>
      <c r="S619" s="83" t="s">
        <v>171</v>
      </c>
      <c r="T619" s="84" t="s">
        <v>171</v>
      </c>
      <c r="U619" s="84">
        <v>22.2</v>
      </c>
      <c r="V619" s="170" t="s">
        <v>171</v>
      </c>
      <c r="W619" s="171" t="s">
        <v>171</v>
      </c>
      <c r="X619" s="172" t="s">
        <v>171</v>
      </c>
      <c r="Y619" s="173">
        <v>4.91</v>
      </c>
      <c r="Z619" s="174" t="s">
        <v>171</v>
      </c>
      <c r="AB619" t="s">
        <v>240</v>
      </c>
    </row>
    <row r="620" spans="2:28" ht="13.15" customHeight="1" x14ac:dyDescent="0.25">
      <c r="B620" s="30">
        <v>45742</v>
      </c>
      <c r="C620" s="78">
        <f t="shared" si="8"/>
        <v>240</v>
      </c>
      <c r="D620" s="46"/>
      <c r="E620" s="26">
        <v>240</v>
      </c>
      <c r="F620" s="26"/>
      <c r="G620" s="26"/>
      <c r="H620" s="26"/>
      <c r="I620" s="26"/>
      <c r="J620" s="46"/>
      <c r="K620" s="26" t="s">
        <v>171</v>
      </c>
      <c r="L620" s="46"/>
      <c r="M620" s="26">
        <v>146</v>
      </c>
      <c r="N620" s="46"/>
      <c r="O620" s="26" t="s">
        <v>171</v>
      </c>
      <c r="P620" s="80" t="s">
        <v>171</v>
      </c>
      <c r="Q620" s="81" t="s">
        <v>171</v>
      </c>
      <c r="R620" s="46"/>
      <c r="S620" s="83" t="s">
        <v>171</v>
      </c>
      <c r="T620" s="84" t="s">
        <v>171</v>
      </c>
      <c r="U620" s="84">
        <v>16.600000000000001</v>
      </c>
      <c r="V620" s="170" t="s">
        <v>171</v>
      </c>
      <c r="W620" s="171" t="s">
        <v>171</v>
      </c>
      <c r="X620" s="172" t="s">
        <v>171</v>
      </c>
      <c r="Y620" s="173">
        <v>4.34</v>
      </c>
      <c r="Z620" s="174" t="s">
        <v>171</v>
      </c>
      <c r="AB620" t="s">
        <v>241</v>
      </c>
    </row>
    <row r="621" spans="2:28" ht="13.15" customHeight="1" x14ac:dyDescent="0.25">
      <c r="B621" s="30">
        <v>45744</v>
      </c>
      <c r="C621" s="78">
        <f t="shared" ref="C621:C652" si="9">E621</f>
        <v>248</v>
      </c>
      <c r="D621" s="46"/>
      <c r="E621" s="26">
        <v>248</v>
      </c>
      <c r="F621" s="26"/>
      <c r="G621" s="26"/>
      <c r="H621" s="26"/>
      <c r="I621" s="26"/>
      <c r="J621" s="46"/>
      <c r="K621" s="26" t="s">
        <v>171</v>
      </c>
      <c r="L621" s="46"/>
      <c r="M621" s="26">
        <v>128</v>
      </c>
      <c r="N621" s="46"/>
      <c r="O621" s="26" t="s">
        <v>171</v>
      </c>
      <c r="P621" s="80" t="s">
        <v>171</v>
      </c>
      <c r="Q621" s="81" t="s">
        <v>171</v>
      </c>
      <c r="R621" s="46"/>
      <c r="S621" s="83" t="s">
        <v>171</v>
      </c>
      <c r="T621" s="84" t="s">
        <v>171</v>
      </c>
      <c r="U621" s="84">
        <v>9.5</v>
      </c>
      <c r="V621" s="170" t="s">
        <v>171</v>
      </c>
      <c r="W621" s="171" t="s">
        <v>171</v>
      </c>
      <c r="X621" s="172" t="s">
        <v>171</v>
      </c>
      <c r="Y621" s="173">
        <v>4.12</v>
      </c>
      <c r="Z621" s="174" t="s">
        <v>171</v>
      </c>
      <c r="AB621" t="s">
        <v>242</v>
      </c>
    </row>
    <row r="622" spans="2:28" ht="13.15" customHeight="1" x14ac:dyDescent="0.25">
      <c r="B622" s="30">
        <v>45747</v>
      </c>
      <c r="C622" s="78">
        <f t="shared" si="9"/>
        <v>182</v>
      </c>
      <c r="D622" s="46"/>
      <c r="E622" s="26">
        <v>182</v>
      </c>
      <c r="F622" s="26"/>
      <c r="G622" s="26"/>
      <c r="H622" s="26"/>
      <c r="I622" s="26"/>
      <c r="J622" s="46"/>
      <c r="K622" s="26" t="s">
        <v>171</v>
      </c>
      <c r="L622" s="46"/>
      <c r="M622" s="26">
        <v>117</v>
      </c>
      <c r="N622" s="46"/>
      <c r="O622" s="26" t="s">
        <v>171</v>
      </c>
      <c r="P622" s="80" t="s">
        <v>171</v>
      </c>
      <c r="Q622" s="81" t="s">
        <v>171</v>
      </c>
      <c r="R622" s="46"/>
      <c r="S622" s="83" t="s">
        <v>171</v>
      </c>
      <c r="T622" s="84" t="s">
        <v>171</v>
      </c>
      <c r="U622" s="84">
        <v>7.35</v>
      </c>
      <c r="V622" s="170" t="s">
        <v>171</v>
      </c>
      <c r="W622" s="171" t="s">
        <v>171</v>
      </c>
      <c r="X622" s="172" t="s">
        <v>171</v>
      </c>
      <c r="Y622" s="173">
        <v>3.48</v>
      </c>
      <c r="Z622" s="174" t="s">
        <v>171</v>
      </c>
      <c r="AB622" t="s">
        <v>243</v>
      </c>
    </row>
    <row r="623" spans="2:28" ht="13.15" customHeight="1" x14ac:dyDescent="0.25">
      <c r="B623" s="30">
        <v>45749</v>
      </c>
      <c r="C623" s="78">
        <f t="shared" si="9"/>
        <v>232</v>
      </c>
      <c r="D623" s="46"/>
      <c r="E623" s="26">
        <v>232</v>
      </c>
      <c r="F623" s="26"/>
      <c r="G623" s="26"/>
      <c r="H623" s="26"/>
      <c r="I623" s="26"/>
      <c r="J623" s="46"/>
      <c r="K623" s="26" t="s">
        <v>171</v>
      </c>
      <c r="L623" s="46"/>
      <c r="M623" s="26">
        <v>136</v>
      </c>
      <c r="N623" s="46"/>
      <c r="O623" s="26" t="s">
        <v>171</v>
      </c>
      <c r="P623" s="80" t="s">
        <v>171</v>
      </c>
      <c r="Q623" s="81" t="s">
        <v>171</v>
      </c>
      <c r="R623" s="46"/>
      <c r="S623" s="83" t="s">
        <v>171</v>
      </c>
      <c r="T623" s="84" t="s">
        <v>171</v>
      </c>
      <c r="U623" s="84">
        <v>8.89</v>
      </c>
      <c r="V623" s="170" t="s">
        <v>171</v>
      </c>
      <c r="W623" s="171" t="s">
        <v>171</v>
      </c>
      <c r="X623" s="172" t="s">
        <v>171</v>
      </c>
      <c r="Y623" s="173">
        <v>3.49</v>
      </c>
      <c r="Z623" s="174" t="s">
        <v>171</v>
      </c>
      <c r="AB623" t="s">
        <v>244</v>
      </c>
    </row>
    <row r="624" spans="2:28" ht="13.15" customHeight="1" x14ac:dyDescent="0.25">
      <c r="B624" s="30">
        <v>45751</v>
      </c>
      <c r="C624" s="78">
        <f t="shared" si="9"/>
        <v>252</v>
      </c>
      <c r="D624" s="46"/>
      <c r="E624" s="26">
        <v>252</v>
      </c>
      <c r="F624" s="26"/>
      <c r="G624" s="26"/>
      <c r="H624" s="26"/>
      <c r="I624" s="26"/>
      <c r="J624" s="46"/>
      <c r="K624" s="26" t="s">
        <v>171</v>
      </c>
      <c r="L624" s="46"/>
      <c r="M624" s="26">
        <v>141</v>
      </c>
      <c r="N624" s="46"/>
      <c r="O624" s="26" t="s">
        <v>171</v>
      </c>
      <c r="P624" s="80" t="s">
        <v>171</v>
      </c>
      <c r="Q624" s="81" t="s">
        <v>171</v>
      </c>
      <c r="R624" s="46"/>
      <c r="S624" s="83" t="s">
        <v>171</v>
      </c>
      <c r="T624" s="84" t="s">
        <v>171</v>
      </c>
      <c r="U624" s="84" t="s">
        <v>171</v>
      </c>
      <c r="V624" s="170" t="s">
        <v>171</v>
      </c>
      <c r="W624" s="171" t="s">
        <v>171</v>
      </c>
      <c r="X624" s="172" t="s">
        <v>171</v>
      </c>
      <c r="Y624" s="173">
        <v>3.21</v>
      </c>
      <c r="Z624" s="174" t="s">
        <v>171</v>
      </c>
      <c r="AB624" t="s">
        <v>245</v>
      </c>
    </row>
    <row r="625" spans="2:28" ht="13.15" customHeight="1" x14ac:dyDescent="0.25">
      <c r="B625" s="30">
        <v>45754</v>
      </c>
      <c r="C625" s="78">
        <f t="shared" si="9"/>
        <v>226</v>
      </c>
      <c r="D625" s="46"/>
      <c r="E625" s="26">
        <v>226</v>
      </c>
      <c r="F625" s="26"/>
      <c r="G625" s="26"/>
      <c r="H625" s="26"/>
      <c r="I625" s="26"/>
      <c r="J625" s="46"/>
      <c r="K625" s="26" t="s">
        <v>171</v>
      </c>
      <c r="L625" s="46"/>
      <c r="M625" s="26">
        <v>146</v>
      </c>
      <c r="N625" s="46"/>
      <c r="O625" s="26" t="s">
        <v>171</v>
      </c>
      <c r="P625" s="80" t="s">
        <v>171</v>
      </c>
      <c r="Q625" s="81" t="s">
        <v>171</v>
      </c>
      <c r="R625" s="46"/>
      <c r="S625" s="83" t="s">
        <v>171</v>
      </c>
      <c r="T625" s="84" t="s">
        <v>171</v>
      </c>
      <c r="U625" s="84">
        <v>11.1</v>
      </c>
      <c r="V625" s="170" t="s">
        <v>171</v>
      </c>
      <c r="W625" s="171" t="s">
        <v>171</v>
      </c>
      <c r="X625" s="172" t="s">
        <v>171</v>
      </c>
      <c r="Y625" s="173">
        <v>2.88</v>
      </c>
      <c r="Z625" s="174" t="s">
        <v>171</v>
      </c>
      <c r="AB625" t="s">
        <v>246</v>
      </c>
    </row>
    <row r="626" spans="2:28" ht="13.15" customHeight="1" x14ac:dyDescent="0.25">
      <c r="B626" s="30">
        <v>45756</v>
      </c>
      <c r="C626" s="78">
        <f t="shared" si="9"/>
        <v>166</v>
      </c>
      <c r="D626" s="46"/>
      <c r="E626" s="26">
        <v>166</v>
      </c>
      <c r="F626" s="26"/>
      <c r="G626" s="26"/>
      <c r="H626" s="26"/>
      <c r="I626" s="26"/>
      <c r="J626" s="46"/>
      <c r="K626" s="26" t="s">
        <v>171</v>
      </c>
      <c r="L626" s="46"/>
      <c r="M626" s="26">
        <v>124</v>
      </c>
      <c r="N626" s="46"/>
      <c r="O626" s="26" t="s">
        <v>171</v>
      </c>
      <c r="P626" s="80" t="s">
        <v>171</v>
      </c>
      <c r="Q626" s="81" t="s">
        <v>171</v>
      </c>
      <c r="R626" s="46"/>
      <c r="S626" s="83" t="s">
        <v>171</v>
      </c>
      <c r="T626" s="84" t="s">
        <v>171</v>
      </c>
      <c r="U626" s="84">
        <v>12</v>
      </c>
      <c r="V626" s="170" t="s">
        <v>171</v>
      </c>
      <c r="W626" s="171" t="s">
        <v>171</v>
      </c>
      <c r="X626" s="172" t="s">
        <v>171</v>
      </c>
      <c r="Y626" s="173">
        <v>2.4300000000000002</v>
      </c>
      <c r="Z626" s="174" t="s">
        <v>171</v>
      </c>
      <c r="AB626" t="s">
        <v>247</v>
      </c>
    </row>
    <row r="627" spans="2:28" ht="13.15" customHeight="1" x14ac:dyDescent="0.25">
      <c r="B627" s="30">
        <v>45758</v>
      </c>
      <c r="C627" s="78">
        <f t="shared" si="9"/>
        <v>162</v>
      </c>
      <c r="D627" s="46"/>
      <c r="E627" s="26">
        <v>162</v>
      </c>
      <c r="F627" s="26"/>
      <c r="G627" s="26"/>
      <c r="H627" s="26"/>
      <c r="I627" s="26"/>
      <c r="J627" s="46"/>
      <c r="K627" s="26" t="s">
        <v>171</v>
      </c>
      <c r="L627" s="46"/>
      <c r="M627" s="26">
        <v>112</v>
      </c>
      <c r="N627" s="46"/>
      <c r="O627" s="26" t="s">
        <v>171</v>
      </c>
      <c r="P627" s="80" t="s">
        <v>171</v>
      </c>
      <c r="Q627" s="81" t="s">
        <v>171</v>
      </c>
      <c r="R627" s="46"/>
      <c r="S627" s="83" t="s">
        <v>171</v>
      </c>
      <c r="T627" s="84" t="s">
        <v>171</v>
      </c>
      <c r="U627" s="84" t="s">
        <v>171</v>
      </c>
      <c r="V627" s="170" t="s">
        <v>171</v>
      </c>
      <c r="W627" s="171" t="s">
        <v>171</v>
      </c>
      <c r="X627" s="172" t="s">
        <v>171</v>
      </c>
      <c r="Y627" s="173">
        <v>1.95</v>
      </c>
      <c r="Z627" s="174" t="s">
        <v>171</v>
      </c>
      <c r="AB627" t="s">
        <v>248</v>
      </c>
    </row>
    <row r="628" spans="2:28" ht="13.15" customHeight="1" x14ac:dyDescent="0.25">
      <c r="B628" s="30">
        <v>45761</v>
      </c>
      <c r="C628" s="78">
        <f t="shared" si="9"/>
        <v>204</v>
      </c>
      <c r="D628" s="46"/>
      <c r="E628" s="26">
        <v>204</v>
      </c>
      <c r="F628" s="26"/>
      <c r="G628" s="26"/>
      <c r="H628" s="26"/>
      <c r="I628" s="26"/>
      <c r="J628" s="46"/>
      <c r="K628" s="26" t="s">
        <v>171</v>
      </c>
      <c r="L628" s="46"/>
      <c r="M628" s="26">
        <v>125</v>
      </c>
      <c r="N628" s="46"/>
      <c r="O628" s="26" t="s">
        <v>171</v>
      </c>
      <c r="P628" s="80" t="s">
        <v>171</v>
      </c>
      <c r="Q628" s="81" t="s">
        <v>171</v>
      </c>
      <c r="R628" s="46"/>
      <c r="S628" s="83" t="s">
        <v>171</v>
      </c>
      <c r="T628" s="84" t="s">
        <v>171</v>
      </c>
      <c r="U628" s="84">
        <v>4.62</v>
      </c>
      <c r="V628" s="170" t="s">
        <v>171</v>
      </c>
      <c r="W628" s="171" t="s">
        <v>171</v>
      </c>
      <c r="X628" s="172" t="s">
        <v>171</v>
      </c>
      <c r="Y628" s="173">
        <v>4.42</v>
      </c>
      <c r="Z628" s="174" t="s">
        <v>171</v>
      </c>
      <c r="AB628" t="s">
        <v>249</v>
      </c>
    </row>
    <row r="629" spans="2:28" ht="13.15" customHeight="1" x14ac:dyDescent="0.25">
      <c r="B629" s="30">
        <v>45763</v>
      </c>
      <c r="C629" s="78">
        <f t="shared" si="9"/>
        <v>168</v>
      </c>
      <c r="D629" s="46"/>
      <c r="E629" s="26">
        <v>168</v>
      </c>
      <c r="F629" s="26"/>
      <c r="G629" s="26"/>
      <c r="H629" s="26"/>
      <c r="I629" s="26"/>
      <c r="J629" s="46"/>
      <c r="K629" s="26" t="s">
        <v>171</v>
      </c>
      <c r="L629" s="46"/>
      <c r="M629" s="26">
        <v>89.6</v>
      </c>
      <c r="N629" s="46"/>
      <c r="O629" s="26" t="s">
        <v>171</v>
      </c>
      <c r="P629" s="80" t="s">
        <v>171</v>
      </c>
      <c r="Q629" s="81" t="s">
        <v>171</v>
      </c>
      <c r="R629" s="46"/>
      <c r="S629" s="83" t="s">
        <v>171</v>
      </c>
      <c r="T629" s="84" t="s">
        <v>171</v>
      </c>
      <c r="U629" s="84">
        <v>4.3</v>
      </c>
      <c r="V629" s="170" t="s">
        <v>171</v>
      </c>
      <c r="W629" s="171" t="s">
        <v>171</v>
      </c>
      <c r="X629" s="172" t="s">
        <v>171</v>
      </c>
      <c r="Y629" s="173">
        <v>3.55</v>
      </c>
      <c r="Z629" s="174" t="s">
        <v>171</v>
      </c>
      <c r="AB629" t="s">
        <v>250</v>
      </c>
    </row>
    <row r="630" spans="2:28" ht="13.15" customHeight="1" x14ac:dyDescent="0.25">
      <c r="B630" s="30">
        <v>45768</v>
      </c>
      <c r="C630" s="78">
        <f t="shared" si="9"/>
        <v>215</v>
      </c>
      <c r="D630" s="46"/>
      <c r="E630" s="26">
        <v>215</v>
      </c>
      <c r="F630" s="26"/>
      <c r="G630" s="26"/>
      <c r="H630" s="26"/>
      <c r="I630" s="26"/>
      <c r="J630" s="46"/>
      <c r="K630" s="26" t="s">
        <v>171</v>
      </c>
      <c r="L630" s="46"/>
      <c r="M630" s="26">
        <v>98.3</v>
      </c>
      <c r="N630" s="46"/>
      <c r="O630" s="26" t="s">
        <v>171</v>
      </c>
      <c r="P630" s="80" t="s">
        <v>171</v>
      </c>
      <c r="Q630" s="81" t="s">
        <v>171</v>
      </c>
      <c r="R630" s="46"/>
      <c r="S630" s="83" t="s">
        <v>171</v>
      </c>
      <c r="T630" s="84" t="s">
        <v>171</v>
      </c>
      <c r="U630" s="84">
        <v>3.99</v>
      </c>
      <c r="V630" s="170" t="s">
        <v>171</v>
      </c>
      <c r="W630" s="171" t="s">
        <v>171</v>
      </c>
      <c r="X630" s="172" t="s">
        <v>171</v>
      </c>
      <c r="Y630" s="173">
        <v>2.97</v>
      </c>
      <c r="Z630" s="174" t="s">
        <v>171</v>
      </c>
      <c r="AB630" t="s">
        <v>251</v>
      </c>
    </row>
    <row r="631" spans="2:28" ht="13.15" customHeight="1" x14ac:dyDescent="0.25">
      <c r="B631" s="30">
        <v>45770</v>
      </c>
      <c r="C631" s="78">
        <f t="shared" si="9"/>
        <v>235</v>
      </c>
      <c r="D631" s="46"/>
      <c r="E631" s="26">
        <v>235</v>
      </c>
      <c r="F631" s="26"/>
      <c r="G631" s="26"/>
      <c r="H631" s="26"/>
      <c r="I631" s="26"/>
      <c r="J631" s="46"/>
      <c r="K631" s="26" t="s">
        <v>171</v>
      </c>
      <c r="L631" s="46"/>
      <c r="M631" s="26">
        <v>103</v>
      </c>
      <c r="N631" s="46"/>
      <c r="O631" s="26" t="s">
        <v>171</v>
      </c>
      <c r="P631" s="80" t="s">
        <v>171</v>
      </c>
      <c r="Q631" s="81" t="s">
        <v>171</v>
      </c>
      <c r="R631" s="46"/>
      <c r="S631" s="83" t="s">
        <v>171</v>
      </c>
      <c r="T631" s="84" t="s">
        <v>171</v>
      </c>
      <c r="U631" s="84">
        <v>2.09</v>
      </c>
      <c r="V631" s="170" t="s">
        <v>171</v>
      </c>
      <c r="W631" s="171" t="s">
        <v>171</v>
      </c>
      <c r="X631" s="172" t="s">
        <v>171</v>
      </c>
      <c r="Y631" s="173">
        <v>2.5299999999999998</v>
      </c>
      <c r="Z631" s="174" t="s">
        <v>171</v>
      </c>
      <c r="AB631" t="s">
        <v>252</v>
      </c>
    </row>
    <row r="632" spans="2:28" ht="13.15" customHeight="1" x14ac:dyDescent="0.25">
      <c r="B632" s="30">
        <v>45772</v>
      </c>
      <c r="C632" s="78">
        <f t="shared" si="9"/>
        <v>124</v>
      </c>
      <c r="D632" s="46"/>
      <c r="E632" s="26">
        <v>124</v>
      </c>
      <c r="F632" s="26"/>
      <c r="G632" s="26"/>
      <c r="H632" s="26"/>
      <c r="I632" s="26"/>
      <c r="J632" s="46"/>
      <c r="K632" s="26" t="s">
        <v>171</v>
      </c>
      <c r="L632" s="46"/>
      <c r="M632" s="26">
        <v>103</v>
      </c>
      <c r="N632" s="46"/>
      <c r="O632" s="26" t="s">
        <v>171</v>
      </c>
      <c r="P632" s="80" t="s">
        <v>171</v>
      </c>
      <c r="Q632" s="81" t="s">
        <v>171</v>
      </c>
      <c r="R632" s="46"/>
      <c r="S632" s="83" t="s">
        <v>171</v>
      </c>
      <c r="T632" s="84" t="s">
        <v>171</v>
      </c>
      <c r="U632" s="84" t="s">
        <v>171</v>
      </c>
      <c r="V632" s="170" t="s">
        <v>171</v>
      </c>
      <c r="W632" s="171" t="s">
        <v>171</v>
      </c>
      <c r="X632" s="172" t="s">
        <v>171</v>
      </c>
      <c r="Y632" s="173">
        <v>3.94</v>
      </c>
      <c r="Z632" s="174" t="s">
        <v>171</v>
      </c>
      <c r="AB632" t="s">
        <v>253</v>
      </c>
    </row>
    <row r="633" spans="2:28" ht="13.15" customHeight="1" x14ac:dyDescent="0.25">
      <c r="B633" s="30">
        <v>45775</v>
      </c>
      <c r="C633" s="78">
        <f t="shared" si="9"/>
        <v>191</v>
      </c>
      <c r="D633" s="46"/>
      <c r="E633" s="26">
        <v>191</v>
      </c>
      <c r="F633" s="26"/>
      <c r="G633" s="26"/>
      <c r="H633" s="26"/>
      <c r="I633" s="26"/>
      <c r="J633" s="46"/>
      <c r="K633" s="26" t="s">
        <v>171</v>
      </c>
      <c r="L633" s="46"/>
      <c r="M633" s="26">
        <v>97.4</v>
      </c>
      <c r="N633" s="46"/>
      <c r="O633" s="26" t="s">
        <v>171</v>
      </c>
      <c r="P633" s="80" t="s">
        <v>171</v>
      </c>
      <c r="Q633" s="81" t="s">
        <v>171</v>
      </c>
      <c r="R633" s="46"/>
      <c r="S633" s="83" t="s">
        <v>171</v>
      </c>
      <c r="T633" s="84" t="s">
        <v>171</v>
      </c>
      <c r="U633" s="84" t="s">
        <v>171</v>
      </c>
      <c r="V633" s="170" t="s">
        <v>171</v>
      </c>
      <c r="W633" s="171" t="s">
        <v>171</v>
      </c>
      <c r="X633" s="172" t="s">
        <v>171</v>
      </c>
      <c r="Y633" s="173">
        <v>3.85</v>
      </c>
      <c r="Z633" s="174" t="s">
        <v>171</v>
      </c>
      <c r="AB633" t="s">
        <v>254</v>
      </c>
    </row>
    <row r="634" spans="2:28" ht="13.15" customHeight="1" x14ac:dyDescent="0.25">
      <c r="B634" s="30">
        <v>45777</v>
      </c>
      <c r="C634" s="78">
        <f t="shared" si="9"/>
        <v>233</v>
      </c>
      <c r="D634" s="46"/>
      <c r="E634" s="26">
        <v>233</v>
      </c>
      <c r="F634" s="26"/>
      <c r="G634" s="26"/>
      <c r="H634" s="26"/>
      <c r="I634" s="26"/>
      <c r="J634" s="46"/>
      <c r="K634" s="26" t="s">
        <v>171</v>
      </c>
      <c r="L634" s="46"/>
      <c r="M634" s="26">
        <v>106</v>
      </c>
      <c r="N634" s="46"/>
      <c r="O634" s="26" t="s">
        <v>171</v>
      </c>
      <c r="P634" s="80" t="s">
        <v>171</v>
      </c>
      <c r="Q634" s="81" t="s">
        <v>171</v>
      </c>
      <c r="R634" s="46"/>
      <c r="S634" s="83" t="s">
        <v>171</v>
      </c>
      <c r="T634" s="84" t="s">
        <v>171</v>
      </c>
      <c r="U634" s="84" t="s">
        <v>171</v>
      </c>
      <c r="V634" s="170" t="s">
        <v>171</v>
      </c>
      <c r="W634" s="171" t="s">
        <v>171</v>
      </c>
      <c r="X634" s="172" t="s">
        <v>171</v>
      </c>
      <c r="Y634" s="173">
        <v>3.62</v>
      </c>
      <c r="Z634" s="174" t="s">
        <v>171</v>
      </c>
      <c r="AB634" t="s">
        <v>255</v>
      </c>
    </row>
    <row r="635" spans="2:28" ht="13.15" customHeight="1" x14ac:dyDescent="0.25">
      <c r="B635" s="30">
        <v>45779</v>
      </c>
      <c r="C635" s="78">
        <f t="shared" si="9"/>
        <v>232</v>
      </c>
      <c r="D635" s="46"/>
      <c r="E635" s="26">
        <v>232</v>
      </c>
      <c r="F635" s="26"/>
      <c r="G635" s="26"/>
      <c r="H635" s="26"/>
      <c r="I635" s="26"/>
      <c r="J635" s="46"/>
      <c r="K635" s="26" t="s">
        <v>171</v>
      </c>
      <c r="L635" s="46"/>
      <c r="M635" s="26">
        <v>86.5</v>
      </c>
      <c r="N635" s="46"/>
      <c r="O635" s="26" t="s">
        <v>171</v>
      </c>
      <c r="P635" s="80" t="s">
        <v>171</v>
      </c>
      <c r="Q635" s="81" t="s">
        <v>171</v>
      </c>
      <c r="R635" s="46"/>
      <c r="S635" s="83" t="s">
        <v>171</v>
      </c>
      <c r="T635" s="84" t="s">
        <v>171</v>
      </c>
      <c r="U635" s="84" t="s">
        <v>171</v>
      </c>
      <c r="V635" s="170" t="s">
        <v>171</v>
      </c>
      <c r="W635" s="171" t="s">
        <v>171</v>
      </c>
      <c r="X635" s="172" t="s">
        <v>171</v>
      </c>
      <c r="Y635" s="173">
        <v>2.81</v>
      </c>
      <c r="Z635" s="174" t="s">
        <v>171</v>
      </c>
      <c r="AB635" t="s">
        <v>256</v>
      </c>
    </row>
    <row r="636" spans="2:28" ht="13.15" customHeight="1" x14ac:dyDescent="0.25">
      <c r="B636" s="30">
        <v>45782</v>
      </c>
      <c r="C636" s="78">
        <f t="shared" si="9"/>
        <v>215</v>
      </c>
      <c r="D636" s="46"/>
      <c r="E636" s="26">
        <v>215</v>
      </c>
      <c r="F636" s="26"/>
      <c r="G636" s="26"/>
      <c r="H636" s="26"/>
      <c r="I636" s="26"/>
      <c r="J636" s="46"/>
      <c r="K636" s="26" t="s">
        <v>171</v>
      </c>
      <c r="L636" s="46"/>
      <c r="M636" s="26">
        <v>82</v>
      </c>
      <c r="N636" s="46"/>
      <c r="O636" s="26" t="s">
        <v>171</v>
      </c>
      <c r="P636" s="80" t="s">
        <v>171</v>
      </c>
      <c r="Q636" s="81" t="s">
        <v>171</v>
      </c>
      <c r="R636" s="46"/>
      <c r="S636" s="83" t="s">
        <v>171</v>
      </c>
      <c r="T636" s="84" t="s">
        <v>171</v>
      </c>
      <c r="U636" s="84" t="s">
        <v>171</v>
      </c>
      <c r="V636" s="170" t="s">
        <v>171</v>
      </c>
      <c r="W636" s="171" t="s">
        <v>171</v>
      </c>
      <c r="X636" s="172" t="s">
        <v>171</v>
      </c>
      <c r="Y636" s="173">
        <v>2.68</v>
      </c>
      <c r="Z636" s="174" t="s">
        <v>171</v>
      </c>
      <c r="AB636" t="s">
        <v>257</v>
      </c>
    </row>
    <row r="637" spans="2:28" ht="13.15" customHeight="1" x14ac:dyDescent="0.25">
      <c r="B637" s="30">
        <v>45784</v>
      </c>
      <c r="C637" s="78">
        <f t="shared" si="9"/>
        <v>220</v>
      </c>
      <c r="D637" s="46"/>
      <c r="E637" s="26">
        <v>220</v>
      </c>
      <c r="F637" s="26"/>
      <c r="G637" s="26"/>
      <c r="H637" s="26"/>
      <c r="I637" s="26"/>
      <c r="J637" s="46"/>
      <c r="K637" s="26" t="s">
        <v>171</v>
      </c>
      <c r="L637" s="46"/>
      <c r="M637" s="26">
        <v>95.2</v>
      </c>
      <c r="N637" s="46"/>
      <c r="O637" s="26" t="s">
        <v>171</v>
      </c>
      <c r="P637" s="80" t="s">
        <v>171</v>
      </c>
      <c r="Q637" s="81" t="s">
        <v>171</v>
      </c>
      <c r="R637" s="46"/>
      <c r="S637" s="83" t="s">
        <v>171</v>
      </c>
      <c r="T637" s="84" t="s">
        <v>171</v>
      </c>
      <c r="U637" s="84" t="s">
        <v>171</v>
      </c>
      <c r="V637" s="170" t="s">
        <v>171</v>
      </c>
      <c r="W637" s="171" t="s">
        <v>171</v>
      </c>
      <c r="X637" s="172" t="s">
        <v>171</v>
      </c>
      <c r="Y637" s="173">
        <v>2.17</v>
      </c>
      <c r="Z637" s="174" t="s">
        <v>171</v>
      </c>
      <c r="AB637" t="s">
        <v>258</v>
      </c>
    </row>
    <row r="638" spans="2:28" ht="13.15" customHeight="1" x14ac:dyDescent="0.25">
      <c r="B638" s="30">
        <v>45786</v>
      </c>
      <c r="C638" s="78">
        <f t="shared" si="9"/>
        <v>114</v>
      </c>
      <c r="D638" s="46"/>
      <c r="E638" s="26">
        <v>114</v>
      </c>
      <c r="F638" s="26"/>
      <c r="G638" s="26"/>
      <c r="H638" s="26"/>
      <c r="I638" s="26"/>
      <c r="J638" s="46"/>
      <c r="K638" s="26" t="s">
        <v>171</v>
      </c>
      <c r="L638" s="46"/>
      <c r="M638" s="26">
        <v>45.3</v>
      </c>
      <c r="N638" s="46"/>
      <c r="O638" s="26" t="s">
        <v>171</v>
      </c>
      <c r="P638" s="80" t="s">
        <v>171</v>
      </c>
      <c r="Q638" s="81" t="s">
        <v>171</v>
      </c>
      <c r="R638" s="46"/>
      <c r="S638" s="83" t="s">
        <v>171</v>
      </c>
      <c r="T638" s="84" t="s">
        <v>171</v>
      </c>
      <c r="U638" s="84" t="s">
        <v>171</v>
      </c>
      <c r="V638" s="170" t="s">
        <v>171</v>
      </c>
      <c r="W638" s="171" t="s">
        <v>171</v>
      </c>
      <c r="X638" s="172" t="s">
        <v>171</v>
      </c>
      <c r="Y638" s="173">
        <v>4.84</v>
      </c>
      <c r="Z638" s="174" t="s">
        <v>171</v>
      </c>
      <c r="AB638" t="s">
        <v>259</v>
      </c>
    </row>
    <row r="639" spans="2:28" ht="13.15" customHeight="1" x14ac:dyDescent="0.25">
      <c r="B639" s="30">
        <v>45789</v>
      </c>
      <c r="C639" s="78">
        <f t="shared" si="9"/>
        <v>107</v>
      </c>
      <c r="D639" s="46"/>
      <c r="E639" s="26">
        <v>107</v>
      </c>
      <c r="F639" s="26"/>
      <c r="G639" s="26"/>
      <c r="H639" s="26"/>
      <c r="I639" s="26"/>
      <c r="J639" s="46"/>
      <c r="K639" s="26" t="s">
        <v>171</v>
      </c>
      <c r="L639" s="46"/>
      <c r="M639" s="26">
        <v>135</v>
      </c>
      <c r="N639" s="46"/>
      <c r="O639" s="26" t="s">
        <v>171</v>
      </c>
      <c r="P639" s="80" t="s">
        <v>171</v>
      </c>
      <c r="Q639" s="81" t="s">
        <v>171</v>
      </c>
      <c r="R639" s="46"/>
      <c r="S639" s="83" t="s">
        <v>171</v>
      </c>
      <c r="T639" s="84" t="s">
        <v>171</v>
      </c>
      <c r="U639" s="84" t="s">
        <v>171</v>
      </c>
      <c r="V639" s="170" t="s">
        <v>171</v>
      </c>
      <c r="W639" s="171" t="s">
        <v>171</v>
      </c>
      <c r="X639" s="172" t="s">
        <v>171</v>
      </c>
      <c r="Y639" s="173">
        <v>4.3899999999999997</v>
      </c>
      <c r="Z639" s="174" t="s">
        <v>171</v>
      </c>
      <c r="AB639" t="s">
        <v>260</v>
      </c>
    </row>
    <row r="640" spans="2:28" ht="13.15" customHeight="1" x14ac:dyDescent="0.25">
      <c r="B640" s="30">
        <v>45791</v>
      </c>
      <c r="C640" s="78">
        <f t="shared" si="9"/>
        <v>140</v>
      </c>
      <c r="D640" s="46"/>
      <c r="E640" s="26">
        <v>140</v>
      </c>
      <c r="F640" s="26"/>
      <c r="G640" s="26"/>
      <c r="H640" s="26"/>
      <c r="I640" s="26"/>
      <c r="J640" s="46"/>
      <c r="K640" s="26" t="s">
        <v>171</v>
      </c>
      <c r="L640" s="46"/>
      <c r="M640" s="26">
        <v>148</v>
      </c>
      <c r="N640" s="46"/>
      <c r="O640" s="26" t="s">
        <v>171</v>
      </c>
      <c r="P640" s="80" t="s">
        <v>171</v>
      </c>
      <c r="Q640" s="81" t="s">
        <v>171</v>
      </c>
      <c r="R640" s="46"/>
      <c r="S640" s="83" t="s">
        <v>171</v>
      </c>
      <c r="T640" s="84" t="s">
        <v>171</v>
      </c>
      <c r="U640" s="84" t="s">
        <v>171</v>
      </c>
      <c r="V640" s="170" t="s">
        <v>171</v>
      </c>
      <c r="W640" s="171" t="s">
        <v>171</v>
      </c>
      <c r="X640" s="172" t="s">
        <v>171</v>
      </c>
      <c r="Y640" s="173">
        <v>4.0999999999999996</v>
      </c>
      <c r="Z640" s="174" t="s">
        <v>171</v>
      </c>
      <c r="AB640" t="s">
        <v>261</v>
      </c>
    </row>
    <row r="641" spans="2:28" ht="13.15" customHeight="1" x14ac:dyDescent="0.25">
      <c r="B641" s="30">
        <v>45793</v>
      </c>
      <c r="C641" s="78">
        <f t="shared" si="9"/>
        <v>176</v>
      </c>
      <c r="D641" s="46"/>
      <c r="E641" s="26">
        <v>176</v>
      </c>
      <c r="F641" s="26"/>
      <c r="G641" s="26"/>
      <c r="H641" s="26"/>
      <c r="I641" s="26"/>
      <c r="J641" s="46"/>
      <c r="K641" s="26" t="s">
        <v>171</v>
      </c>
      <c r="L641" s="46"/>
      <c r="M641" s="26">
        <v>171</v>
      </c>
      <c r="N641" s="46"/>
      <c r="O641" s="26" t="s">
        <v>171</v>
      </c>
      <c r="P641" s="80" t="s">
        <v>171</v>
      </c>
      <c r="Q641" s="81" t="s">
        <v>171</v>
      </c>
      <c r="R641" s="46"/>
      <c r="S641" s="83" t="s">
        <v>171</v>
      </c>
      <c r="T641" s="84" t="s">
        <v>171</v>
      </c>
      <c r="U641" s="84" t="s">
        <v>171</v>
      </c>
      <c r="V641" s="170" t="s">
        <v>171</v>
      </c>
      <c r="W641" s="171" t="s">
        <v>171</v>
      </c>
      <c r="X641" s="172" t="s">
        <v>171</v>
      </c>
      <c r="Y641" s="173">
        <v>4.83</v>
      </c>
      <c r="Z641" s="174" t="s">
        <v>171</v>
      </c>
      <c r="AB641" t="s">
        <v>262</v>
      </c>
    </row>
    <row r="642" spans="2:28" ht="13.15" customHeight="1" x14ac:dyDescent="0.25">
      <c r="B642" s="30">
        <v>45796</v>
      </c>
      <c r="C642" s="78">
        <f t="shared" si="9"/>
        <v>110</v>
      </c>
      <c r="D642" s="46"/>
      <c r="E642" s="26">
        <v>110</v>
      </c>
      <c r="F642" s="26"/>
      <c r="G642" s="26"/>
      <c r="H642" s="26"/>
      <c r="I642" s="26"/>
      <c r="J642" s="46"/>
      <c r="K642" s="26" t="s">
        <v>171</v>
      </c>
      <c r="L642" s="46"/>
      <c r="M642" s="26">
        <v>159</v>
      </c>
      <c r="N642" s="46"/>
      <c r="O642" s="26" t="s">
        <v>171</v>
      </c>
      <c r="P642" s="80" t="s">
        <v>171</v>
      </c>
      <c r="Q642" s="81" t="s">
        <v>171</v>
      </c>
      <c r="R642" s="46"/>
      <c r="S642" s="83" t="s">
        <v>171</v>
      </c>
      <c r="T642" s="84" t="s">
        <v>171</v>
      </c>
      <c r="U642" s="84" t="s">
        <v>171</v>
      </c>
      <c r="V642" s="170" t="s">
        <v>171</v>
      </c>
      <c r="W642" s="171" t="s">
        <v>171</v>
      </c>
      <c r="X642" s="172" t="s">
        <v>171</v>
      </c>
      <c r="Y642" s="173">
        <v>5.79</v>
      </c>
      <c r="Z642" s="174" t="s">
        <v>171</v>
      </c>
      <c r="AB642" t="s">
        <v>263</v>
      </c>
    </row>
    <row r="643" spans="2:28" ht="13.15" customHeight="1" x14ac:dyDescent="0.25">
      <c r="B643" s="30">
        <v>45798</v>
      </c>
      <c r="C643" s="78">
        <f t="shared" si="9"/>
        <v>63.8</v>
      </c>
      <c r="D643" s="46"/>
      <c r="E643" s="26">
        <v>63.8</v>
      </c>
      <c r="F643" s="26"/>
      <c r="G643" s="26"/>
      <c r="H643" s="26"/>
      <c r="I643" s="26"/>
      <c r="J643" s="46"/>
      <c r="K643" s="26" t="s">
        <v>171</v>
      </c>
      <c r="L643" s="46"/>
      <c r="M643" s="26">
        <v>48.4</v>
      </c>
      <c r="N643" s="46"/>
      <c r="O643" s="26" t="s">
        <v>171</v>
      </c>
      <c r="P643" s="80" t="s">
        <v>171</v>
      </c>
      <c r="Q643" s="81" t="s">
        <v>171</v>
      </c>
      <c r="R643" s="46"/>
      <c r="S643" s="83" t="s">
        <v>171</v>
      </c>
      <c r="T643" s="84" t="s">
        <v>171</v>
      </c>
      <c r="U643" s="84" t="s">
        <v>171</v>
      </c>
      <c r="V643" s="170" t="s">
        <v>171</v>
      </c>
      <c r="W643" s="171" t="s">
        <v>171</v>
      </c>
      <c r="X643" s="172" t="s">
        <v>171</v>
      </c>
      <c r="Y643" s="173">
        <v>3.25</v>
      </c>
      <c r="Z643" s="174" t="s">
        <v>171</v>
      </c>
      <c r="AB643" t="s">
        <v>264</v>
      </c>
    </row>
    <row r="644" spans="2:28" ht="13.15" customHeight="1" x14ac:dyDescent="0.25">
      <c r="B644" s="30">
        <v>45800</v>
      </c>
      <c r="C644" s="78">
        <f t="shared" si="9"/>
        <v>50.6</v>
      </c>
      <c r="D644" s="46"/>
      <c r="E644" s="26">
        <v>50.6</v>
      </c>
      <c r="F644" s="26"/>
      <c r="G644" s="26"/>
      <c r="H644" s="26"/>
      <c r="I644" s="26"/>
      <c r="J644" s="46"/>
      <c r="K644" s="26" t="s">
        <v>171</v>
      </c>
      <c r="L644" s="46"/>
      <c r="M644" s="26">
        <v>100</v>
      </c>
      <c r="N644" s="46"/>
      <c r="O644" s="26" t="s">
        <v>171</v>
      </c>
      <c r="P644" s="80" t="s">
        <v>171</v>
      </c>
      <c r="Q644" s="81" t="s">
        <v>171</v>
      </c>
      <c r="R644" s="46"/>
      <c r="S644" s="83" t="s">
        <v>171</v>
      </c>
      <c r="T644" s="84" t="s">
        <v>171</v>
      </c>
      <c r="U644" s="84" t="s">
        <v>171</v>
      </c>
      <c r="V644" s="170" t="s">
        <v>171</v>
      </c>
      <c r="W644" s="171" t="s">
        <v>171</v>
      </c>
      <c r="X644" s="172" t="s">
        <v>171</v>
      </c>
      <c r="Y644" s="173">
        <v>4.4400000000000004</v>
      </c>
      <c r="Z644" s="174" t="s">
        <v>171</v>
      </c>
      <c r="AB644" t="s">
        <v>265</v>
      </c>
    </row>
    <row r="645" spans="2:28" ht="12.75" customHeight="1" x14ac:dyDescent="0.25">
      <c r="B645" s="30">
        <v>45803</v>
      </c>
      <c r="C645" s="78">
        <f t="shared" si="9"/>
        <v>116</v>
      </c>
      <c r="D645" s="46"/>
      <c r="E645" s="26">
        <v>116</v>
      </c>
      <c r="F645" s="26"/>
      <c r="G645" s="26"/>
      <c r="H645" s="26"/>
      <c r="I645" s="26"/>
      <c r="J645" s="46"/>
      <c r="K645" s="26" t="s">
        <v>171</v>
      </c>
      <c r="L645" s="46"/>
      <c r="M645" s="26">
        <v>113</v>
      </c>
      <c r="N645" s="46"/>
      <c r="O645" s="26" t="s">
        <v>171</v>
      </c>
      <c r="P645" s="80" t="s">
        <v>171</v>
      </c>
      <c r="Q645" s="81" t="s">
        <v>171</v>
      </c>
      <c r="R645" s="46"/>
      <c r="S645" s="83" t="s">
        <v>171</v>
      </c>
      <c r="T645" s="84" t="s">
        <v>171</v>
      </c>
      <c r="U645" s="84" t="s">
        <v>171</v>
      </c>
      <c r="V645" s="170" t="s">
        <v>171</v>
      </c>
      <c r="W645" s="171" t="s">
        <v>171</v>
      </c>
      <c r="X645" s="172" t="s">
        <v>171</v>
      </c>
      <c r="Y645" s="173">
        <v>5.07</v>
      </c>
      <c r="Z645" s="174" t="s">
        <v>171</v>
      </c>
      <c r="AB645" t="s">
        <v>266</v>
      </c>
    </row>
    <row r="646" spans="2:28" ht="13.15" customHeight="1" x14ac:dyDescent="0.25">
      <c r="B646" s="30">
        <v>45805</v>
      </c>
      <c r="C646" s="78">
        <f t="shared" si="9"/>
        <v>139</v>
      </c>
      <c r="D646" s="46"/>
      <c r="E646" s="26">
        <v>139</v>
      </c>
      <c r="F646" s="26"/>
      <c r="G646" s="26"/>
      <c r="H646" s="26"/>
      <c r="I646" s="26"/>
      <c r="J646" s="46"/>
      <c r="K646" s="26" t="s">
        <v>171</v>
      </c>
      <c r="L646" s="46"/>
      <c r="M646" s="26">
        <v>165</v>
      </c>
      <c r="N646" s="46"/>
      <c r="O646" s="26" t="s">
        <v>171</v>
      </c>
      <c r="P646" s="80" t="s">
        <v>171</v>
      </c>
      <c r="Q646" s="81" t="s">
        <v>171</v>
      </c>
      <c r="R646" s="46"/>
      <c r="S646" s="83" t="s">
        <v>171</v>
      </c>
      <c r="T646" s="84" t="s">
        <v>171</v>
      </c>
      <c r="U646" s="84" t="s">
        <v>171</v>
      </c>
      <c r="V646" s="170" t="s">
        <v>171</v>
      </c>
      <c r="W646" s="171" t="s">
        <v>171</v>
      </c>
      <c r="X646" s="172" t="s">
        <v>171</v>
      </c>
      <c r="Y646" s="173">
        <v>5.68</v>
      </c>
      <c r="Z646" s="174" t="s">
        <v>171</v>
      </c>
      <c r="AB646" t="s">
        <v>267</v>
      </c>
    </row>
    <row r="647" spans="2:28" ht="13.15" customHeight="1" x14ac:dyDescent="0.25">
      <c r="B647" s="30">
        <v>45807</v>
      </c>
      <c r="C647" s="78">
        <f t="shared" si="9"/>
        <v>134</v>
      </c>
      <c r="D647" s="46"/>
      <c r="E647" s="26">
        <v>134</v>
      </c>
      <c r="F647" s="26"/>
      <c r="G647" s="26"/>
      <c r="H647" s="26"/>
      <c r="I647" s="26"/>
      <c r="J647" s="46"/>
      <c r="K647" s="26" t="s">
        <v>171</v>
      </c>
      <c r="L647" s="46"/>
      <c r="M647" s="26">
        <v>126</v>
      </c>
      <c r="N647" s="46"/>
      <c r="O647" s="26" t="s">
        <v>171</v>
      </c>
      <c r="P647" s="80" t="s">
        <v>171</v>
      </c>
      <c r="Q647" s="81" t="s">
        <v>171</v>
      </c>
      <c r="R647" s="46"/>
      <c r="S647" s="83" t="s">
        <v>171</v>
      </c>
      <c r="T647" s="84" t="s">
        <v>171</v>
      </c>
      <c r="U647" s="84" t="s">
        <v>171</v>
      </c>
      <c r="V647" s="170" t="s">
        <v>171</v>
      </c>
      <c r="W647" s="171" t="s">
        <v>171</v>
      </c>
      <c r="X647" s="172" t="s">
        <v>171</v>
      </c>
      <c r="Y647" s="173">
        <v>4.2699999999999996</v>
      </c>
      <c r="Z647" s="174" t="s">
        <v>171</v>
      </c>
      <c r="AB647" t="s">
        <v>268</v>
      </c>
    </row>
    <row r="648" spans="2:28" ht="13.15" customHeight="1" x14ac:dyDescent="0.25">
      <c r="B648" s="30">
        <v>45810</v>
      </c>
      <c r="C648" s="78">
        <f t="shared" si="9"/>
        <v>130</v>
      </c>
      <c r="D648" s="46"/>
      <c r="E648" s="26">
        <v>130</v>
      </c>
      <c r="F648" s="26"/>
      <c r="G648" s="26"/>
      <c r="H648" s="26"/>
      <c r="I648" s="26"/>
      <c r="J648" s="46"/>
      <c r="K648" s="26" t="s">
        <v>171</v>
      </c>
      <c r="L648" s="46"/>
      <c r="M648" s="26">
        <v>189</v>
      </c>
      <c r="N648" s="46"/>
      <c r="O648" s="26" t="s">
        <v>171</v>
      </c>
      <c r="P648" s="80" t="s">
        <v>171</v>
      </c>
      <c r="Q648" s="81" t="s">
        <v>171</v>
      </c>
      <c r="R648" s="46"/>
      <c r="S648" s="83" t="s">
        <v>171</v>
      </c>
      <c r="T648" s="84" t="s">
        <v>171</v>
      </c>
      <c r="U648" s="84" t="s">
        <v>171</v>
      </c>
      <c r="V648" s="170" t="s">
        <v>171</v>
      </c>
      <c r="W648" s="171" t="s">
        <v>171</v>
      </c>
      <c r="X648" s="172" t="s">
        <v>171</v>
      </c>
      <c r="Y648" s="173">
        <v>4.1399999999999997</v>
      </c>
      <c r="Z648" s="174" t="s">
        <v>171</v>
      </c>
      <c r="AB648" t="s">
        <v>269</v>
      </c>
    </row>
    <row r="649" spans="2:28" ht="13.15" customHeight="1" x14ac:dyDescent="0.25">
      <c r="B649" s="30">
        <v>45812</v>
      </c>
      <c r="C649" s="78">
        <f t="shared" si="9"/>
        <v>147</v>
      </c>
      <c r="D649" s="46"/>
      <c r="E649" s="26">
        <v>147</v>
      </c>
      <c r="F649" s="26"/>
      <c r="G649" s="26"/>
      <c r="H649" s="26"/>
      <c r="I649" s="26"/>
      <c r="J649" s="46"/>
      <c r="K649" s="26" t="s">
        <v>171</v>
      </c>
      <c r="L649" s="46"/>
      <c r="M649" s="26">
        <v>108</v>
      </c>
      <c r="N649" s="46"/>
      <c r="O649" s="26" t="s">
        <v>171</v>
      </c>
      <c r="P649" s="80" t="s">
        <v>171</v>
      </c>
      <c r="Q649" s="81" t="s">
        <v>171</v>
      </c>
      <c r="R649" s="46"/>
      <c r="S649" s="83" t="s">
        <v>171</v>
      </c>
      <c r="T649" s="84" t="s">
        <v>171</v>
      </c>
      <c r="U649" s="84" t="s">
        <v>171</v>
      </c>
      <c r="V649" s="170" t="s">
        <v>171</v>
      </c>
      <c r="W649" s="171" t="s">
        <v>171</v>
      </c>
      <c r="X649" s="172" t="s">
        <v>171</v>
      </c>
      <c r="Y649" s="173">
        <v>3.6</v>
      </c>
      <c r="Z649" s="174" t="s">
        <v>171</v>
      </c>
      <c r="AB649" t="s">
        <v>270</v>
      </c>
    </row>
    <row r="650" spans="2:28" ht="13.15" customHeight="1" x14ac:dyDescent="0.25">
      <c r="B650" s="30">
        <v>45814</v>
      </c>
      <c r="C650" s="78">
        <f t="shared" si="9"/>
        <v>119</v>
      </c>
      <c r="D650" s="46"/>
      <c r="E650" s="26">
        <v>119</v>
      </c>
      <c r="F650" s="26"/>
      <c r="G650" s="26"/>
      <c r="H650" s="26"/>
      <c r="I650" s="26"/>
      <c r="J650" s="46"/>
      <c r="K650" s="26" t="s">
        <v>171</v>
      </c>
      <c r="L650" s="46"/>
      <c r="M650" s="26">
        <v>103</v>
      </c>
      <c r="N650" s="46"/>
      <c r="O650" s="26" t="s">
        <v>171</v>
      </c>
      <c r="P650" s="80" t="s">
        <v>171</v>
      </c>
      <c r="Q650" s="81" t="s">
        <v>171</v>
      </c>
      <c r="R650" s="46"/>
      <c r="S650" s="83" t="s">
        <v>171</v>
      </c>
      <c r="T650" s="84" t="s">
        <v>171</v>
      </c>
      <c r="U650" s="84" t="s">
        <v>171</v>
      </c>
      <c r="V650" s="170" t="s">
        <v>171</v>
      </c>
      <c r="W650" s="171" t="s">
        <v>171</v>
      </c>
      <c r="X650" s="172" t="s">
        <v>171</v>
      </c>
      <c r="Y650" s="173">
        <v>3.45</v>
      </c>
      <c r="Z650" s="174" t="s">
        <v>171</v>
      </c>
      <c r="AB650" t="s">
        <v>271</v>
      </c>
    </row>
    <row r="651" spans="2:28" ht="13.15" customHeight="1" x14ac:dyDescent="0.25">
      <c r="B651" s="30">
        <v>45819</v>
      </c>
      <c r="C651" s="78">
        <f t="shared" si="9"/>
        <v>43.1</v>
      </c>
      <c r="D651" s="46"/>
      <c r="E651" s="26">
        <v>43.1</v>
      </c>
      <c r="F651" s="26"/>
      <c r="G651" s="26"/>
      <c r="H651" s="26"/>
      <c r="I651" s="26"/>
      <c r="J651" s="46"/>
      <c r="K651" s="26" t="s">
        <v>171</v>
      </c>
      <c r="L651" s="46"/>
      <c r="M651" s="26">
        <v>75.099999999999994</v>
      </c>
      <c r="N651" s="46"/>
      <c r="O651" s="26" t="s">
        <v>171</v>
      </c>
      <c r="P651" s="80" t="s">
        <v>171</v>
      </c>
      <c r="Q651" s="81" t="s">
        <v>171</v>
      </c>
      <c r="R651" s="46"/>
      <c r="S651" s="83" t="s">
        <v>171</v>
      </c>
      <c r="T651" s="84" t="s">
        <v>171</v>
      </c>
      <c r="U651" s="84" t="s">
        <v>171</v>
      </c>
      <c r="V651" s="170" t="s">
        <v>171</v>
      </c>
      <c r="W651" s="171" t="s">
        <v>171</v>
      </c>
      <c r="X651" s="172" t="s">
        <v>171</v>
      </c>
      <c r="Y651" s="173">
        <v>5.0999999999999996</v>
      </c>
      <c r="Z651" s="174" t="s">
        <v>171</v>
      </c>
      <c r="AB651" t="s">
        <v>272</v>
      </c>
    </row>
    <row r="652" spans="2:28" ht="13.15" customHeight="1" x14ac:dyDescent="0.25">
      <c r="B652" s="30">
        <v>45821</v>
      </c>
      <c r="C652" s="78">
        <f t="shared" si="9"/>
        <v>83.7</v>
      </c>
      <c r="D652" s="46"/>
      <c r="E652" s="26">
        <v>83.7</v>
      </c>
      <c r="F652" s="26"/>
      <c r="G652" s="26"/>
      <c r="H652" s="26"/>
      <c r="I652" s="26"/>
      <c r="J652" s="46"/>
      <c r="K652" s="26" t="s">
        <v>171</v>
      </c>
      <c r="L652" s="46"/>
      <c r="M652" s="26">
        <v>67.599999999999994</v>
      </c>
      <c r="N652" s="46"/>
      <c r="O652" s="26" t="s">
        <v>171</v>
      </c>
      <c r="P652" s="80" t="s">
        <v>171</v>
      </c>
      <c r="Q652" s="81" t="s">
        <v>171</v>
      </c>
      <c r="R652" s="46"/>
      <c r="S652" s="83" t="s">
        <v>171</v>
      </c>
      <c r="T652" s="84" t="s">
        <v>171</v>
      </c>
      <c r="U652" s="84" t="s">
        <v>171</v>
      </c>
      <c r="V652" s="170" t="s">
        <v>171</v>
      </c>
      <c r="W652" s="171" t="s">
        <v>171</v>
      </c>
      <c r="X652" s="172" t="s">
        <v>171</v>
      </c>
      <c r="Y652" s="173">
        <v>4.4400000000000004</v>
      </c>
      <c r="Z652" s="174" t="s">
        <v>171</v>
      </c>
      <c r="AB652" t="s">
        <v>273</v>
      </c>
    </row>
    <row r="653" spans="2:28" ht="13.15" customHeight="1" x14ac:dyDescent="0.25">
      <c r="B653" s="30">
        <v>45824</v>
      </c>
      <c r="C653" s="78">
        <f t="shared" ref="C653:C684" si="10">E653</f>
        <v>75.2</v>
      </c>
      <c r="D653" s="46"/>
      <c r="E653" s="26">
        <v>75.2</v>
      </c>
      <c r="F653" s="26"/>
      <c r="G653" s="26"/>
      <c r="H653" s="26"/>
      <c r="I653" s="26"/>
      <c r="J653" s="46"/>
      <c r="K653" s="26" t="s">
        <v>171</v>
      </c>
      <c r="L653" s="46"/>
      <c r="M653" s="26">
        <v>149</v>
      </c>
      <c r="N653" s="46"/>
      <c r="O653" s="26" t="s">
        <v>171</v>
      </c>
      <c r="P653" s="80" t="s">
        <v>171</v>
      </c>
      <c r="Q653" s="81" t="s">
        <v>171</v>
      </c>
      <c r="R653" s="46"/>
      <c r="S653" s="83" t="s">
        <v>171</v>
      </c>
      <c r="T653" s="84" t="s">
        <v>171</v>
      </c>
      <c r="U653" s="84" t="s">
        <v>171</v>
      </c>
      <c r="V653" s="170" t="s">
        <v>171</v>
      </c>
      <c r="W653" s="171" t="s">
        <v>171</v>
      </c>
      <c r="X653" s="172" t="s">
        <v>171</v>
      </c>
      <c r="Y653" s="173">
        <v>3.79</v>
      </c>
      <c r="Z653" s="174" t="s">
        <v>171</v>
      </c>
      <c r="AB653" t="s">
        <v>274</v>
      </c>
    </row>
    <row r="654" spans="2:28" ht="12.75" customHeight="1" x14ac:dyDescent="0.25">
      <c r="B654" s="30">
        <v>45826</v>
      </c>
      <c r="C654" s="78">
        <f t="shared" si="10"/>
        <v>103</v>
      </c>
      <c r="D654" s="46"/>
      <c r="E654" s="26">
        <v>103</v>
      </c>
      <c r="F654" s="26"/>
      <c r="G654" s="26"/>
      <c r="H654" s="26"/>
      <c r="I654" s="26"/>
      <c r="J654" s="46"/>
      <c r="K654" s="26" t="s">
        <v>171</v>
      </c>
      <c r="L654" s="46"/>
      <c r="M654" s="26">
        <v>111</v>
      </c>
      <c r="N654" s="46"/>
      <c r="O654" s="26" t="s">
        <v>171</v>
      </c>
      <c r="P654" s="80" t="s">
        <v>171</v>
      </c>
      <c r="Q654" s="81" t="s">
        <v>171</v>
      </c>
      <c r="R654" s="46"/>
      <c r="S654" s="83" t="s">
        <v>171</v>
      </c>
      <c r="T654" s="84" t="s">
        <v>171</v>
      </c>
      <c r="U654" s="84" t="s">
        <v>171</v>
      </c>
      <c r="V654" s="170" t="s">
        <v>171</v>
      </c>
      <c r="W654" s="171" t="s">
        <v>171</v>
      </c>
      <c r="X654" s="172" t="s">
        <v>171</v>
      </c>
      <c r="Y654" s="173">
        <v>5.33</v>
      </c>
      <c r="Z654" s="174" t="s">
        <v>171</v>
      </c>
      <c r="AB654" t="s">
        <v>275</v>
      </c>
    </row>
    <row r="655" spans="2:28" ht="12.75" customHeight="1" x14ac:dyDescent="0.25">
      <c r="B655" s="30">
        <v>45828</v>
      </c>
      <c r="C655" s="78">
        <f t="shared" si="10"/>
        <v>96.5</v>
      </c>
      <c r="D655" s="46"/>
      <c r="E655" s="26">
        <v>96.5</v>
      </c>
      <c r="F655" s="26"/>
      <c r="G655" s="26"/>
      <c r="H655" s="26"/>
      <c r="I655" s="26"/>
      <c r="J655" s="46"/>
      <c r="K655" s="26" t="s">
        <v>171</v>
      </c>
      <c r="L655" s="46"/>
      <c r="M655" s="26">
        <v>105</v>
      </c>
      <c r="N655" s="46"/>
      <c r="O655" s="26" t="s">
        <v>171</v>
      </c>
      <c r="P655" s="80" t="s">
        <v>171</v>
      </c>
      <c r="Q655" s="81" t="s">
        <v>171</v>
      </c>
      <c r="R655" s="46"/>
      <c r="S655" s="83" t="s">
        <v>171</v>
      </c>
      <c r="T655" s="84" t="s">
        <v>171</v>
      </c>
      <c r="U655" s="84" t="s">
        <v>171</v>
      </c>
      <c r="V655" s="170" t="s">
        <v>171</v>
      </c>
      <c r="W655" s="171" t="s">
        <v>171</v>
      </c>
      <c r="X655" s="172" t="s">
        <v>171</v>
      </c>
      <c r="Y655" s="173">
        <v>5.87</v>
      </c>
      <c r="Z655" s="174" t="s">
        <v>171</v>
      </c>
      <c r="AB655" t="s">
        <v>276</v>
      </c>
    </row>
    <row r="656" spans="2:28" ht="12.75" customHeight="1" x14ac:dyDescent="0.25">
      <c r="B656" s="30">
        <v>45831</v>
      </c>
      <c r="C656" s="78">
        <f t="shared" si="10"/>
        <v>81.400000000000006</v>
      </c>
      <c r="D656" s="46"/>
      <c r="E656" s="26">
        <v>81.400000000000006</v>
      </c>
      <c r="F656" s="26"/>
      <c r="G656" s="26"/>
      <c r="H656" s="26"/>
      <c r="I656" s="26"/>
      <c r="J656" s="46"/>
      <c r="K656" s="26" t="s">
        <v>171</v>
      </c>
      <c r="L656" s="46"/>
      <c r="M656" s="26">
        <v>108</v>
      </c>
      <c r="N656" s="46"/>
      <c r="O656" s="26" t="s">
        <v>171</v>
      </c>
      <c r="P656" s="80" t="s">
        <v>171</v>
      </c>
      <c r="Q656" s="81" t="s">
        <v>171</v>
      </c>
      <c r="R656" s="46"/>
      <c r="S656" s="83" t="s">
        <v>171</v>
      </c>
      <c r="T656" s="84" t="s">
        <v>171</v>
      </c>
      <c r="U656" s="84" t="s">
        <v>171</v>
      </c>
      <c r="V656" s="170" t="s">
        <v>171</v>
      </c>
      <c r="W656" s="171" t="s">
        <v>171</v>
      </c>
      <c r="X656" s="172" t="s">
        <v>171</v>
      </c>
      <c r="Y656" s="173">
        <v>2.37</v>
      </c>
      <c r="Z656" s="174" t="s">
        <v>171</v>
      </c>
      <c r="AB656" t="s">
        <v>277</v>
      </c>
    </row>
    <row r="657" spans="2:28" ht="12.75" customHeight="1" x14ac:dyDescent="0.25">
      <c r="B657" s="30">
        <v>45833</v>
      </c>
      <c r="C657" s="78">
        <f t="shared" si="10"/>
        <v>95.4</v>
      </c>
      <c r="D657" s="46"/>
      <c r="E657" s="26">
        <v>95.4</v>
      </c>
      <c r="F657" s="26"/>
      <c r="G657" s="26"/>
      <c r="H657" s="26"/>
      <c r="I657" s="26"/>
      <c r="J657" s="46"/>
      <c r="K657" s="26" t="s">
        <v>171</v>
      </c>
      <c r="L657" s="46"/>
      <c r="M657" s="26">
        <v>156</v>
      </c>
      <c r="N657" s="46"/>
      <c r="O657" s="26" t="s">
        <v>171</v>
      </c>
      <c r="P657" s="80" t="s">
        <v>171</v>
      </c>
      <c r="Q657" s="81" t="s">
        <v>171</v>
      </c>
      <c r="R657" s="46"/>
      <c r="S657" s="83" t="s">
        <v>171</v>
      </c>
      <c r="T657" s="84" t="s">
        <v>171</v>
      </c>
      <c r="U657" s="84" t="s">
        <v>171</v>
      </c>
      <c r="V657" s="170" t="s">
        <v>171</v>
      </c>
      <c r="W657" s="171" t="s">
        <v>171</v>
      </c>
      <c r="X657" s="172" t="s">
        <v>171</v>
      </c>
      <c r="Y657" s="173">
        <v>5.63</v>
      </c>
      <c r="Z657" s="174" t="s">
        <v>171</v>
      </c>
      <c r="AB657" t="s">
        <v>278</v>
      </c>
    </row>
    <row r="658" spans="2:28" ht="12.75" customHeight="1" x14ac:dyDescent="0.25">
      <c r="B658" s="30">
        <v>45835</v>
      </c>
      <c r="C658" s="78">
        <f t="shared" si="10"/>
        <v>90.8</v>
      </c>
      <c r="D658" s="46"/>
      <c r="E658" s="26">
        <v>90.8</v>
      </c>
      <c r="F658" s="26"/>
      <c r="G658" s="26"/>
      <c r="H658" s="26"/>
      <c r="I658" s="26"/>
      <c r="J658" s="46"/>
      <c r="K658" s="26" t="s">
        <v>171</v>
      </c>
      <c r="L658" s="46"/>
      <c r="M658" s="26">
        <v>46.7</v>
      </c>
      <c r="N658" s="46"/>
      <c r="O658" s="26" t="s">
        <v>171</v>
      </c>
      <c r="P658" s="80" t="s">
        <v>171</v>
      </c>
      <c r="Q658" s="81" t="s">
        <v>171</v>
      </c>
      <c r="R658" s="46"/>
      <c r="S658" s="83" t="s">
        <v>171</v>
      </c>
      <c r="T658" s="84" t="s">
        <v>171</v>
      </c>
      <c r="U658" s="84" t="s">
        <v>171</v>
      </c>
      <c r="V658" s="170" t="s">
        <v>171</v>
      </c>
      <c r="W658" s="171" t="s">
        <v>171</v>
      </c>
      <c r="X658" s="172" t="s">
        <v>171</v>
      </c>
      <c r="Y658" s="173">
        <v>5.46</v>
      </c>
      <c r="Z658" s="174" t="s">
        <v>171</v>
      </c>
      <c r="AB658" t="s">
        <v>279</v>
      </c>
    </row>
    <row r="659" spans="2:28" ht="12.75" customHeight="1" x14ac:dyDescent="0.25">
      <c r="B659" s="30">
        <v>45838</v>
      </c>
      <c r="C659" s="78">
        <f t="shared" si="10"/>
        <v>114</v>
      </c>
      <c r="D659" s="46"/>
      <c r="E659" s="26">
        <v>114</v>
      </c>
      <c r="F659" s="26"/>
      <c r="G659" s="26"/>
      <c r="H659" s="26"/>
      <c r="I659" s="26"/>
      <c r="J659" s="46"/>
      <c r="K659" s="26" t="s">
        <v>171</v>
      </c>
      <c r="L659" s="46"/>
      <c r="M659" s="26">
        <v>133</v>
      </c>
      <c r="N659" s="46"/>
      <c r="O659" s="26" t="s">
        <v>171</v>
      </c>
      <c r="P659" s="80" t="s">
        <v>171</v>
      </c>
      <c r="Q659" s="81" t="s">
        <v>171</v>
      </c>
      <c r="R659" s="46"/>
      <c r="S659" s="83" t="s">
        <v>171</v>
      </c>
      <c r="T659" s="84" t="s">
        <v>171</v>
      </c>
      <c r="U659" s="84" t="s">
        <v>171</v>
      </c>
      <c r="V659" s="170" t="s">
        <v>171</v>
      </c>
      <c r="W659" s="171" t="s">
        <v>171</v>
      </c>
      <c r="X659" s="172" t="s">
        <v>171</v>
      </c>
      <c r="Y659" s="173">
        <v>5.41</v>
      </c>
      <c r="Z659" s="174" t="s">
        <v>171</v>
      </c>
      <c r="AB659" t="s">
        <v>280</v>
      </c>
    </row>
    <row r="660" spans="2:28" ht="12.75" customHeight="1" x14ac:dyDescent="0.25">
      <c r="B660" s="30">
        <v>45840</v>
      </c>
      <c r="C660" s="78">
        <f t="shared" si="10"/>
        <v>76.400000000000006</v>
      </c>
      <c r="D660" s="46"/>
      <c r="E660" s="26">
        <v>76.400000000000006</v>
      </c>
      <c r="F660" s="26"/>
      <c r="G660" s="26"/>
      <c r="H660" s="26"/>
      <c r="I660" s="26"/>
      <c r="J660" s="46"/>
      <c r="K660" s="26" t="s">
        <v>171</v>
      </c>
      <c r="L660" s="46"/>
      <c r="M660" s="26">
        <v>43.4</v>
      </c>
      <c r="N660" s="46"/>
      <c r="O660" s="26" t="s">
        <v>171</v>
      </c>
      <c r="P660" s="80" t="s">
        <v>171</v>
      </c>
      <c r="Q660" s="81" t="s">
        <v>171</v>
      </c>
      <c r="R660" s="46"/>
      <c r="S660" s="83" t="s">
        <v>171</v>
      </c>
      <c r="T660" s="84" t="s">
        <v>171</v>
      </c>
      <c r="U660" s="84" t="s">
        <v>171</v>
      </c>
      <c r="V660" s="170" t="s">
        <v>171</v>
      </c>
      <c r="W660" s="171" t="s">
        <v>171</v>
      </c>
      <c r="X660" s="172" t="s">
        <v>171</v>
      </c>
      <c r="Y660" s="173">
        <v>5.05</v>
      </c>
      <c r="Z660" s="174" t="s">
        <v>171</v>
      </c>
      <c r="AB660" t="s">
        <v>281</v>
      </c>
    </row>
    <row r="661" spans="2:28" ht="12.75" customHeight="1" x14ac:dyDescent="0.25">
      <c r="B661" s="30">
        <v>45842</v>
      </c>
      <c r="C661" s="78">
        <f t="shared" si="10"/>
        <v>67.3</v>
      </c>
      <c r="D661" s="46"/>
      <c r="E661" s="26">
        <v>67.3</v>
      </c>
      <c r="F661" s="26"/>
      <c r="G661" s="26"/>
      <c r="H661" s="26"/>
      <c r="I661" s="26"/>
      <c r="J661" s="46"/>
      <c r="K661" s="26" t="s">
        <v>171</v>
      </c>
      <c r="L661" s="46"/>
      <c r="M661" s="26">
        <v>50.5</v>
      </c>
      <c r="N661" s="46"/>
      <c r="O661" s="26" t="s">
        <v>171</v>
      </c>
      <c r="P661" s="80" t="s">
        <v>171</v>
      </c>
      <c r="Q661" s="81" t="s">
        <v>171</v>
      </c>
      <c r="R661" s="46"/>
      <c r="S661" s="83" t="s">
        <v>171</v>
      </c>
      <c r="T661" s="84" t="s">
        <v>171</v>
      </c>
      <c r="U661" s="84" t="s">
        <v>171</v>
      </c>
      <c r="V661" s="170" t="s">
        <v>171</v>
      </c>
      <c r="W661" s="171" t="s">
        <v>171</v>
      </c>
      <c r="X661" s="172" t="s">
        <v>171</v>
      </c>
      <c r="Y661" s="173">
        <v>5.25</v>
      </c>
      <c r="Z661" s="174" t="s">
        <v>171</v>
      </c>
      <c r="AB661" t="s">
        <v>282</v>
      </c>
    </row>
    <row r="662" spans="2:28" ht="12.75" customHeight="1" x14ac:dyDescent="0.25">
      <c r="B662" s="30">
        <v>45845</v>
      </c>
      <c r="C662" s="78">
        <f t="shared" si="10"/>
        <v>87</v>
      </c>
      <c r="D662" s="46"/>
      <c r="E662" s="26">
        <v>87</v>
      </c>
      <c r="F662" s="26"/>
      <c r="G662" s="26"/>
      <c r="H662" s="26"/>
      <c r="I662" s="26"/>
      <c r="J662" s="46"/>
      <c r="K662" s="26" t="s">
        <v>171</v>
      </c>
      <c r="L662" s="46"/>
      <c r="M662" s="26">
        <v>130</v>
      </c>
      <c r="N662" s="46"/>
      <c r="O662" s="26" t="s">
        <v>171</v>
      </c>
      <c r="P662" s="80" t="s">
        <v>171</v>
      </c>
      <c r="Q662" s="81" t="s">
        <v>171</v>
      </c>
      <c r="R662" s="46"/>
      <c r="S662" s="83" t="s">
        <v>171</v>
      </c>
      <c r="T662" s="84" t="s">
        <v>171</v>
      </c>
      <c r="U662" s="84" t="s">
        <v>171</v>
      </c>
      <c r="V662" s="170" t="s">
        <v>171</v>
      </c>
      <c r="W662" s="171" t="s">
        <v>171</v>
      </c>
      <c r="X662" s="172" t="s">
        <v>171</v>
      </c>
      <c r="Y662" s="173">
        <v>1.88</v>
      </c>
      <c r="Z662" s="174" t="s">
        <v>171</v>
      </c>
      <c r="AB662" t="s">
        <v>283</v>
      </c>
    </row>
    <row r="663" spans="2:28" ht="12.75" customHeight="1" x14ac:dyDescent="0.25">
      <c r="B663" s="30">
        <v>45847</v>
      </c>
      <c r="C663" s="78">
        <f t="shared" si="10"/>
        <v>67.3</v>
      </c>
      <c r="D663" s="46"/>
      <c r="E663" s="26">
        <v>67.3</v>
      </c>
      <c r="F663" s="26"/>
      <c r="G663" s="26"/>
      <c r="H663" s="26"/>
      <c r="I663" s="26"/>
      <c r="J663" s="46"/>
      <c r="K663" s="26" t="s">
        <v>171</v>
      </c>
      <c r="L663" s="46"/>
      <c r="M663" s="26">
        <v>130</v>
      </c>
      <c r="N663" s="46"/>
      <c r="O663" s="26" t="s">
        <v>171</v>
      </c>
      <c r="P663" s="80" t="s">
        <v>171</v>
      </c>
      <c r="Q663" s="81" t="s">
        <v>171</v>
      </c>
      <c r="R663" s="46"/>
      <c r="S663" s="83" t="s">
        <v>171</v>
      </c>
      <c r="T663" s="84" t="s">
        <v>171</v>
      </c>
      <c r="U663" s="84" t="s">
        <v>171</v>
      </c>
      <c r="V663" s="170" t="s">
        <v>171</v>
      </c>
      <c r="W663" s="171" t="s">
        <v>171</v>
      </c>
      <c r="X663" s="172" t="s">
        <v>171</v>
      </c>
      <c r="Y663" s="173">
        <v>1.75</v>
      </c>
      <c r="Z663" s="174" t="s">
        <v>171</v>
      </c>
      <c r="AB663" t="s">
        <v>284</v>
      </c>
    </row>
    <row r="664" spans="2:28" ht="12.75" customHeight="1" x14ac:dyDescent="0.25">
      <c r="B664" s="30">
        <v>45849</v>
      </c>
      <c r="C664" s="78">
        <f t="shared" si="10"/>
        <v>34.299999999999997</v>
      </c>
      <c r="D664" s="46"/>
      <c r="E664" s="26">
        <v>34.299999999999997</v>
      </c>
      <c r="F664" s="26"/>
      <c r="G664" s="26"/>
      <c r="H664" s="26"/>
      <c r="I664" s="26"/>
      <c r="J664" s="46"/>
      <c r="K664" s="26" t="s">
        <v>171</v>
      </c>
      <c r="L664" s="46"/>
      <c r="M664" s="26">
        <v>126</v>
      </c>
      <c r="N664" s="46"/>
      <c r="O664" s="26" t="s">
        <v>171</v>
      </c>
      <c r="P664" s="80" t="s">
        <v>171</v>
      </c>
      <c r="Q664" s="81" t="s">
        <v>171</v>
      </c>
      <c r="R664" s="46"/>
      <c r="S664" s="83" t="s">
        <v>171</v>
      </c>
      <c r="T664" s="84" t="s">
        <v>171</v>
      </c>
      <c r="U664" s="84" t="s">
        <v>171</v>
      </c>
      <c r="V664" s="170" t="s">
        <v>171</v>
      </c>
      <c r="W664" s="171" t="s">
        <v>171</v>
      </c>
      <c r="X664" s="172" t="s">
        <v>171</v>
      </c>
      <c r="Y664" s="173">
        <v>1.72</v>
      </c>
      <c r="Z664" s="174" t="s">
        <v>171</v>
      </c>
      <c r="AB664" t="s">
        <v>285</v>
      </c>
    </row>
    <row r="665" spans="2:28" ht="12.75" customHeight="1" x14ac:dyDescent="0.25">
      <c r="B665" s="30">
        <v>45852</v>
      </c>
      <c r="C665" s="78">
        <f t="shared" si="10"/>
        <v>117</v>
      </c>
      <c r="D665" s="46"/>
      <c r="E665" s="26">
        <v>117</v>
      </c>
      <c r="F665" s="26"/>
      <c r="G665" s="26"/>
      <c r="H665" s="26"/>
      <c r="I665" s="26"/>
      <c r="J665" s="46"/>
      <c r="K665" s="26" t="s">
        <v>171</v>
      </c>
      <c r="L665" s="46"/>
      <c r="M665" s="26">
        <v>119</v>
      </c>
      <c r="N665" s="46"/>
      <c r="O665" s="26" t="s">
        <v>171</v>
      </c>
      <c r="P665" s="80" t="s">
        <v>171</v>
      </c>
      <c r="Q665" s="81" t="s">
        <v>171</v>
      </c>
      <c r="R665" s="46"/>
      <c r="S665" s="83" t="s">
        <v>171</v>
      </c>
      <c r="T665" s="84" t="s">
        <v>171</v>
      </c>
      <c r="U665" s="84" t="s">
        <v>171</v>
      </c>
      <c r="V665" s="170" t="s">
        <v>171</v>
      </c>
      <c r="W665" s="171" t="s">
        <v>171</v>
      </c>
      <c r="X665" s="172" t="s">
        <v>171</v>
      </c>
      <c r="Y665" s="173">
        <v>1.76</v>
      </c>
      <c r="Z665" s="174" t="s">
        <v>171</v>
      </c>
      <c r="AB665" t="s">
        <v>286</v>
      </c>
    </row>
    <row r="666" spans="2:28" ht="12.75" customHeight="1" x14ac:dyDescent="0.25">
      <c r="B666" s="30">
        <v>45854</v>
      </c>
      <c r="C666" s="78">
        <f t="shared" si="10"/>
        <v>68.8</v>
      </c>
      <c r="D666" s="46"/>
      <c r="E666" s="26">
        <v>68.8</v>
      </c>
      <c r="F666" s="26"/>
      <c r="G666" s="26"/>
      <c r="H666" s="26"/>
      <c r="I666" s="26"/>
      <c r="J666" s="46"/>
      <c r="K666" s="26" t="s">
        <v>171</v>
      </c>
      <c r="L666" s="46"/>
      <c r="M666" s="26">
        <v>118</v>
      </c>
      <c r="N666" s="46"/>
      <c r="O666" s="26" t="s">
        <v>171</v>
      </c>
      <c r="P666" s="80" t="s">
        <v>171</v>
      </c>
      <c r="Q666" s="81" t="s">
        <v>171</v>
      </c>
      <c r="R666" s="46"/>
      <c r="S666" s="83" t="s">
        <v>171</v>
      </c>
      <c r="T666" s="84" t="s">
        <v>171</v>
      </c>
      <c r="U666" s="84" t="s">
        <v>171</v>
      </c>
      <c r="V666" s="170" t="s">
        <v>171</v>
      </c>
      <c r="W666" s="171" t="s">
        <v>171</v>
      </c>
      <c r="X666" s="172" t="s">
        <v>171</v>
      </c>
      <c r="Y666" s="173">
        <v>1.86</v>
      </c>
      <c r="Z666" s="174" t="s">
        <v>171</v>
      </c>
      <c r="AB666" t="s">
        <v>287</v>
      </c>
    </row>
    <row r="667" spans="2:28" ht="12.75" customHeight="1" x14ac:dyDescent="0.25">
      <c r="B667" s="30">
        <v>45856</v>
      </c>
      <c r="C667" s="78">
        <f t="shared" si="10"/>
        <v>67.400000000000006</v>
      </c>
      <c r="D667" s="46"/>
      <c r="E667" s="26">
        <v>67.400000000000006</v>
      </c>
      <c r="F667" s="26"/>
      <c r="G667" s="26"/>
      <c r="H667" s="26"/>
      <c r="I667" s="26"/>
      <c r="J667" s="46"/>
      <c r="K667" s="26" t="s">
        <v>171</v>
      </c>
      <c r="L667" s="46"/>
      <c r="M667" s="26">
        <v>48.9</v>
      </c>
      <c r="N667" s="46"/>
      <c r="O667" s="26" t="s">
        <v>171</v>
      </c>
      <c r="P667" s="80" t="s">
        <v>171</v>
      </c>
      <c r="Q667" s="81" t="s">
        <v>171</v>
      </c>
      <c r="R667" s="46"/>
      <c r="S667" s="83" t="s">
        <v>171</v>
      </c>
      <c r="T667" s="84" t="s">
        <v>171</v>
      </c>
      <c r="U667" s="84" t="s">
        <v>171</v>
      </c>
      <c r="V667" s="170" t="s">
        <v>171</v>
      </c>
      <c r="W667" s="171" t="s">
        <v>171</v>
      </c>
      <c r="X667" s="172" t="s">
        <v>171</v>
      </c>
      <c r="Y667" s="173">
        <v>4.9800000000000004</v>
      </c>
      <c r="Z667" s="174" t="s">
        <v>171</v>
      </c>
      <c r="AB667" t="s">
        <v>288</v>
      </c>
    </row>
    <row r="668" spans="2:28" ht="12.75" customHeight="1" x14ac:dyDescent="0.25">
      <c r="B668" s="30">
        <v>45859</v>
      </c>
      <c r="C668" s="78">
        <f t="shared" si="10"/>
        <v>78.099999999999994</v>
      </c>
      <c r="D668" s="46"/>
      <c r="E668" s="26">
        <v>78.099999999999994</v>
      </c>
      <c r="F668" s="26"/>
      <c r="G668" s="26"/>
      <c r="H668" s="26"/>
      <c r="I668" s="26"/>
      <c r="J668" s="46"/>
      <c r="K668" s="26" t="s">
        <v>171</v>
      </c>
      <c r="L668" s="46"/>
      <c r="M668" s="26">
        <v>48.3</v>
      </c>
      <c r="N668" s="46"/>
      <c r="O668" s="26" t="s">
        <v>171</v>
      </c>
      <c r="P668" s="80" t="s">
        <v>171</v>
      </c>
      <c r="Q668" s="81" t="s">
        <v>171</v>
      </c>
      <c r="R668" s="46"/>
      <c r="S668" s="83" t="s">
        <v>171</v>
      </c>
      <c r="T668" s="84" t="s">
        <v>171</v>
      </c>
      <c r="U668" s="84" t="s">
        <v>171</v>
      </c>
      <c r="V668" s="170" t="s">
        <v>171</v>
      </c>
      <c r="W668" s="171" t="s">
        <v>171</v>
      </c>
      <c r="X668" s="172" t="s">
        <v>171</v>
      </c>
      <c r="Y668" s="173">
        <v>4.74</v>
      </c>
      <c r="Z668" s="174" t="s">
        <v>171</v>
      </c>
      <c r="AB668" t="s">
        <v>289</v>
      </c>
    </row>
    <row r="669" spans="2:28" ht="12.75" customHeight="1" x14ac:dyDescent="0.25">
      <c r="B669" s="30">
        <v>45861</v>
      </c>
      <c r="C669" s="78">
        <f t="shared" si="10"/>
        <v>19.5</v>
      </c>
      <c r="D669" s="46"/>
      <c r="E669" s="26">
        <v>19.5</v>
      </c>
      <c r="F669" s="26"/>
      <c r="G669" s="26"/>
      <c r="H669" s="26"/>
      <c r="I669" s="26"/>
      <c r="J669" s="46"/>
      <c r="K669" s="26" t="s">
        <v>171</v>
      </c>
      <c r="L669" s="46"/>
      <c r="M669" s="26">
        <v>46.9</v>
      </c>
      <c r="N669" s="46"/>
      <c r="O669" s="26" t="s">
        <v>171</v>
      </c>
      <c r="P669" s="80" t="s">
        <v>171</v>
      </c>
      <c r="Q669" s="81" t="s">
        <v>171</v>
      </c>
      <c r="R669" s="46"/>
      <c r="S669" s="83" t="s">
        <v>171</v>
      </c>
      <c r="T669" s="84" t="s">
        <v>171</v>
      </c>
      <c r="U669" s="84" t="s">
        <v>171</v>
      </c>
      <c r="V669" s="170" t="s">
        <v>171</v>
      </c>
      <c r="W669" s="171" t="s">
        <v>171</v>
      </c>
      <c r="X669" s="172" t="s">
        <v>171</v>
      </c>
      <c r="Y669" s="173">
        <v>4.29</v>
      </c>
      <c r="Z669" s="174" t="s">
        <v>171</v>
      </c>
      <c r="AB669" t="s">
        <v>290</v>
      </c>
    </row>
    <row r="670" spans="2:28" ht="12.75" customHeight="1" x14ac:dyDescent="0.25">
      <c r="B670" s="30">
        <v>45863</v>
      </c>
      <c r="C670" s="78">
        <f t="shared" si="10"/>
        <v>97.2</v>
      </c>
      <c r="D670" s="46"/>
      <c r="E670" s="26">
        <v>97.2</v>
      </c>
      <c r="F670" s="26"/>
      <c r="G670" s="26"/>
      <c r="H670" s="26"/>
      <c r="I670" s="26"/>
      <c r="J670" s="46"/>
      <c r="K670" s="26" t="s">
        <v>171</v>
      </c>
      <c r="L670" s="46"/>
      <c r="M670" s="26">
        <v>77.5</v>
      </c>
      <c r="N670" s="46"/>
      <c r="O670" s="26" t="s">
        <v>171</v>
      </c>
      <c r="P670" s="80" t="s">
        <v>171</v>
      </c>
      <c r="Q670" s="81" t="s">
        <v>171</v>
      </c>
      <c r="R670" s="46"/>
      <c r="S670" s="83" t="s">
        <v>171</v>
      </c>
      <c r="T670" s="84" t="s">
        <v>171</v>
      </c>
      <c r="U670" s="84" t="s">
        <v>171</v>
      </c>
      <c r="V670" s="170" t="s">
        <v>171</v>
      </c>
      <c r="W670" s="171" t="s">
        <v>171</v>
      </c>
      <c r="X670" s="172" t="s">
        <v>171</v>
      </c>
      <c r="Y670" s="173">
        <v>7.05</v>
      </c>
      <c r="Z670" s="174" t="s">
        <v>171</v>
      </c>
      <c r="AB670" t="s">
        <v>291</v>
      </c>
    </row>
    <row r="671" spans="2:28" ht="12.75" customHeight="1" x14ac:dyDescent="0.25">
      <c r="B671" s="30">
        <v>45866</v>
      </c>
      <c r="C671" s="78">
        <f t="shared" si="10"/>
        <v>38.1</v>
      </c>
      <c r="D671" s="46"/>
      <c r="E671" s="26">
        <v>38.1</v>
      </c>
      <c r="F671" s="26"/>
      <c r="G671" s="26"/>
      <c r="H671" s="26"/>
      <c r="I671" s="26"/>
      <c r="J671" s="46"/>
      <c r="K671" s="26" t="s">
        <v>171</v>
      </c>
      <c r="L671" s="46"/>
      <c r="M671" s="26">
        <v>55.1</v>
      </c>
      <c r="N671" s="46"/>
      <c r="O671" s="26" t="s">
        <v>171</v>
      </c>
      <c r="P671" s="80" t="s">
        <v>171</v>
      </c>
      <c r="Q671" s="81" t="s">
        <v>171</v>
      </c>
      <c r="R671" s="46"/>
      <c r="S671" s="83" t="s">
        <v>171</v>
      </c>
      <c r="T671" s="84" t="s">
        <v>171</v>
      </c>
      <c r="U671" s="84" t="s">
        <v>171</v>
      </c>
      <c r="V671" s="170" t="s">
        <v>171</v>
      </c>
      <c r="W671" s="171" t="s">
        <v>171</v>
      </c>
      <c r="X671" s="172" t="s">
        <v>171</v>
      </c>
      <c r="Y671" s="173">
        <v>5.66</v>
      </c>
      <c r="Z671" s="174" t="s">
        <v>171</v>
      </c>
      <c r="AB671" t="s">
        <v>292</v>
      </c>
    </row>
    <row r="672" spans="2:28" ht="12.75" customHeight="1" x14ac:dyDescent="0.25">
      <c r="B672" s="30">
        <v>45868</v>
      </c>
      <c r="C672" s="78">
        <f t="shared" si="10"/>
        <v>109</v>
      </c>
      <c r="D672" s="46"/>
      <c r="E672" s="26">
        <v>109</v>
      </c>
      <c r="F672" s="26"/>
      <c r="G672" s="26"/>
      <c r="H672" s="26"/>
      <c r="I672" s="26"/>
      <c r="J672" s="46"/>
      <c r="K672" s="26" t="s">
        <v>171</v>
      </c>
      <c r="L672" s="46"/>
      <c r="M672" s="26">
        <v>58.9</v>
      </c>
      <c r="N672" s="46"/>
      <c r="O672" s="26" t="s">
        <v>171</v>
      </c>
      <c r="P672" s="80" t="s">
        <v>171</v>
      </c>
      <c r="Q672" s="81" t="s">
        <v>171</v>
      </c>
      <c r="R672" s="46"/>
      <c r="S672" s="83" t="s">
        <v>171</v>
      </c>
      <c r="T672" s="84" t="s">
        <v>171</v>
      </c>
      <c r="U672" s="84" t="s">
        <v>171</v>
      </c>
      <c r="V672" s="170" t="s">
        <v>171</v>
      </c>
      <c r="W672" s="171" t="s">
        <v>171</v>
      </c>
      <c r="X672" s="172" t="s">
        <v>171</v>
      </c>
      <c r="Y672" s="173">
        <v>5.47</v>
      </c>
      <c r="Z672" s="174" t="s">
        <v>171</v>
      </c>
      <c r="AB672" t="s">
        <v>293</v>
      </c>
    </row>
    <row r="673" spans="2:28" ht="12.75" customHeight="1" x14ac:dyDescent="0.25">
      <c r="B673" s="30">
        <v>45870</v>
      </c>
      <c r="C673" s="78">
        <f t="shared" si="10"/>
        <v>58.9</v>
      </c>
      <c r="D673" s="46"/>
      <c r="E673" s="26">
        <v>58.9</v>
      </c>
      <c r="F673" s="26"/>
      <c r="G673" s="26"/>
      <c r="H673" s="26"/>
      <c r="I673" s="26"/>
      <c r="J673" s="46"/>
      <c r="K673" s="26" t="s">
        <v>171</v>
      </c>
      <c r="L673" s="46"/>
      <c r="M673" s="26">
        <v>39</v>
      </c>
      <c r="N673" s="46"/>
      <c r="O673" s="26" t="s">
        <v>171</v>
      </c>
      <c r="P673" s="80" t="s">
        <v>171</v>
      </c>
      <c r="Q673" s="81" t="s">
        <v>171</v>
      </c>
      <c r="R673" s="46"/>
      <c r="S673" s="83" t="s">
        <v>171</v>
      </c>
      <c r="T673" s="84" t="s">
        <v>171</v>
      </c>
      <c r="U673" s="84" t="s">
        <v>171</v>
      </c>
      <c r="V673" s="170" t="s">
        <v>171</v>
      </c>
      <c r="W673" s="171" t="s">
        <v>171</v>
      </c>
      <c r="X673" s="172" t="s">
        <v>171</v>
      </c>
      <c r="Y673" s="173">
        <v>5.51</v>
      </c>
      <c r="Z673" s="174" t="s">
        <v>171</v>
      </c>
      <c r="AB673" t="s">
        <v>294</v>
      </c>
    </row>
    <row r="674" spans="2:28" ht="12.75" customHeight="1" x14ac:dyDescent="0.25">
      <c r="B674" s="30">
        <v>45873</v>
      </c>
      <c r="C674" s="78">
        <f t="shared" si="10"/>
        <v>80.599999999999994</v>
      </c>
      <c r="D674" s="46"/>
      <c r="E674" s="26">
        <v>80.599999999999994</v>
      </c>
      <c r="F674" s="26"/>
      <c r="G674" s="26"/>
      <c r="H674" s="26"/>
      <c r="I674" s="26"/>
      <c r="J674" s="46"/>
      <c r="K674" s="26" t="s">
        <v>171</v>
      </c>
      <c r="L674" s="46"/>
      <c r="M674" s="26">
        <v>57.4</v>
      </c>
      <c r="N674" s="46"/>
      <c r="O674" s="26" t="s">
        <v>171</v>
      </c>
      <c r="P674" s="80" t="s">
        <v>171</v>
      </c>
      <c r="Q674" s="81" t="s">
        <v>171</v>
      </c>
      <c r="R674" s="46"/>
      <c r="S674" s="83" t="s">
        <v>171</v>
      </c>
      <c r="T674" s="84" t="s">
        <v>171</v>
      </c>
      <c r="U674" s="84" t="s">
        <v>171</v>
      </c>
      <c r="V674" s="170" t="s">
        <v>171</v>
      </c>
      <c r="W674" s="171" t="s">
        <v>171</v>
      </c>
      <c r="X674" s="172" t="s">
        <v>171</v>
      </c>
      <c r="Y674" s="173">
        <v>4.82</v>
      </c>
      <c r="Z674" s="174" t="s">
        <v>171</v>
      </c>
      <c r="AB674" t="s">
        <v>295</v>
      </c>
    </row>
    <row r="675" spans="2:28" ht="12.75" customHeight="1" x14ac:dyDescent="0.25">
      <c r="B675" s="30">
        <v>45875</v>
      </c>
      <c r="C675" s="78">
        <f t="shared" si="10"/>
        <v>8.18</v>
      </c>
      <c r="D675" s="46"/>
      <c r="E675" s="26">
        <v>8.18</v>
      </c>
      <c r="F675" s="26"/>
      <c r="G675" s="26"/>
      <c r="H675" s="26"/>
      <c r="I675" s="26"/>
      <c r="J675" s="46"/>
      <c r="K675" s="26" t="s">
        <v>171</v>
      </c>
      <c r="L675" s="46"/>
      <c r="M675" s="26">
        <v>32.299999999999997</v>
      </c>
      <c r="N675" s="46"/>
      <c r="O675" s="26" t="s">
        <v>171</v>
      </c>
      <c r="P675" s="80" t="s">
        <v>171</v>
      </c>
      <c r="Q675" s="81" t="s">
        <v>171</v>
      </c>
      <c r="R675" s="46"/>
      <c r="S675" s="83" t="s">
        <v>171</v>
      </c>
      <c r="T675" s="84" t="s">
        <v>171</v>
      </c>
      <c r="U675" s="84" t="s">
        <v>171</v>
      </c>
      <c r="V675" s="170" t="s">
        <v>171</v>
      </c>
      <c r="W675" s="171" t="s">
        <v>171</v>
      </c>
      <c r="X675" s="172" t="s">
        <v>171</v>
      </c>
      <c r="Y675" s="173">
        <v>4.3899999999999997</v>
      </c>
      <c r="Z675" s="174" t="s">
        <v>171</v>
      </c>
      <c r="AB675" t="s">
        <v>296</v>
      </c>
    </row>
    <row r="676" spans="2:28" ht="12.75" customHeight="1" x14ac:dyDescent="0.25">
      <c r="B676" s="30">
        <v>45877</v>
      </c>
      <c r="C676" s="78">
        <f t="shared" si="10"/>
        <v>64.400000000000006</v>
      </c>
      <c r="D676" s="46"/>
      <c r="E676" s="26">
        <v>64.400000000000006</v>
      </c>
      <c r="F676" s="26"/>
      <c r="G676" s="26"/>
      <c r="H676" s="26"/>
      <c r="I676" s="26"/>
      <c r="J676" s="46"/>
      <c r="K676" s="26" t="s">
        <v>171</v>
      </c>
      <c r="L676" s="46"/>
      <c r="M676" s="26">
        <v>104</v>
      </c>
      <c r="N676" s="46"/>
      <c r="O676" s="26" t="s">
        <v>171</v>
      </c>
      <c r="P676" s="80" t="s">
        <v>171</v>
      </c>
      <c r="Q676" s="81" t="s">
        <v>171</v>
      </c>
      <c r="R676" s="46"/>
      <c r="S676" s="83" t="s">
        <v>171</v>
      </c>
      <c r="T676" s="84" t="s">
        <v>171</v>
      </c>
      <c r="U676" s="84" t="s">
        <v>171</v>
      </c>
      <c r="V676" s="170" t="s">
        <v>171</v>
      </c>
      <c r="W676" s="171" t="s">
        <v>171</v>
      </c>
      <c r="X676" s="172" t="s">
        <v>171</v>
      </c>
      <c r="Y676" s="173">
        <v>5.34</v>
      </c>
      <c r="Z676" s="174" t="s">
        <v>171</v>
      </c>
      <c r="AB676" t="s">
        <v>297</v>
      </c>
    </row>
    <row r="677" spans="2:28" ht="12.75" customHeight="1" x14ac:dyDescent="0.25">
      <c r="B677" s="30">
        <v>45880</v>
      </c>
      <c r="C677" s="78">
        <f t="shared" si="10"/>
        <v>58</v>
      </c>
      <c r="D677" s="46"/>
      <c r="E677" s="26">
        <v>58</v>
      </c>
      <c r="F677" s="26"/>
      <c r="G677" s="26"/>
      <c r="H677" s="26"/>
      <c r="I677" s="26"/>
      <c r="J677" s="46"/>
      <c r="K677" s="26" t="s">
        <v>171</v>
      </c>
      <c r="L677" s="46"/>
      <c r="M677" s="26">
        <v>73.5</v>
      </c>
      <c r="N677" s="46"/>
      <c r="O677" s="26" t="s">
        <v>171</v>
      </c>
      <c r="P677" s="80" t="s">
        <v>171</v>
      </c>
      <c r="Q677" s="81" t="s">
        <v>171</v>
      </c>
      <c r="R677" s="46"/>
      <c r="S677" s="83" t="s">
        <v>171</v>
      </c>
      <c r="T677" s="84" t="s">
        <v>171</v>
      </c>
      <c r="U677" s="84" t="s">
        <v>171</v>
      </c>
      <c r="V677" s="170" t="s">
        <v>171</v>
      </c>
      <c r="W677" s="171" t="s">
        <v>171</v>
      </c>
      <c r="X677" s="172" t="s">
        <v>171</v>
      </c>
      <c r="Y677" s="173">
        <v>5.72</v>
      </c>
      <c r="Z677" s="174" t="s">
        <v>171</v>
      </c>
      <c r="AB677" t="s">
        <v>298</v>
      </c>
    </row>
    <row r="678" spans="2:28" ht="12.75" customHeight="1" x14ac:dyDescent="0.25">
      <c r="B678" s="30">
        <v>45882</v>
      </c>
      <c r="C678" s="78">
        <f t="shared" si="10"/>
        <v>54.6</v>
      </c>
      <c r="D678" s="46"/>
      <c r="E678" s="331">
        <v>54.6</v>
      </c>
      <c r="F678" s="26"/>
      <c r="G678" s="26"/>
      <c r="H678" s="26"/>
      <c r="I678" s="26"/>
      <c r="J678" s="46"/>
      <c r="K678" s="26" t="s">
        <v>171</v>
      </c>
      <c r="L678" s="46"/>
      <c r="M678" s="331">
        <v>63.8</v>
      </c>
      <c r="N678" s="46"/>
      <c r="O678" s="26" t="s">
        <v>171</v>
      </c>
      <c r="P678" s="80" t="s">
        <v>171</v>
      </c>
      <c r="Q678" s="81" t="s">
        <v>171</v>
      </c>
      <c r="R678" s="46"/>
      <c r="S678" s="83" t="s">
        <v>171</v>
      </c>
      <c r="T678" s="84" t="s">
        <v>171</v>
      </c>
      <c r="U678" s="84" t="s">
        <v>171</v>
      </c>
      <c r="V678" s="170" t="s">
        <v>171</v>
      </c>
      <c r="W678" s="171" t="s">
        <v>171</v>
      </c>
      <c r="X678" s="172" t="s">
        <v>171</v>
      </c>
      <c r="Y678" s="173">
        <v>5.52</v>
      </c>
      <c r="Z678" s="174" t="s">
        <v>171</v>
      </c>
      <c r="AB678" t="s">
        <v>299</v>
      </c>
    </row>
    <row r="679" spans="2:28" ht="12.75" customHeight="1" x14ac:dyDescent="0.25">
      <c r="B679" s="30">
        <v>45887</v>
      </c>
      <c r="C679" s="78">
        <f t="shared" si="10"/>
        <v>59.3</v>
      </c>
      <c r="D679" s="46"/>
      <c r="E679" s="331">
        <v>59.3</v>
      </c>
      <c r="F679" s="26"/>
      <c r="G679" s="26"/>
      <c r="H679" s="26"/>
      <c r="I679" s="26"/>
      <c r="J679" s="46"/>
      <c r="K679" s="26" t="s">
        <v>171</v>
      </c>
      <c r="L679" s="46"/>
      <c r="M679" s="331">
        <v>68.7</v>
      </c>
      <c r="N679" s="46"/>
      <c r="O679" s="26" t="s">
        <v>171</v>
      </c>
      <c r="P679" s="80" t="s">
        <v>171</v>
      </c>
      <c r="Q679" s="81" t="s">
        <v>171</v>
      </c>
      <c r="R679" s="46"/>
      <c r="S679" s="83" t="s">
        <v>171</v>
      </c>
      <c r="T679" s="84" t="s">
        <v>171</v>
      </c>
      <c r="U679" s="84" t="s">
        <v>171</v>
      </c>
      <c r="V679" s="170" t="s">
        <v>171</v>
      </c>
      <c r="W679" s="171" t="s">
        <v>171</v>
      </c>
      <c r="X679" s="172" t="s">
        <v>171</v>
      </c>
      <c r="Y679" s="173">
        <v>5.69</v>
      </c>
      <c r="Z679" s="174" t="s">
        <v>171</v>
      </c>
      <c r="AB679" t="s">
        <v>300</v>
      </c>
    </row>
    <row r="680" spans="2:28" ht="12.75" customHeight="1" x14ac:dyDescent="0.25">
      <c r="B680" s="30">
        <v>45889</v>
      </c>
      <c r="C680" s="78">
        <f t="shared" si="10"/>
        <v>33</v>
      </c>
      <c r="D680" s="46"/>
      <c r="E680" s="331">
        <v>33</v>
      </c>
      <c r="F680" s="26"/>
      <c r="G680" s="26"/>
      <c r="H680" s="26"/>
      <c r="I680" s="26"/>
      <c r="J680" s="46"/>
      <c r="K680" s="26" t="s">
        <v>171</v>
      </c>
      <c r="L680" s="46"/>
      <c r="M680" s="331">
        <v>50.8</v>
      </c>
      <c r="N680" s="46"/>
      <c r="O680" s="26" t="s">
        <v>171</v>
      </c>
      <c r="P680" s="80" t="s">
        <v>171</v>
      </c>
      <c r="Q680" s="81" t="s">
        <v>171</v>
      </c>
      <c r="R680" s="46"/>
      <c r="S680" s="83" t="s">
        <v>171</v>
      </c>
      <c r="T680" s="84" t="s">
        <v>171</v>
      </c>
      <c r="U680" s="84" t="s">
        <v>171</v>
      </c>
      <c r="V680" s="170" t="s">
        <v>171</v>
      </c>
      <c r="W680" s="171" t="s">
        <v>171</v>
      </c>
      <c r="X680" s="172" t="s">
        <v>171</v>
      </c>
      <c r="Y680" s="173">
        <v>5.18</v>
      </c>
      <c r="Z680" s="174" t="s">
        <v>171</v>
      </c>
      <c r="AB680" t="s">
        <v>301</v>
      </c>
    </row>
    <row r="681" spans="2:28" ht="12.75" customHeight="1" x14ac:dyDescent="0.25">
      <c r="B681" s="30">
        <v>45891</v>
      </c>
      <c r="C681" s="78">
        <f t="shared" si="10"/>
        <v>39.9</v>
      </c>
      <c r="D681" s="46"/>
      <c r="E681" s="331">
        <v>39.9</v>
      </c>
      <c r="F681" s="26"/>
      <c r="G681" s="26"/>
      <c r="H681" s="26"/>
      <c r="I681" s="26"/>
      <c r="J681" s="46"/>
      <c r="K681" s="26" t="s">
        <v>171</v>
      </c>
      <c r="L681" s="46"/>
      <c r="M681" s="331">
        <v>88.9</v>
      </c>
      <c r="N681" s="46"/>
      <c r="O681" s="26" t="s">
        <v>171</v>
      </c>
      <c r="P681" s="80" t="s">
        <v>171</v>
      </c>
      <c r="Q681" s="81" t="s">
        <v>171</v>
      </c>
      <c r="R681" s="46"/>
      <c r="S681" s="83" t="s">
        <v>171</v>
      </c>
      <c r="T681" s="84" t="s">
        <v>171</v>
      </c>
      <c r="U681" s="84" t="s">
        <v>171</v>
      </c>
      <c r="V681" s="170" t="s">
        <v>171</v>
      </c>
      <c r="W681" s="171" t="s">
        <v>171</v>
      </c>
      <c r="X681" s="172" t="s">
        <v>171</v>
      </c>
      <c r="Y681" s="173">
        <v>5.47</v>
      </c>
      <c r="Z681" s="174" t="s">
        <v>171</v>
      </c>
      <c r="AB681" t="s">
        <v>302</v>
      </c>
    </row>
    <row r="682" spans="2:28" ht="12.75" customHeight="1" x14ac:dyDescent="0.25">
      <c r="B682" s="30">
        <v>45894</v>
      </c>
      <c r="C682" s="78">
        <f t="shared" si="10"/>
        <v>55.1</v>
      </c>
      <c r="D682" s="46"/>
      <c r="E682" s="331">
        <v>55.1</v>
      </c>
      <c r="F682" s="26"/>
      <c r="G682" s="26"/>
      <c r="H682" s="26"/>
      <c r="I682" s="26"/>
      <c r="J682" s="46"/>
      <c r="K682" s="26" t="s">
        <v>171</v>
      </c>
      <c r="L682" s="46"/>
      <c r="M682" s="331">
        <v>40.200000000000003</v>
      </c>
      <c r="N682" s="46"/>
      <c r="O682" s="26" t="s">
        <v>171</v>
      </c>
      <c r="P682" s="80" t="s">
        <v>171</v>
      </c>
      <c r="Q682" s="81" t="s">
        <v>171</v>
      </c>
      <c r="R682" s="46"/>
      <c r="S682" s="83" t="s">
        <v>171</v>
      </c>
      <c r="T682" s="84" t="s">
        <v>171</v>
      </c>
      <c r="U682" s="84" t="s">
        <v>171</v>
      </c>
      <c r="V682" s="170" t="s">
        <v>171</v>
      </c>
      <c r="W682" s="171" t="s">
        <v>171</v>
      </c>
      <c r="X682" s="172" t="s">
        <v>171</v>
      </c>
      <c r="Y682" s="173">
        <v>4.95</v>
      </c>
      <c r="Z682" s="174" t="s">
        <v>171</v>
      </c>
      <c r="AB682" t="s">
        <v>303</v>
      </c>
    </row>
    <row r="683" spans="2:28" ht="12.75" customHeight="1" x14ac:dyDescent="0.25">
      <c r="B683" s="30">
        <v>45896</v>
      </c>
      <c r="C683" s="78">
        <f t="shared" si="10"/>
        <v>17.8</v>
      </c>
      <c r="D683" s="46"/>
      <c r="E683" s="331">
        <v>17.8</v>
      </c>
      <c r="F683" s="26"/>
      <c r="G683" s="26"/>
      <c r="H683" s="26"/>
      <c r="I683" s="26"/>
      <c r="J683" s="46"/>
      <c r="K683" s="26" t="s">
        <v>171</v>
      </c>
      <c r="L683" s="46"/>
      <c r="M683" s="331">
        <v>38.1</v>
      </c>
      <c r="N683" s="46"/>
      <c r="O683" s="26" t="s">
        <v>171</v>
      </c>
      <c r="P683" s="80" t="s">
        <v>171</v>
      </c>
      <c r="Q683" s="81" t="s">
        <v>171</v>
      </c>
      <c r="R683" s="46"/>
      <c r="S683" s="83" t="s">
        <v>171</v>
      </c>
      <c r="T683" s="84" t="s">
        <v>171</v>
      </c>
      <c r="U683" s="84" t="s">
        <v>171</v>
      </c>
      <c r="V683" s="170" t="s">
        <v>171</v>
      </c>
      <c r="W683" s="171" t="s">
        <v>171</v>
      </c>
      <c r="X683" s="172" t="s">
        <v>171</v>
      </c>
      <c r="Y683" s="173">
        <v>4.3099999999999996</v>
      </c>
      <c r="Z683" s="174" t="s">
        <v>171</v>
      </c>
      <c r="AB683" t="s">
        <v>304</v>
      </c>
    </row>
    <row r="684" spans="2:28" ht="12.75" customHeight="1" x14ac:dyDescent="0.25">
      <c r="B684" s="30">
        <v>45898</v>
      </c>
      <c r="C684" s="78">
        <f t="shared" si="10"/>
        <v>84.2</v>
      </c>
      <c r="D684" s="46"/>
      <c r="E684" s="331">
        <v>84.2</v>
      </c>
      <c r="F684" s="26"/>
      <c r="G684" s="26"/>
      <c r="H684" s="26"/>
      <c r="I684" s="26"/>
      <c r="J684" s="46"/>
      <c r="K684" s="26" t="s">
        <v>171</v>
      </c>
      <c r="L684" s="46"/>
      <c r="M684" s="331">
        <v>35.299999999999997</v>
      </c>
      <c r="N684" s="46"/>
      <c r="O684" s="26" t="s">
        <v>171</v>
      </c>
      <c r="P684" s="80" t="s">
        <v>171</v>
      </c>
      <c r="Q684" s="81" t="s">
        <v>171</v>
      </c>
      <c r="R684" s="46"/>
      <c r="S684" s="83" t="s">
        <v>171</v>
      </c>
      <c r="T684" s="84" t="s">
        <v>171</v>
      </c>
      <c r="U684" s="84" t="s">
        <v>171</v>
      </c>
      <c r="V684" s="170" t="s">
        <v>171</v>
      </c>
      <c r="W684" s="171" t="s">
        <v>171</v>
      </c>
      <c r="X684" s="172" t="s">
        <v>171</v>
      </c>
      <c r="Y684" s="173">
        <v>4.9400000000000004</v>
      </c>
      <c r="Z684" s="174" t="s">
        <v>171</v>
      </c>
      <c r="AB684" t="s">
        <v>305</v>
      </c>
    </row>
    <row r="685" spans="2:28" ht="12.75" customHeight="1" x14ac:dyDescent="0.25">
      <c r="B685" s="30">
        <v>45901</v>
      </c>
      <c r="C685" s="78">
        <f t="shared" ref="C685:C697" si="11">E685</f>
        <v>54.6</v>
      </c>
      <c r="D685" s="46"/>
      <c r="E685" s="331">
        <v>54.6</v>
      </c>
      <c r="F685" s="26"/>
      <c r="G685" s="26"/>
      <c r="H685" s="26"/>
      <c r="I685" s="26"/>
      <c r="J685" s="46"/>
      <c r="K685" s="26" t="s">
        <v>171</v>
      </c>
      <c r="L685" s="46"/>
      <c r="M685" s="331">
        <v>51.1</v>
      </c>
      <c r="N685" s="46"/>
      <c r="O685" s="26" t="s">
        <v>171</v>
      </c>
      <c r="P685" s="80" t="s">
        <v>171</v>
      </c>
      <c r="Q685" s="81" t="s">
        <v>171</v>
      </c>
      <c r="R685" s="46"/>
      <c r="S685" s="83" t="s">
        <v>171</v>
      </c>
      <c r="T685" s="84" t="s">
        <v>171</v>
      </c>
      <c r="U685" s="84" t="s">
        <v>171</v>
      </c>
      <c r="V685" s="170" t="s">
        <v>171</v>
      </c>
      <c r="W685" s="171" t="s">
        <v>171</v>
      </c>
      <c r="X685" s="172" t="s">
        <v>171</v>
      </c>
      <c r="Y685" s="173">
        <v>5.45</v>
      </c>
      <c r="Z685" s="174" t="s">
        <v>171</v>
      </c>
      <c r="AB685" t="s">
        <v>306</v>
      </c>
    </row>
    <row r="686" spans="2:28" ht="12.75" customHeight="1" x14ac:dyDescent="0.25">
      <c r="B686" s="30">
        <v>45903</v>
      </c>
      <c r="C686" s="78">
        <f t="shared" si="11"/>
        <v>76.099999999999994</v>
      </c>
      <c r="D686" s="46"/>
      <c r="E686" s="331">
        <v>76.099999999999994</v>
      </c>
      <c r="F686" s="26"/>
      <c r="G686" s="26"/>
      <c r="H686" s="26"/>
      <c r="I686" s="26"/>
      <c r="J686" s="46"/>
      <c r="K686" s="26" t="s">
        <v>171</v>
      </c>
      <c r="L686" s="46"/>
      <c r="M686" s="331">
        <v>54.3</v>
      </c>
      <c r="N686" s="46"/>
      <c r="O686" s="26" t="s">
        <v>171</v>
      </c>
      <c r="P686" s="80" t="s">
        <v>171</v>
      </c>
      <c r="Q686" s="81" t="s">
        <v>171</v>
      </c>
      <c r="R686" s="46"/>
      <c r="S686" s="83" t="s">
        <v>171</v>
      </c>
      <c r="T686" s="84" t="s">
        <v>171</v>
      </c>
      <c r="U686" s="84" t="s">
        <v>171</v>
      </c>
      <c r="V686" s="170" t="s">
        <v>171</v>
      </c>
      <c r="W686" s="171" t="s">
        <v>171</v>
      </c>
      <c r="X686" s="172" t="s">
        <v>171</v>
      </c>
      <c r="Y686" s="173">
        <v>5.49</v>
      </c>
      <c r="Z686" s="174" t="s">
        <v>171</v>
      </c>
      <c r="AB686" t="s">
        <v>307</v>
      </c>
    </row>
    <row r="687" spans="2:28" ht="12.75" customHeight="1" x14ac:dyDescent="0.25">
      <c r="B687" s="30">
        <v>45905</v>
      </c>
      <c r="C687" s="78">
        <f t="shared" si="11"/>
        <v>137</v>
      </c>
      <c r="D687" s="46"/>
      <c r="E687" s="331">
        <v>137</v>
      </c>
      <c r="F687" s="26"/>
      <c r="G687" s="26"/>
      <c r="H687" s="26"/>
      <c r="I687" s="26"/>
      <c r="J687" s="46"/>
      <c r="K687" s="26" t="s">
        <v>171</v>
      </c>
      <c r="L687" s="46"/>
      <c r="M687" s="331">
        <v>55.6</v>
      </c>
      <c r="N687" s="46"/>
      <c r="O687" s="26" t="s">
        <v>171</v>
      </c>
      <c r="P687" s="80" t="s">
        <v>171</v>
      </c>
      <c r="Q687" s="81" t="s">
        <v>171</v>
      </c>
      <c r="R687" s="46"/>
      <c r="S687" s="83" t="s">
        <v>171</v>
      </c>
      <c r="T687" s="84" t="s">
        <v>171</v>
      </c>
      <c r="U687" s="84" t="s">
        <v>171</v>
      </c>
      <c r="V687" s="170" t="s">
        <v>171</v>
      </c>
      <c r="W687" s="171" t="s">
        <v>171</v>
      </c>
      <c r="X687" s="172" t="s">
        <v>171</v>
      </c>
      <c r="Y687" s="173">
        <v>5.23</v>
      </c>
      <c r="Z687" s="174" t="s">
        <v>171</v>
      </c>
      <c r="AB687" t="s">
        <v>308</v>
      </c>
    </row>
    <row r="688" spans="2:28" ht="12.75" customHeight="1" x14ac:dyDescent="0.25">
      <c r="B688" s="30">
        <v>45910</v>
      </c>
      <c r="C688" s="78">
        <f t="shared" si="11"/>
        <v>84.4</v>
      </c>
      <c r="D688" s="46"/>
      <c r="E688" s="331">
        <v>84.4</v>
      </c>
      <c r="F688" s="26"/>
      <c r="G688" s="26"/>
      <c r="H688" s="26"/>
      <c r="I688" s="26"/>
      <c r="J688" s="46"/>
      <c r="K688" s="26" t="s">
        <v>171</v>
      </c>
      <c r="L688" s="46"/>
      <c r="M688" s="331">
        <v>54.9</v>
      </c>
      <c r="N688" s="46"/>
      <c r="O688" s="26" t="s">
        <v>171</v>
      </c>
      <c r="P688" s="80" t="s">
        <v>171</v>
      </c>
      <c r="Q688" s="81" t="s">
        <v>171</v>
      </c>
      <c r="R688" s="46"/>
      <c r="S688" s="83" t="s">
        <v>171</v>
      </c>
      <c r="T688" s="84" t="s">
        <v>171</v>
      </c>
      <c r="U688" s="84" t="s">
        <v>171</v>
      </c>
      <c r="V688" s="170" t="s">
        <v>171</v>
      </c>
      <c r="W688" s="171" t="s">
        <v>171</v>
      </c>
      <c r="X688" s="172" t="s">
        <v>171</v>
      </c>
      <c r="Y688" s="173">
        <v>5.17</v>
      </c>
      <c r="Z688" s="174" t="s">
        <v>171</v>
      </c>
      <c r="AB688" t="s">
        <v>309</v>
      </c>
    </row>
    <row r="689" spans="2:28" ht="12.75" customHeight="1" x14ac:dyDescent="0.25">
      <c r="B689" s="30">
        <v>45912</v>
      </c>
      <c r="C689" s="78">
        <f t="shared" si="11"/>
        <v>84.146956800000012</v>
      </c>
      <c r="D689" s="46"/>
      <c r="E689" s="331">
        <v>84.146956800000012</v>
      </c>
      <c r="F689" s="26"/>
      <c r="G689" s="26"/>
      <c r="H689" s="26"/>
      <c r="I689" s="26"/>
      <c r="J689" s="46"/>
      <c r="K689" s="26" t="s">
        <v>171</v>
      </c>
      <c r="L689" s="46"/>
      <c r="M689" s="331">
        <v>54.103574000000002</v>
      </c>
      <c r="N689" s="46"/>
      <c r="O689" s="26" t="s">
        <v>171</v>
      </c>
      <c r="P689" s="80" t="s">
        <v>171</v>
      </c>
      <c r="Q689" s="81" t="s">
        <v>171</v>
      </c>
      <c r="R689" s="46"/>
      <c r="S689" s="83" t="s">
        <v>171</v>
      </c>
      <c r="T689" s="84" t="s">
        <v>171</v>
      </c>
      <c r="U689" s="84" t="s">
        <v>171</v>
      </c>
      <c r="V689" s="170" t="s">
        <v>171</v>
      </c>
      <c r="W689" s="171" t="s">
        <v>171</v>
      </c>
      <c r="X689" s="172" t="s">
        <v>171</v>
      </c>
      <c r="Y689" s="173">
        <v>8.306894999999999</v>
      </c>
      <c r="Z689" s="174" t="s">
        <v>171</v>
      </c>
      <c r="AB689" t="s">
        <v>310</v>
      </c>
    </row>
    <row r="690" spans="2:28" ht="12.75" customHeight="1" x14ac:dyDescent="0.25">
      <c r="B690" s="30">
        <v>45917</v>
      </c>
      <c r="C690" s="78">
        <f t="shared" si="11"/>
        <v>23.221800000000002</v>
      </c>
      <c r="D690" s="46"/>
      <c r="E690" s="331">
        <v>23.221800000000002</v>
      </c>
      <c r="F690" s="26"/>
      <c r="G690" s="26"/>
      <c r="H690" s="26"/>
      <c r="I690" s="26"/>
      <c r="J690" s="46"/>
      <c r="K690" s="26" t="s">
        <v>171</v>
      </c>
      <c r="L690" s="46"/>
      <c r="M690" s="331">
        <v>136.1</v>
      </c>
      <c r="N690" s="46"/>
      <c r="O690" s="26" t="s">
        <v>171</v>
      </c>
      <c r="P690" s="80" t="s">
        <v>171</v>
      </c>
      <c r="Q690" s="81" t="s">
        <v>171</v>
      </c>
      <c r="R690" s="46"/>
      <c r="S690" s="83" t="s">
        <v>171</v>
      </c>
      <c r="T690" s="84" t="s">
        <v>171</v>
      </c>
      <c r="U690" s="84" t="s">
        <v>171</v>
      </c>
      <c r="V690" s="170" t="s">
        <v>171</v>
      </c>
      <c r="W690" s="171" t="s">
        <v>171</v>
      </c>
      <c r="X690" s="172" t="s">
        <v>171</v>
      </c>
      <c r="Y690" s="173">
        <v>9.1999999999999993</v>
      </c>
      <c r="Z690" s="174" t="s">
        <v>171</v>
      </c>
    </row>
    <row r="691" spans="2:28" ht="12.75" customHeight="1" x14ac:dyDescent="0.25">
      <c r="B691" s="30">
        <v>45919</v>
      </c>
      <c r="C691" s="78">
        <f t="shared" si="11"/>
        <v>37.4</v>
      </c>
      <c r="D691" s="46"/>
      <c r="E691" s="331">
        <v>37.4</v>
      </c>
      <c r="F691" s="26"/>
      <c r="G691" s="26"/>
      <c r="H691" s="26"/>
      <c r="I691" s="26"/>
      <c r="J691" s="46"/>
      <c r="K691" s="26" t="s">
        <v>171</v>
      </c>
      <c r="L691" s="46"/>
      <c r="M691" s="331">
        <v>99</v>
      </c>
      <c r="N691" s="46"/>
      <c r="O691" s="26" t="s">
        <v>171</v>
      </c>
      <c r="P691" s="80" t="s">
        <v>171</v>
      </c>
      <c r="Q691" s="81" t="s">
        <v>171</v>
      </c>
      <c r="R691" s="46"/>
      <c r="S691" s="83" t="s">
        <v>171</v>
      </c>
      <c r="T691" s="84" t="s">
        <v>171</v>
      </c>
      <c r="U691" s="84" t="s">
        <v>171</v>
      </c>
      <c r="V691" s="170" t="s">
        <v>171</v>
      </c>
      <c r="W691" s="171" t="s">
        <v>171</v>
      </c>
      <c r="X691" s="172" t="s">
        <v>171</v>
      </c>
      <c r="Y691" s="173">
        <v>10.3</v>
      </c>
      <c r="Z691" s="174" t="s">
        <v>171</v>
      </c>
    </row>
    <row r="692" spans="2:28" ht="12.75" customHeight="1" x14ac:dyDescent="0.25">
      <c r="B692" s="30">
        <v>45922</v>
      </c>
      <c r="C692" s="78">
        <f t="shared" si="11"/>
        <v>80.7</v>
      </c>
      <c r="D692" s="46"/>
      <c r="E692" s="331">
        <v>80.7</v>
      </c>
      <c r="F692" s="26"/>
      <c r="G692" s="26"/>
      <c r="H692" s="26"/>
      <c r="I692" s="26"/>
      <c r="J692" s="46"/>
      <c r="K692" s="26" t="s">
        <v>171</v>
      </c>
      <c r="L692" s="46"/>
      <c r="M692" s="331">
        <v>147</v>
      </c>
      <c r="N692" s="46"/>
      <c r="O692" s="26" t="s">
        <v>171</v>
      </c>
      <c r="P692" s="80" t="s">
        <v>171</v>
      </c>
      <c r="Q692" s="81" t="s">
        <v>171</v>
      </c>
      <c r="R692" s="46"/>
      <c r="S692" s="83" t="s">
        <v>171</v>
      </c>
      <c r="T692" s="84" t="s">
        <v>171</v>
      </c>
      <c r="U692" s="84" t="s">
        <v>171</v>
      </c>
      <c r="V692" s="170" t="s">
        <v>171</v>
      </c>
      <c r="W692" s="171" t="s">
        <v>171</v>
      </c>
      <c r="X692" s="172" t="s">
        <v>171</v>
      </c>
      <c r="Y692" s="173">
        <v>10.9</v>
      </c>
      <c r="Z692" s="174" t="s">
        <v>171</v>
      </c>
    </row>
    <row r="693" spans="2:28" ht="12.75" customHeight="1" x14ac:dyDescent="0.25">
      <c r="B693" s="30">
        <v>45924</v>
      </c>
      <c r="C693" s="78">
        <f t="shared" si="11"/>
        <v>78.400000000000006</v>
      </c>
      <c r="D693" s="46"/>
      <c r="E693" s="331">
        <v>78.400000000000006</v>
      </c>
      <c r="F693" s="26"/>
      <c r="G693" s="26"/>
      <c r="H693" s="26"/>
      <c r="I693" s="26"/>
      <c r="J693" s="46"/>
      <c r="K693" s="26" t="s">
        <v>171</v>
      </c>
      <c r="L693" s="46"/>
      <c r="M693" s="331">
        <v>135</v>
      </c>
      <c r="N693" s="46"/>
      <c r="O693" s="26" t="s">
        <v>171</v>
      </c>
      <c r="P693" s="80" t="s">
        <v>171</v>
      </c>
      <c r="Q693" s="81" t="s">
        <v>171</v>
      </c>
      <c r="R693" s="46"/>
      <c r="S693" s="83" t="s">
        <v>171</v>
      </c>
      <c r="T693" s="84" t="s">
        <v>171</v>
      </c>
      <c r="U693" s="84" t="s">
        <v>171</v>
      </c>
      <c r="V693" s="170" t="s">
        <v>171</v>
      </c>
      <c r="W693" s="171" t="s">
        <v>171</v>
      </c>
      <c r="X693" s="172" t="s">
        <v>171</v>
      </c>
      <c r="Y693" s="173">
        <v>7.47</v>
      </c>
      <c r="Z693" s="174" t="s">
        <v>171</v>
      </c>
    </row>
    <row r="694" spans="2:28" ht="12.75" customHeight="1" x14ac:dyDescent="0.25">
      <c r="B694" s="30">
        <v>45926</v>
      </c>
      <c r="C694" s="78">
        <f t="shared" si="11"/>
        <v>61.3</v>
      </c>
      <c r="D694" s="46"/>
      <c r="E694" s="331">
        <v>61.3</v>
      </c>
      <c r="F694" s="26"/>
      <c r="G694" s="26"/>
      <c r="H694" s="26"/>
      <c r="I694" s="26"/>
      <c r="J694" s="46"/>
      <c r="K694" s="26" t="s">
        <v>171</v>
      </c>
      <c r="L694" s="46"/>
      <c r="M694" s="331">
        <v>236</v>
      </c>
      <c r="N694" s="46"/>
      <c r="O694" s="26" t="s">
        <v>171</v>
      </c>
      <c r="P694" s="80" t="s">
        <v>171</v>
      </c>
      <c r="Q694" s="81" t="s">
        <v>171</v>
      </c>
      <c r="R694" s="46"/>
      <c r="S694" s="83" t="s">
        <v>171</v>
      </c>
      <c r="T694" s="84" t="s">
        <v>171</v>
      </c>
      <c r="U694" s="84" t="s">
        <v>171</v>
      </c>
      <c r="V694" s="170" t="s">
        <v>171</v>
      </c>
      <c r="W694" s="171" t="s">
        <v>171</v>
      </c>
      <c r="X694" s="172" t="s">
        <v>171</v>
      </c>
      <c r="Y694" s="173">
        <v>3.6</v>
      </c>
      <c r="Z694" s="174" t="s">
        <v>171</v>
      </c>
    </row>
    <row r="695" spans="2:28" ht="12.75" customHeight="1" x14ac:dyDescent="0.25">
      <c r="B695" s="30">
        <v>45929</v>
      </c>
      <c r="C695" s="78">
        <f t="shared" si="11"/>
        <v>118.5</v>
      </c>
      <c r="D695" s="46"/>
      <c r="E695" s="331">
        <v>118.5</v>
      </c>
      <c r="F695" s="26"/>
      <c r="G695" s="26"/>
      <c r="H695" s="26"/>
      <c r="I695" s="26"/>
      <c r="J695" s="46"/>
      <c r="K695" s="26" t="s">
        <v>171</v>
      </c>
      <c r="L695" s="46"/>
      <c r="M695" s="331">
        <v>213.3</v>
      </c>
      <c r="N695" s="46"/>
      <c r="O695" s="26" t="s">
        <v>171</v>
      </c>
      <c r="P695" s="80" t="s">
        <v>171</v>
      </c>
      <c r="Q695" s="81" t="s">
        <v>171</v>
      </c>
      <c r="R695" s="46"/>
      <c r="S695" s="83" t="s">
        <v>171</v>
      </c>
      <c r="T695" s="84" t="s">
        <v>171</v>
      </c>
      <c r="U695" s="84" t="s">
        <v>171</v>
      </c>
      <c r="V695" s="170" t="s">
        <v>171</v>
      </c>
      <c r="W695" s="171" t="s">
        <v>171</v>
      </c>
      <c r="X695" s="172" t="s">
        <v>171</v>
      </c>
      <c r="Y695" s="173">
        <v>4.05</v>
      </c>
      <c r="Z695" s="174" t="s">
        <v>171</v>
      </c>
    </row>
    <row r="696" spans="2:28" ht="12.75" customHeight="1" x14ac:dyDescent="0.25">
      <c r="B696" s="30">
        <v>45931</v>
      </c>
      <c r="C696" s="78">
        <f t="shared" si="11"/>
        <v>385</v>
      </c>
      <c r="D696" s="46"/>
      <c r="E696" s="331">
        <v>385</v>
      </c>
      <c r="F696" s="26"/>
      <c r="G696" s="26"/>
      <c r="H696" s="26"/>
      <c r="I696" s="26"/>
      <c r="J696" s="46"/>
      <c r="K696" s="26" t="s">
        <v>171</v>
      </c>
      <c r="L696" s="46"/>
      <c r="M696" s="26" t="s">
        <v>171</v>
      </c>
      <c r="N696" s="46"/>
      <c r="O696" s="26" t="s">
        <v>171</v>
      </c>
      <c r="P696" s="80" t="s">
        <v>171</v>
      </c>
      <c r="Q696" s="81" t="s">
        <v>171</v>
      </c>
      <c r="R696" s="46"/>
      <c r="S696" s="83" t="s">
        <v>171</v>
      </c>
      <c r="T696" s="84" t="s">
        <v>171</v>
      </c>
      <c r="U696" s="84" t="s">
        <v>171</v>
      </c>
      <c r="V696" s="170" t="s">
        <v>171</v>
      </c>
      <c r="W696" s="171" t="s">
        <v>171</v>
      </c>
      <c r="X696" s="172" t="s">
        <v>171</v>
      </c>
      <c r="Y696" s="173">
        <v>4.04</v>
      </c>
      <c r="Z696" s="174" t="s">
        <v>171</v>
      </c>
      <c r="AB696" t="s">
        <v>311</v>
      </c>
    </row>
    <row r="697" spans="2:28" ht="12.75" customHeight="1" x14ac:dyDescent="0.25">
      <c r="B697" s="30">
        <v>45933</v>
      </c>
      <c r="C697" s="78">
        <f t="shared" si="11"/>
        <v>50.177493749999996</v>
      </c>
      <c r="D697" s="46"/>
      <c r="E697" s="331">
        <v>50.177493749999996</v>
      </c>
      <c r="F697" s="26"/>
      <c r="G697" s="26"/>
      <c r="H697" s="26"/>
      <c r="I697" s="26"/>
      <c r="J697" s="46"/>
      <c r="K697" s="26">
        <v>61.489873000000003</v>
      </c>
      <c r="L697" s="46"/>
      <c r="M697" s="331">
        <v>237.59187699999998</v>
      </c>
      <c r="N697" s="46"/>
      <c r="O697" s="26" t="s">
        <v>171</v>
      </c>
      <c r="P697" s="80" t="s">
        <v>171</v>
      </c>
      <c r="Q697" s="81" t="s">
        <v>171</v>
      </c>
      <c r="R697" s="46"/>
      <c r="S697" s="83" t="s">
        <v>171</v>
      </c>
      <c r="T697" s="84" t="s">
        <v>171</v>
      </c>
      <c r="U697" s="84" t="s">
        <v>171</v>
      </c>
      <c r="V697" s="170" t="s">
        <v>171</v>
      </c>
      <c r="W697" s="171" t="s">
        <v>171</v>
      </c>
      <c r="X697" s="172" t="s">
        <v>171</v>
      </c>
      <c r="Y697" s="173">
        <v>2.8063750000000001</v>
      </c>
      <c r="Z697" s="174" t="s">
        <v>171</v>
      </c>
    </row>
    <row r="698" spans="2:28" ht="12.75" customHeight="1" x14ac:dyDescent="0.25">
      <c r="B698" s="30">
        <v>45936</v>
      </c>
      <c r="C698" s="240" t="s">
        <v>171</v>
      </c>
      <c r="D698" s="46"/>
      <c r="E698" s="329" t="s">
        <v>171</v>
      </c>
      <c r="F698" s="26"/>
      <c r="G698" s="26"/>
      <c r="H698" s="26"/>
      <c r="I698" s="26"/>
      <c r="J698" s="46"/>
      <c r="K698" s="331">
        <v>36.1</v>
      </c>
      <c r="L698" s="46"/>
      <c r="M698" s="27">
        <v>167</v>
      </c>
      <c r="N698" s="46"/>
      <c r="O698" s="26" t="s">
        <v>171</v>
      </c>
      <c r="P698" s="80" t="s">
        <v>171</v>
      </c>
      <c r="Q698" s="81" t="s">
        <v>171</v>
      </c>
      <c r="R698" s="46"/>
      <c r="S698" s="83" t="s">
        <v>171</v>
      </c>
      <c r="T698" s="84" t="s">
        <v>171</v>
      </c>
      <c r="U698" s="84" t="s">
        <v>171</v>
      </c>
      <c r="V698" s="170" t="s">
        <v>171</v>
      </c>
      <c r="W698" s="171" t="s">
        <v>171</v>
      </c>
      <c r="X698" s="172" t="s">
        <v>171</v>
      </c>
      <c r="Y698" s="173">
        <v>1.96</v>
      </c>
      <c r="Z698" s="174" t="s">
        <v>171</v>
      </c>
    </row>
    <row r="699" spans="2:28" ht="12.75" customHeight="1" x14ac:dyDescent="0.25">
      <c r="B699" s="30">
        <v>45938</v>
      </c>
      <c r="C699" s="240">
        <f t="shared" ref="C699:C730" si="12">E699</f>
        <v>101</v>
      </c>
      <c r="D699" s="46"/>
      <c r="E699" s="60">
        <v>101</v>
      </c>
      <c r="F699" s="26"/>
      <c r="G699" s="26"/>
      <c r="H699" s="26"/>
      <c r="I699" s="26"/>
      <c r="J699" s="46"/>
      <c r="K699" s="331">
        <v>52.4</v>
      </c>
      <c r="L699" s="46"/>
      <c r="M699" s="27">
        <v>230</v>
      </c>
      <c r="N699" s="46"/>
      <c r="O699" s="26" t="s">
        <v>171</v>
      </c>
      <c r="P699" s="80" t="s">
        <v>171</v>
      </c>
      <c r="Q699" s="81" t="s">
        <v>171</v>
      </c>
      <c r="R699" s="46"/>
      <c r="S699" s="83" t="s">
        <v>171</v>
      </c>
      <c r="T699" s="84" t="s">
        <v>171</v>
      </c>
      <c r="U699" s="84" t="s">
        <v>171</v>
      </c>
      <c r="V699" s="170" t="s">
        <v>171</v>
      </c>
      <c r="W699" s="171" t="s">
        <v>171</v>
      </c>
      <c r="X699" s="172" t="s">
        <v>171</v>
      </c>
      <c r="Y699" s="349">
        <v>42.7</v>
      </c>
      <c r="Z699" s="174" t="s">
        <v>171</v>
      </c>
    </row>
    <row r="700" spans="2:28" ht="12.75" customHeight="1" x14ac:dyDescent="0.25">
      <c r="B700" s="30">
        <v>45943</v>
      </c>
      <c r="C700" s="350">
        <f t="shared" si="12"/>
        <v>952</v>
      </c>
      <c r="D700" s="46"/>
      <c r="E700" s="60">
        <v>952</v>
      </c>
      <c r="F700" s="26"/>
      <c r="G700" s="26"/>
      <c r="H700" s="26"/>
      <c r="I700" s="26"/>
      <c r="J700" s="46"/>
      <c r="K700" s="26" t="s">
        <v>171</v>
      </c>
      <c r="L700" s="46"/>
      <c r="M700" s="26" t="s">
        <v>171</v>
      </c>
      <c r="N700" s="46"/>
      <c r="O700" s="26" t="s">
        <v>171</v>
      </c>
      <c r="P700" s="80" t="s">
        <v>171</v>
      </c>
      <c r="Q700" s="81" t="s">
        <v>171</v>
      </c>
      <c r="R700" s="46"/>
      <c r="S700" s="83" t="s">
        <v>171</v>
      </c>
      <c r="T700" s="84" t="s">
        <v>171</v>
      </c>
      <c r="U700" s="84" t="s">
        <v>171</v>
      </c>
      <c r="V700" s="170" t="s">
        <v>171</v>
      </c>
      <c r="W700" s="171" t="s">
        <v>171</v>
      </c>
      <c r="X700" s="172" t="s">
        <v>171</v>
      </c>
      <c r="Y700" s="349" t="s">
        <v>171</v>
      </c>
      <c r="Z700" s="174" t="s">
        <v>171</v>
      </c>
      <c r="AB700" t="s">
        <v>312</v>
      </c>
    </row>
    <row r="701" spans="2:28" ht="12.75" customHeight="1" x14ac:dyDescent="0.25">
      <c r="B701" s="30">
        <v>45945</v>
      </c>
      <c r="C701" s="350">
        <f t="shared" si="12"/>
        <v>708</v>
      </c>
      <c r="D701" s="46"/>
      <c r="E701" s="60">
        <v>708</v>
      </c>
      <c r="F701" s="26"/>
      <c r="G701" s="26"/>
      <c r="H701" s="26"/>
      <c r="I701" s="26"/>
      <c r="J701" s="46"/>
      <c r="K701" s="26" t="s">
        <v>171</v>
      </c>
      <c r="L701" s="46"/>
      <c r="M701" s="26" t="s">
        <v>171</v>
      </c>
      <c r="N701" s="46"/>
      <c r="O701" s="26" t="s">
        <v>171</v>
      </c>
      <c r="P701" s="80" t="s">
        <v>171</v>
      </c>
      <c r="Q701" s="81" t="s">
        <v>171</v>
      </c>
      <c r="R701" s="46"/>
      <c r="S701" s="83" t="s">
        <v>171</v>
      </c>
      <c r="T701" s="84" t="s">
        <v>171</v>
      </c>
      <c r="U701" s="84" t="s">
        <v>171</v>
      </c>
      <c r="V701" s="170" t="s">
        <v>171</v>
      </c>
      <c r="W701" s="171" t="s">
        <v>171</v>
      </c>
      <c r="X701" s="172" t="s">
        <v>171</v>
      </c>
      <c r="Y701" s="349">
        <v>23.6</v>
      </c>
      <c r="Z701" s="174" t="s">
        <v>171</v>
      </c>
      <c r="AB701" t="s">
        <v>313</v>
      </c>
    </row>
    <row r="702" spans="2:28" ht="12.75" customHeight="1" x14ac:dyDescent="0.25">
      <c r="B702" s="30">
        <v>45947</v>
      </c>
      <c r="C702" s="350">
        <f t="shared" si="12"/>
        <v>557</v>
      </c>
      <c r="D702" s="46"/>
      <c r="E702" s="60">
        <v>557</v>
      </c>
      <c r="F702" s="26"/>
      <c r="G702" s="26"/>
      <c r="H702" s="26"/>
      <c r="I702" s="26"/>
      <c r="J702" s="46"/>
      <c r="K702" s="26" t="s">
        <v>171</v>
      </c>
      <c r="L702" s="46"/>
      <c r="M702" s="26" t="s">
        <v>171</v>
      </c>
      <c r="N702" s="46"/>
      <c r="O702" s="26" t="s">
        <v>171</v>
      </c>
      <c r="P702" s="80" t="s">
        <v>171</v>
      </c>
      <c r="Q702" s="81" t="s">
        <v>171</v>
      </c>
      <c r="R702" s="46"/>
      <c r="S702" s="83" t="s">
        <v>171</v>
      </c>
      <c r="T702" s="84" t="s">
        <v>171</v>
      </c>
      <c r="U702" s="84" t="s">
        <v>171</v>
      </c>
      <c r="V702" s="170" t="s">
        <v>171</v>
      </c>
      <c r="W702" s="171" t="s">
        <v>171</v>
      </c>
      <c r="X702" s="172" t="s">
        <v>171</v>
      </c>
      <c r="Y702" s="349">
        <v>11.6</v>
      </c>
      <c r="Z702" s="174" t="s">
        <v>171</v>
      </c>
      <c r="AB702" t="s">
        <v>314</v>
      </c>
    </row>
    <row r="703" spans="2:28" ht="12.75" customHeight="1" x14ac:dyDescent="0.25">
      <c r="B703" s="30">
        <v>45950</v>
      </c>
      <c r="C703" s="350">
        <f t="shared" si="12"/>
        <v>281</v>
      </c>
      <c r="D703" s="46"/>
      <c r="E703" s="60">
        <v>281</v>
      </c>
      <c r="F703" s="26"/>
      <c r="G703" s="26"/>
      <c r="H703" s="26"/>
      <c r="I703" s="26"/>
      <c r="J703" s="46"/>
      <c r="K703" s="26" t="s">
        <v>171</v>
      </c>
      <c r="L703" s="46"/>
      <c r="M703" s="26" t="s">
        <v>171</v>
      </c>
      <c r="N703" s="46"/>
      <c r="O703" s="26" t="s">
        <v>171</v>
      </c>
      <c r="P703" s="80" t="s">
        <v>171</v>
      </c>
      <c r="Q703" s="81" t="s">
        <v>171</v>
      </c>
      <c r="R703" s="46"/>
      <c r="S703" s="83" t="s">
        <v>171</v>
      </c>
      <c r="T703" s="84" t="s">
        <v>171</v>
      </c>
      <c r="U703" s="84" t="s">
        <v>171</v>
      </c>
      <c r="V703" s="170" t="s">
        <v>171</v>
      </c>
      <c r="W703" s="171" t="s">
        <v>171</v>
      </c>
      <c r="X703" s="172" t="s">
        <v>171</v>
      </c>
      <c r="Y703" s="173">
        <v>3.49</v>
      </c>
      <c r="Z703" s="174" t="s">
        <v>171</v>
      </c>
      <c r="AB703" t="s">
        <v>314</v>
      </c>
    </row>
    <row r="704" spans="2:28" ht="12.75" customHeight="1" x14ac:dyDescent="0.25">
      <c r="B704" s="30">
        <v>45952</v>
      </c>
      <c r="C704" s="350">
        <f t="shared" si="12"/>
        <v>285</v>
      </c>
      <c r="D704" s="46"/>
      <c r="E704" s="60">
        <v>285</v>
      </c>
      <c r="F704" s="26"/>
      <c r="G704" s="26"/>
      <c r="H704" s="26"/>
      <c r="I704" s="26"/>
      <c r="J704" s="46"/>
      <c r="K704" s="26" t="s">
        <v>171</v>
      </c>
      <c r="L704" s="46"/>
      <c r="M704" s="27">
        <v>246</v>
      </c>
      <c r="N704" s="46"/>
      <c r="O704" s="26" t="s">
        <v>171</v>
      </c>
      <c r="P704" s="80" t="s">
        <v>171</v>
      </c>
      <c r="Q704" s="81" t="s">
        <v>171</v>
      </c>
      <c r="R704" s="46"/>
      <c r="S704" s="83" t="s">
        <v>171</v>
      </c>
      <c r="T704" s="84" t="s">
        <v>171</v>
      </c>
      <c r="U704" s="84" t="s">
        <v>171</v>
      </c>
      <c r="V704" s="170" t="s">
        <v>171</v>
      </c>
      <c r="W704" s="171" t="s">
        <v>171</v>
      </c>
      <c r="X704" s="172" t="s">
        <v>171</v>
      </c>
      <c r="Y704" s="173">
        <v>2.04</v>
      </c>
      <c r="Z704" s="174" t="s">
        <v>171</v>
      </c>
      <c r="AB704" t="s">
        <v>315</v>
      </c>
    </row>
    <row r="705" spans="2:28" ht="12.75" customHeight="1" x14ac:dyDescent="0.25">
      <c r="B705" s="30">
        <v>45954</v>
      </c>
      <c r="C705" s="350">
        <f t="shared" si="12"/>
        <v>635</v>
      </c>
      <c r="D705" s="46"/>
      <c r="E705" s="60">
        <v>635</v>
      </c>
      <c r="F705" s="26"/>
      <c r="G705" s="26"/>
      <c r="H705" s="26"/>
      <c r="I705" s="26"/>
      <c r="J705" s="46"/>
      <c r="K705" s="26" t="s">
        <v>171</v>
      </c>
      <c r="L705" s="46"/>
      <c r="M705" s="27">
        <v>267</v>
      </c>
      <c r="N705" s="46"/>
      <c r="O705" s="26" t="s">
        <v>171</v>
      </c>
      <c r="P705" s="80" t="s">
        <v>171</v>
      </c>
      <c r="Q705" s="81" t="s">
        <v>171</v>
      </c>
      <c r="R705" s="46"/>
      <c r="S705" s="83" t="s">
        <v>171</v>
      </c>
      <c r="T705" s="84" t="s">
        <v>171</v>
      </c>
      <c r="U705" s="84" t="s">
        <v>171</v>
      </c>
      <c r="V705" s="170" t="s">
        <v>171</v>
      </c>
      <c r="W705" s="171" t="s">
        <v>171</v>
      </c>
      <c r="X705" s="172" t="s">
        <v>171</v>
      </c>
      <c r="Y705" s="173">
        <v>1.89</v>
      </c>
      <c r="Z705" s="174" t="s">
        <v>171</v>
      </c>
      <c r="AB705" t="s">
        <v>315</v>
      </c>
    </row>
    <row r="706" spans="2:28" ht="12.75" customHeight="1" x14ac:dyDescent="0.25">
      <c r="B706" s="30">
        <v>45957</v>
      </c>
      <c r="C706" s="350">
        <f t="shared" si="12"/>
        <v>279</v>
      </c>
      <c r="D706" s="46"/>
      <c r="E706" s="60">
        <v>279</v>
      </c>
      <c r="F706" s="26"/>
      <c r="G706" s="26"/>
      <c r="H706" s="26"/>
      <c r="I706" s="26"/>
      <c r="J706" s="46"/>
      <c r="K706" s="26" t="s">
        <v>171</v>
      </c>
      <c r="L706" s="46"/>
      <c r="M706" s="27">
        <v>235</v>
      </c>
      <c r="N706" s="46"/>
      <c r="O706" s="26" t="s">
        <v>171</v>
      </c>
      <c r="P706" s="80" t="s">
        <v>171</v>
      </c>
      <c r="Q706" s="81" t="s">
        <v>171</v>
      </c>
      <c r="R706" s="46"/>
      <c r="S706" s="83" t="s">
        <v>171</v>
      </c>
      <c r="T706" s="84" t="s">
        <v>171</v>
      </c>
      <c r="U706" s="84" t="s">
        <v>171</v>
      </c>
      <c r="V706" s="170" t="s">
        <v>171</v>
      </c>
      <c r="W706" s="171" t="s">
        <v>171</v>
      </c>
      <c r="X706" s="172" t="s">
        <v>171</v>
      </c>
      <c r="Y706" s="173">
        <v>2.12</v>
      </c>
      <c r="Z706" s="174" t="s">
        <v>171</v>
      </c>
      <c r="AB706" t="s">
        <v>315</v>
      </c>
    </row>
    <row r="707" spans="2:28" ht="12.75" customHeight="1" x14ac:dyDescent="0.25">
      <c r="B707" s="30">
        <v>45959</v>
      </c>
      <c r="C707" s="350">
        <f t="shared" si="12"/>
        <v>139</v>
      </c>
      <c r="D707" s="46"/>
      <c r="E707" s="60">
        <v>139</v>
      </c>
      <c r="F707" s="26"/>
      <c r="G707" s="26"/>
      <c r="H707" s="26"/>
      <c r="I707" s="26"/>
      <c r="J707" s="46"/>
      <c r="K707" s="26" t="s">
        <v>171</v>
      </c>
      <c r="L707" s="46"/>
      <c r="M707" s="331">
        <v>38.700000000000003</v>
      </c>
      <c r="N707" s="46"/>
      <c r="O707" s="26" t="s">
        <v>171</v>
      </c>
      <c r="P707" s="80" t="s">
        <v>171</v>
      </c>
      <c r="Q707" s="81" t="s">
        <v>171</v>
      </c>
      <c r="R707" s="46"/>
      <c r="S707" s="83" t="s">
        <v>171</v>
      </c>
      <c r="T707" s="84" t="s">
        <v>171</v>
      </c>
      <c r="U707" s="84" t="s">
        <v>171</v>
      </c>
      <c r="V707" s="170" t="s">
        <v>171</v>
      </c>
      <c r="W707" s="171" t="s">
        <v>171</v>
      </c>
      <c r="X707" s="172" t="s">
        <v>171</v>
      </c>
      <c r="Y707" s="173">
        <v>1.93</v>
      </c>
      <c r="Z707" s="174" t="s">
        <v>171</v>
      </c>
      <c r="AB707" t="s">
        <v>315</v>
      </c>
    </row>
    <row r="708" spans="2:28" ht="12.75" customHeight="1" x14ac:dyDescent="0.25">
      <c r="B708" s="30">
        <v>45961</v>
      </c>
      <c r="C708" s="350">
        <f t="shared" si="12"/>
        <v>187</v>
      </c>
      <c r="D708" s="46"/>
      <c r="E708" s="60">
        <v>187</v>
      </c>
      <c r="F708" s="26"/>
      <c r="G708" s="26"/>
      <c r="H708" s="26"/>
      <c r="I708" s="26"/>
      <c r="J708" s="46"/>
      <c r="K708" s="26" t="s">
        <v>171</v>
      </c>
      <c r="L708" s="46"/>
      <c r="M708" s="331">
        <v>35.4</v>
      </c>
      <c r="N708" s="46"/>
      <c r="O708" s="26" t="s">
        <v>171</v>
      </c>
      <c r="P708" s="80" t="s">
        <v>171</v>
      </c>
      <c r="Q708" s="81" t="s">
        <v>171</v>
      </c>
      <c r="R708" s="46"/>
      <c r="S708" s="83" t="s">
        <v>171</v>
      </c>
      <c r="T708" s="84" t="s">
        <v>171</v>
      </c>
      <c r="U708" s="84" t="s">
        <v>171</v>
      </c>
      <c r="V708" s="170" t="s">
        <v>171</v>
      </c>
      <c r="W708" s="171" t="s">
        <v>171</v>
      </c>
      <c r="X708" s="172" t="s">
        <v>171</v>
      </c>
      <c r="Y708" s="173">
        <v>2.11</v>
      </c>
      <c r="Z708" s="174" t="s">
        <v>171</v>
      </c>
      <c r="AB708" t="s">
        <v>315</v>
      </c>
    </row>
    <row r="709" spans="2:28" ht="12.75" customHeight="1" x14ac:dyDescent="0.25">
      <c r="B709" s="30">
        <v>45964</v>
      </c>
      <c r="C709" s="350">
        <f t="shared" si="12"/>
        <v>248</v>
      </c>
      <c r="D709" s="46"/>
      <c r="E709" s="60">
        <v>248</v>
      </c>
      <c r="F709" s="26"/>
      <c r="G709" s="26"/>
      <c r="H709" s="26"/>
      <c r="I709" s="26"/>
      <c r="J709" s="46"/>
      <c r="K709" s="26" t="s">
        <v>171</v>
      </c>
      <c r="L709" s="46"/>
      <c r="M709" s="331">
        <v>26.3</v>
      </c>
      <c r="N709" s="46"/>
      <c r="O709" s="26" t="s">
        <v>171</v>
      </c>
      <c r="P709" s="80" t="s">
        <v>171</v>
      </c>
      <c r="Q709" s="81" t="s">
        <v>171</v>
      </c>
      <c r="R709" s="46"/>
      <c r="S709" s="83" t="s">
        <v>171</v>
      </c>
      <c r="T709" s="84" t="s">
        <v>171</v>
      </c>
      <c r="U709" s="84" t="s">
        <v>171</v>
      </c>
      <c r="V709" s="170" t="s">
        <v>171</v>
      </c>
      <c r="W709" s="171" t="s">
        <v>171</v>
      </c>
      <c r="X709" s="172" t="s">
        <v>171</v>
      </c>
      <c r="Y709" s="173">
        <v>1.93</v>
      </c>
      <c r="Z709" s="174" t="s">
        <v>171</v>
      </c>
      <c r="AB709" t="s">
        <v>315</v>
      </c>
    </row>
    <row r="710" spans="2:28" ht="12.75" customHeight="1" x14ac:dyDescent="0.25">
      <c r="B710" s="30">
        <v>45966</v>
      </c>
      <c r="C710" s="350">
        <f t="shared" si="12"/>
        <v>213</v>
      </c>
      <c r="D710" s="46"/>
      <c r="E710" s="60">
        <v>213</v>
      </c>
      <c r="F710" s="26"/>
      <c r="G710" s="26"/>
      <c r="H710" s="26"/>
      <c r="I710" s="26"/>
      <c r="J710" s="46"/>
      <c r="K710" s="26" t="s">
        <v>171</v>
      </c>
      <c r="L710" s="46"/>
      <c r="M710" s="331">
        <v>32.6</v>
      </c>
      <c r="N710" s="46"/>
      <c r="O710" s="26" t="s">
        <v>171</v>
      </c>
      <c r="P710" s="80" t="s">
        <v>171</v>
      </c>
      <c r="Q710" s="81" t="s">
        <v>171</v>
      </c>
      <c r="R710" s="46"/>
      <c r="S710" s="83" t="s">
        <v>171</v>
      </c>
      <c r="T710" s="84" t="s">
        <v>171</v>
      </c>
      <c r="U710" s="84" t="s">
        <v>171</v>
      </c>
      <c r="V710" s="170" t="s">
        <v>171</v>
      </c>
      <c r="W710" s="171" t="s">
        <v>171</v>
      </c>
      <c r="X710" s="172" t="s">
        <v>171</v>
      </c>
      <c r="Y710" s="173">
        <v>2.38</v>
      </c>
      <c r="Z710" s="174" t="s">
        <v>171</v>
      </c>
      <c r="AB710" t="s">
        <v>315</v>
      </c>
    </row>
    <row r="711" spans="2:28" ht="12.75" customHeight="1" x14ac:dyDescent="0.25">
      <c r="B711" s="30">
        <v>45968</v>
      </c>
      <c r="C711" s="350">
        <f t="shared" si="12"/>
        <v>120</v>
      </c>
      <c r="D711" s="46"/>
      <c r="E711" s="60">
        <v>120</v>
      </c>
      <c r="F711" s="26"/>
      <c r="G711" s="26"/>
      <c r="H711" s="26"/>
      <c r="I711" s="26"/>
      <c r="J711" s="46"/>
      <c r="K711" s="26" t="s">
        <v>171</v>
      </c>
      <c r="L711" s="46"/>
      <c r="M711" s="331">
        <v>17.899999999999999</v>
      </c>
      <c r="N711" s="46"/>
      <c r="O711" s="26" t="s">
        <v>171</v>
      </c>
      <c r="P711" s="80" t="s">
        <v>171</v>
      </c>
      <c r="Q711" s="81" t="s">
        <v>171</v>
      </c>
      <c r="R711" s="46"/>
      <c r="S711" s="83" t="s">
        <v>171</v>
      </c>
      <c r="T711" s="84" t="s">
        <v>171</v>
      </c>
      <c r="U711" s="84" t="s">
        <v>171</v>
      </c>
      <c r="V711" s="170" t="s">
        <v>171</v>
      </c>
      <c r="W711" s="171" t="s">
        <v>171</v>
      </c>
      <c r="X711" s="172" t="s">
        <v>171</v>
      </c>
      <c r="Y711" s="173">
        <v>1.91</v>
      </c>
      <c r="Z711" s="174" t="s">
        <v>171</v>
      </c>
      <c r="AB711" t="s">
        <v>315</v>
      </c>
    </row>
    <row r="712" spans="2:28" ht="12.75" customHeight="1" x14ac:dyDescent="0.25">
      <c r="B712" s="30">
        <v>45971</v>
      </c>
      <c r="C712" s="350">
        <f t="shared" si="12"/>
        <v>112</v>
      </c>
      <c r="D712" s="46"/>
      <c r="E712" s="60">
        <v>112</v>
      </c>
      <c r="F712" s="26"/>
      <c r="G712" s="26"/>
      <c r="H712" s="26"/>
      <c r="I712" s="26"/>
      <c r="J712" s="46"/>
      <c r="K712" s="26" t="s">
        <v>171</v>
      </c>
      <c r="L712" s="46"/>
      <c r="M712" s="331">
        <v>93.2</v>
      </c>
      <c r="N712" s="46"/>
      <c r="O712" s="26" t="s">
        <v>171</v>
      </c>
      <c r="P712" s="80" t="s">
        <v>171</v>
      </c>
      <c r="Q712" s="81" t="s">
        <v>171</v>
      </c>
      <c r="R712" s="46"/>
      <c r="S712" s="83" t="s">
        <v>171</v>
      </c>
      <c r="T712" s="84" t="s">
        <v>171</v>
      </c>
      <c r="U712" s="84" t="s">
        <v>171</v>
      </c>
      <c r="V712" s="170" t="s">
        <v>171</v>
      </c>
      <c r="W712" s="171" t="s">
        <v>171</v>
      </c>
      <c r="X712" s="172" t="s">
        <v>171</v>
      </c>
      <c r="Y712" s="173">
        <v>2.52</v>
      </c>
      <c r="Z712" s="174" t="s">
        <v>171</v>
      </c>
      <c r="AB712" t="s">
        <v>315</v>
      </c>
    </row>
    <row r="713" spans="2:28" ht="12.75" customHeight="1" x14ac:dyDescent="0.25">
      <c r="B713" s="30">
        <v>45973</v>
      </c>
      <c r="C713" s="350">
        <f t="shared" si="12"/>
        <v>170</v>
      </c>
      <c r="D713" s="46"/>
      <c r="E713" s="60">
        <v>170</v>
      </c>
      <c r="F713" s="26"/>
      <c r="G713" s="26"/>
      <c r="H713" s="26"/>
      <c r="I713" s="26"/>
      <c r="J713" s="46"/>
      <c r="K713" s="26" t="s">
        <v>171</v>
      </c>
      <c r="L713" s="46"/>
      <c r="M713" s="331">
        <v>86.7</v>
      </c>
      <c r="N713" s="46"/>
      <c r="O713" s="26" t="s">
        <v>171</v>
      </c>
      <c r="P713" s="80" t="s">
        <v>171</v>
      </c>
      <c r="Q713" s="81" t="s">
        <v>171</v>
      </c>
      <c r="R713" s="46"/>
      <c r="S713" s="83" t="s">
        <v>171</v>
      </c>
      <c r="T713" s="84" t="s">
        <v>171</v>
      </c>
      <c r="U713" s="84" t="s">
        <v>171</v>
      </c>
      <c r="V713" s="170" t="s">
        <v>171</v>
      </c>
      <c r="W713" s="171" t="s">
        <v>171</v>
      </c>
      <c r="X713" s="172" t="s">
        <v>171</v>
      </c>
      <c r="Y713" s="173">
        <v>2.35</v>
      </c>
      <c r="Z713" s="174" t="s">
        <v>171</v>
      </c>
      <c r="AB713" t="s">
        <v>315</v>
      </c>
    </row>
    <row r="714" spans="2:28" ht="12.75" customHeight="1" x14ac:dyDescent="0.25">
      <c r="B714" s="30">
        <v>45975</v>
      </c>
      <c r="C714" s="350">
        <f t="shared" si="12"/>
        <v>92.1</v>
      </c>
      <c r="D714" s="46"/>
      <c r="E714" s="329">
        <v>92.1</v>
      </c>
      <c r="F714" s="26"/>
      <c r="G714" s="26"/>
      <c r="H714" s="26"/>
      <c r="I714" s="26"/>
      <c r="J714" s="46"/>
      <c r="K714" s="26" t="s">
        <v>171</v>
      </c>
      <c r="L714" s="46"/>
      <c r="M714" s="331">
        <v>41.8</v>
      </c>
      <c r="N714" s="46"/>
      <c r="O714" s="26" t="s">
        <v>171</v>
      </c>
      <c r="P714" s="80" t="s">
        <v>171</v>
      </c>
      <c r="Q714" s="81" t="s">
        <v>171</v>
      </c>
      <c r="R714" s="46"/>
      <c r="S714" s="83" t="s">
        <v>171</v>
      </c>
      <c r="T714" s="84" t="s">
        <v>171</v>
      </c>
      <c r="U714" s="84" t="s">
        <v>171</v>
      </c>
      <c r="V714" s="170" t="s">
        <v>171</v>
      </c>
      <c r="W714" s="171" t="s">
        <v>171</v>
      </c>
      <c r="X714" s="172" t="s">
        <v>171</v>
      </c>
      <c r="Y714" s="173">
        <v>4.45</v>
      </c>
      <c r="Z714" s="174" t="s">
        <v>171</v>
      </c>
      <c r="AB714" t="s">
        <v>315</v>
      </c>
    </row>
    <row r="715" spans="2:28" ht="12.75" customHeight="1" x14ac:dyDescent="0.25">
      <c r="B715" s="30">
        <v>45978</v>
      </c>
      <c r="C715" s="350">
        <f t="shared" si="12"/>
        <v>158</v>
      </c>
      <c r="D715" s="46"/>
      <c r="E715" s="60">
        <v>158</v>
      </c>
      <c r="F715" s="26"/>
      <c r="G715" s="26"/>
      <c r="H715" s="26"/>
      <c r="I715" s="26"/>
      <c r="J715" s="46"/>
      <c r="K715" s="26" t="s">
        <v>171</v>
      </c>
      <c r="L715" s="46"/>
      <c r="M715" s="331">
        <v>109</v>
      </c>
      <c r="N715" s="46"/>
      <c r="O715" s="26" t="s">
        <v>171</v>
      </c>
      <c r="P715" s="80" t="s">
        <v>171</v>
      </c>
      <c r="Q715" s="81" t="s">
        <v>171</v>
      </c>
      <c r="R715" s="46"/>
      <c r="S715" s="83" t="s">
        <v>171</v>
      </c>
      <c r="T715" s="84" t="s">
        <v>171</v>
      </c>
      <c r="U715" s="84" t="s">
        <v>171</v>
      </c>
      <c r="V715" s="170" t="s">
        <v>171</v>
      </c>
      <c r="W715" s="171" t="s">
        <v>171</v>
      </c>
      <c r="X715" s="172" t="s">
        <v>171</v>
      </c>
      <c r="Y715" s="173" t="s">
        <v>171</v>
      </c>
      <c r="Z715" s="174" t="s">
        <v>171</v>
      </c>
      <c r="AB715" t="s">
        <v>316</v>
      </c>
    </row>
    <row r="716" spans="2:28" ht="12.75" customHeight="1" x14ac:dyDescent="0.25">
      <c r="B716" s="30">
        <v>45981</v>
      </c>
      <c r="C716" s="350">
        <f t="shared" si="12"/>
        <v>143</v>
      </c>
      <c r="D716" s="46"/>
      <c r="E716" s="60">
        <v>143</v>
      </c>
      <c r="F716" s="26"/>
      <c r="G716" s="26"/>
      <c r="H716" s="26"/>
      <c r="I716" s="26"/>
      <c r="J716" s="46"/>
      <c r="K716" s="26" t="s">
        <v>171</v>
      </c>
      <c r="L716" s="46"/>
      <c r="M716" s="27">
        <v>103</v>
      </c>
      <c r="N716" s="46"/>
      <c r="O716" s="26" t="s">
        <v>171</v>
      </c>
      <c r="P716" s="80" t="s">
        <v>171</v>
      </c>
      <c r="Q716" s="81" t="s">
        <v>171</v>
      </c>
      <c r="R716" s="46"/>
      <c r="S716" s="83" t="s">
        <v>171</v>
      </c>
      <c r="T716" s="84" t="s">
        <v>171</v>
      </c>
      <c r="U716" s="84" t="s">
        <v>171</v>
      </c>
      <c r="V716" s="170" t="s">
        <v>171</v>
      </c>
      <c r="W716" s="171" t="s">
        <v>171</v>
      </c>
      <c r="X716" s="172" t="s">
        <v>171</v>
      </c>
      <c r="Y716" s="173" t="s">
        <v>171</v>
      </c>
      <c r="Z716" s="174" t="s">
        <v>171</v>
      </c>
      <c r="AB716" t="s">
        <v>316</v>
      </c>
    </row>
    <row r="717" spans="2:28" ht="12.75" customHeight="1" x14ac:dyDescent="0.25">
      <c r="B717" s="30">
        <v>45982</v>
      </c>
      <c r="C717" s="350">
        <f t="shared" si="12"/>
        <v>138</v>
      </c>
      <c r="D717" s="46"/>
      <c r="E717" s="60">
        <v>138</v>
      </c>
      <c r="F717" s="26"/>
      <c r="G717" s="26"/>
      <c r="H717" s="26"/>
      <c r="I717" s="26"/>
      <c r="J717" s="46"/>
      <c r="K717" s="26" t="s">
        <v>171</v>
      </c>
      <c r="L717" s="46"/>
      <c r="M717" s="27">
        <v>115</v>
      </c>
      <c r="N717" s="46"/>
      <c r="O717" s="26" t="s">
        <v>171</v>
      </c>
      <c r="P717" s="80" t="s">
        <v>171</v>
      </c>
      <c r="Q717" s="81" t="s">
        <v>171</v>
      </c>
      <c r="R717" s="46"/>
      <c r="S717" s="83" t="s">
        <v>171</v>
      </c>
      <c r="T717" s="84" t="s">
        <v>171</v>
      </c>
      <c r="U717" s="84" t="s">
        <v>171</v>
      </c>
      <c r="V717" s="170" t="s">
        <v>171</v>
      </c>
      <c r="W717" s="171" t="s">
        <v>171</v>
      </c>
      <c r="X717" s="172" t="s">
        <v>171</v>
      </c>
      <c r="Y717" s="173" t="s">
        <v>171</v>
      </c>
      <c r="Z717" s="174" t="s">
        <v>171</v>
      </c>
      <c r="AB717" t="s">
        <v>316</v>
      </c>
    </row>
    <row r="718" spans="2:28" ht="12.75" customHeight="1" x14ac:dyDescent="0.25">
      <c r="B718" s="30">
        <v>45985</v>
      </c>
      <c r="C718" s="350">
        <f t="shared" si="12"/>
        <v>151</v>
      </c>
      <c r="D718" s="46"/>
      <c r="E718" s="60">
        <v>151</v>
      </c>
      <c r="F718" s="26"/>
      <c r="G718" s="26"/>
      <c r="H718" s="26"/>
      <c r="I718" s="26"/>
      <c r="J718" s="46"/>
      <c r="K718" s="26" t="s">
        <v>171</v>
      </c>
      <c r="L718" s="46"/>
      <c r="M718" s="331">
        <v>40.9</v>
      </c>
      <c r="N718" s="46"/>
      <c r="O718" s="26" t="s">
        <v>171</v>
      </c>
      <c r="P718" s="80" t="s">
        <v>171</v>
      </c>
      <c r="Q718" s="81" t="s">
        <v>171</v>
      </c>
      <c r="R718" s="46"/>
      <c r="S718" s="83" t="s">
        <v>171</v>
      </c>
      <c r="T718" s="84" t="s">
        <v>171</v>
      </c>
      <c r="U718" s="84" t="s">
        <v>171</v>
      </c>
      <c r="V718" s="170" t="s">
        <v>171</v>
      </c>
      <c r="W718" s="171" t="s">
        <v>171</v>
      </c>
      <c r="X718" s="172" t="s">
        <v>171</v>
      </c>
      <c r="Y718" s="173" t="s">
        <v>171</v>
      </c>
      <c r="Z718" s="174" t="s">
        <v>171</v>
      </c>
      <c r="AB718" t="s">
        <v>316</v>
      </c>
    </row>
    <row r="719" spans="2:28" ht="12.75" customHeight="1" x14ac:dyDescent="0.25">
      <c r="B719" s="30">
        <v>45987</v>
      </c>
      <c r="C719" s="350">
        <f t="shared" si="12"/>
        <v>161</v>
      </c>
      <c r="D719" s="46"/>
      <c r="E719" s="60">
        <v>161</v>
      </c>
      <c r="F719" s="26"/>
      <c r="G719" s="26"/>
      <c r="H719" s="26"/>
      <c r="I719" s="26"/>
      <c r="J719" s="46"/>
      <c r="K719" s="26" t="s">
        <v>171</v>
      </c>
      <c r="L719" s="46"/>
      <c r="M719" s="331">
        <v>33.5</v>
      </c>
      <c r="N719" s="46"/>
      <c r="O719" s="26" t="s">
        <v>171</v>
      </c>
      <c r="P719" s="80" t="s">
        <v>171</v>
      </c>
      <c r="Q719" s="81" t="s">
        <v>171</v>
      </c>
      <c r="R719" s="46"/>
      <c r="S719" s="83" t="s">
        <v>171</v>
      </c>
      <c r="T719" s="84" t="s">
        <v>171</v>
      </c>
      <c r="U719" s="84" t="s">
        <v>171</v>
      </c>
      <c r="V719" s="170" t="s">
        <v>171</v>
      </c>
      <c r="W719" s="171" t="s">
        <v>171</v>
      </c>
      <c r="X719" s="172" t="s">
        <v>171</v>
      </c>
      <c r="Y719" s="173" t="s">
        <v>171</v>
      </c>
      <c r="Z719" s="174" t="s">
        <v>171</v>
      </c>
      <c r="AB719" t="s">
        <v>316</v>
      </c>
    </row>
    <row r="720" spans="2:28" ht="12.75" customHeight="1" x14ac:dyDescent="0.25">
      <c r="B720" s="30">
        <v>45989</v>
      </c>
      <c r="C720" s="350">
        <f t="shared" si="12"/>
        <v>244</v>
      </c>
      <c r="D720" s="46"/>
      <c r="E720" s="60">
        <v>244</v>
      </c>
      <c r="F720" s="26"/>
      <c r="G720" s="26"/>
      <c r="H720" s="26"/>
      <c r="I720" s="26"/>
      <c r="J720" s="46"/>
      <c r="K720" s="26" t="s">
        <v>171</v>
      </c>
      <c r="L720" s="46"/>
      <c r="M720" s="331">
        <v>37.700000000000003</v>
      </c>
      <c r="N720" s="46"/>
      <c r="O720" s="26" t="s">
        <v>171</v>
      </c>
      <c r="P720" s="80" t="s">
        <v>171</v>
      </c>
      <c r="Q720" s="81" t="s">
        <v>171</v>
      </c>
      <c r="R720" s="46"/>
      <c r="S720" s="83" t="s">
        <v>171</v>
      </c>
      <c r="T720" s="84" t="s">
        <v>171</v>
      </c>
      <c r="U720" s="84" t="s">
        <v>171</v>
      </c>
      <c r="V720" s="170" t="s">
        <v>171</v>
      </c>
      <c r="W720" s="171" t="s">
        <v>171</v>
      </c>
      <c r="X720" s="172" t="s">
        <v>171</v>
      </c>
      <c r="Y720" s="173" t="s">
        <v>171</v>
      </c>
      <c r="Z720" s="174" t="s">
        <v>171</v>
      </c>
      <c r="AB720" t="s">
        <v>316</v>
      </c>
    </row>
    <row r="721" spans="2:28" ht="12.75" customHeight="1" x14ac:dyDescent="0.25">
      <c r="B721" s="30">
        <v>45992</v>
      </c>
      <c r="C721" s="350">
        <f t="shared" si="12"/>
        <v>166</v>
      </c>
      <c r="D721" s="46"/>
      <c r="E721" s="60">
        <v>166</v>
      </c>
      <c r="F721" s="26"/>
      <c r="G721" s="26"/>
      <c r="H721" s="26"/>
      <c r="I721" s="26"/>
      <c r="J721" s="46"/>
      <c r="K721" s="26" t="s">
        <v>171</v>
      </c>
      <c r="L721" s="46"/>
      <c r="M721" s="331">
        <v>30.1</v>
      </c>
      <c r="N721" s="46"/>
      <c r="O721" s="26" t="s">
        <v>171</v>
      </c>
      <c r="P721" s="80" t="s">
        <v>171</v>
      </c>
      <c r="Q721" s="81" t="s">
        <v>171</v>
      </c>
      <c r="R721" s="46"/>
      <c r="S721" s="83" t="s">
        <v>171</v>
      </c>
      <c r="T721" s="84" t="s">
        <v>171</v>
      </c>
      <c r="U721" s="84" t="s">
        <v>171</v>
      </c>
      <c r="V721" s="170" t="s">
        <v>171</v>
      </c>
      <c r="W721" s="171" t="s">
        <v>171</v>
      </c>
      <c r="X721" s="172" t="s">
        <v>171</v>
      </c>
      <c r="Y721" s="173" t="s">
        <v>171</v>
      </c>
      <c r="Z721" s="174" t="s">
        <v>171</v>
      </c>
      <c r="AB721" t="s">
        <v>316</v>
      </c>
    </row>
    <row r="722" spans="2:28" ht="12.75" customHeight="1" x14ac:dyDescent="0.25">
      <c r="B722" s="30">
        <v>45994</v>
      </c>
      <c r="C722" s="350">
        <f t="shared" si="12"/>
        <v>215</v>
      </c>
      <c r="D722" s="46"/>
      <c r="E722" s="60">
        <v>215</v>
      </c>
      <c r="F722" s="26"/>
      <c r="G722" s="26"/>
      <c r="H722" s="26"/>
      <c r="I722" s="26"/>
      <c r="J722" s="46"/>
      <c r="K722" s="26" t="s">
        <v>171</v>
      </c>
      <c r="L722" s="46"/>
      <c r="M722" s="331">
        <v>29.6</v>
      </c>
      <c r="N722" s="46"/>
      <c r="O722" s="26" t="s">
        <v>171</v>
      </c>
      <c r="P722" s="80" t="s">
        <v>171</v>
      </c>
      <c r="Q722" s="81" t="s">
        <v>171</v>
      </c>
      <c r="R722" s="46"/>
      <c r="S722" s="83" t="s">
        <v>171</v>
      </c>
      <c r="T722" s="84" t="s">
        <v>171</v>
      </c>
      <c r="U722" s="84" t="s">
        <v>171</v>
      </c>
      <c r="V722" s="170" t="s">
        <v>171</v>
      </c>
      <c r="W722" s="171" t="s">
        <v>171</v>
      </c>
      <c r="X722" s="172" t="s">
        <v>171</v>
      </c>
      <c r="Y722" s="173" t="s">
        <v>171</v>
      </c>
      <c r="Z722" s="174" t="s">
        <v>171</v>
      </c>
      <c r="AB722" t="s">
        <v>316</v>
      </c>
    </row>
    <row r="723" spans="2:28" ht="12.75" customHeight="1" x14ac:dyDescent="0.25">
      <c r="B723" s="30">
        <v>45996</v>
      </c>
      <c r="C723" s="350">
        <f t="shared" si="12"/>
        <v>162</v>
      </c>
      <c r="D723" s="46"/>
      <c r="E723" s="60">
        <v>162</v>
      </c>
      <c r="F723" s="26"/>
      <c r="G723" s="26"/>
      <c r="H723" s="26"/>
      <c r="I723" s="26"/>
      <c r="J723" s="46"/>
      <c r="K723" s="26" t="s">
        <v>171</v>
      </c>
      <c r="L723" s="46"/>
      <c r="M723" s="331">
        <v>53.3</v>
      </c>
      <c r="N723" s="46"/>
      <c r="O723" s="26" t="s">
        <v>171</v>
      </c>
      <c r="P723" s="80" t="s">
        <v>171</v>
      </c>
      <c r="Q723" s="81" t="s">
        <v>171</v>
      </c>
      <c r="R723" s="46"/>
      <c r="S723" s="83" t="s">
        <v>171</v>
      </c>
      <c r="T723" s="84" t="s">
        <v>171</v>
      </c>
      <c r="U723" s="84" t="s">
        <v>171</v>
      </c>
      <c r="V723" s="170" t="s">
        <v>171</v>
      </c>
      <c r="W723" s="171" t="s">
        <v>171</v>
      </c>
      <c r="X723" s="172" t="s">
        <v>171</v>
      </c>
      <c r="Y723" s="173" t="s">
        <v>171</v>
      </c>
      <c r="Z723" s="174" t="s">
        <v>171</v>
      </c>
      <c r="AB723" t="s">
        <v>316</v>
      </c>
    </row>
    <row r="724" spans="2:28" ht="12.75" customHeight="1" x14ac:dyDescent="0.25">
      <c r="B724" s="30">
        <v>46001</v>
      </c>
      <c r="C724" s="350">
        <f t="shared" si="12"/>
        <v>167</v>
      </c>
      <c r="D724" s="46"/>
      <c r="E724" s="60">
        <v>167</v>
      </c>
      <c r="F724" s="26"/>
      <c r="G724" s="26"/>
      <c r="H724" s="26"/>
      <c r="I724" s="26"/>
      <c r="J724" s="46"/>
      <c r="K724" s="26" t="s">
        <v>171</v>
      </c>
      <c r="L724" s="46"/>
      <c r="M724" s="331">
        <v>46.1</v>
      </c>
      <c r="N724" s="46"/>
      <c r="O724" s="26" t="s">
        <v>171</v>
      </c>
      <c r="P724" s="80" t="s">
        <v>171</v>
      </c>
      <c r="Q724" s="81" t="s">
        <v>171</v>
      </c>
      <c r="R724" s="46"/>
      <c r="S724" s="83" t="s">
        <v>171</v>
      </c>
      <c r="T724" s="84" t="s">
        <v>171</v>
      </c>
      <c r="U724" s="84" t="s">
        <v>171</v>
      </c>
      <c r="V724" s="170" t="s">
        <v>171</v>
      </c>
      <c r="W724" s="171" t="s">
        <v>171</v>
      </c>
      <c r="X724" s="172" t="s">
        <v>171</v>
      </c>
      <c r="Y724" s="173" t="s">
        <v>171</v>
      </c>
      <c r="Z724" s="174" t="s">
        <v>171</v>
      </c>
      <c r="AB724" t="s">
        <v>316</v>
      </c>
    </row>
    <row r="725" spans="2:28" ht="12.75" customHeight="1" x14ac:dyDescent="0.25">
      <c r="B725" s="30">
        <v>46003</v>
      </c>
      <c r="C725" s="350">
        <f t="shared" si="12"/>
        <v>182</v>
      </c>
      <c r="D725" s="46"/>
      <c r="E725" s="60">
        <v>182</v>
      </c>
      <c r="F725" s="26"/>
      <c r="G725" s="26"/>
      <c r="H725" s="26"/>
      <c r="I725" s="26"/>
      <c r="J725" s="46"/>
      <c r="K725" s="27">
        <v>119</v>
      </c>
      <c r="L725" s="46"/>
      <c r="M725" s="331">
        <v>57</v>
      </c>
      <c r="N725" s="46"/>
      <c r="O725" s="26" t="s">
        <v>171</v>
      </c>
      <c r="P725" s="80" t="s">
        <v>171</v>
      </c>
      <c r="Q725" s="81" t="s">
        <v>171</v>
      </c>
      <c r="R725" s="46"/>
      <c r="S725" s="83" t="s">
        <v>171</v>
      </c>
      <c r="T725" s="84" t="s">
        <v>171</v>
      </c>
      <c r="U725" s="84" t="s">
        <v>171</v>
      </c>
      <c r="V725" s="170" t="s">
        <v>171</v>
      </c>
      <c r="W725" s="171" t="s">
        <v>171</v>
      </c>
      <c r="X725" s="172" t="s">
        <v>171</v>
      </c>
      <c r="Y725" s="173" t="s">
        <v>171</v>
      </c>
      <c r="Z725" s="174" t="s">
        <v>171</v>
      </c>
      <c r="AB725" t="s">
        <v>317</v>
      </c>
    </row>
    <row r="726" spans="2:28" ht="12.75" customHeight="1" x14ac:dyDescent="0.25">
      <c r="B726" s="30">
        <v>46006</v>
      </c>
      <c r="C726" s="350">
        <f t="shared" si="12"/>
        <v>12727</v>
      </c>
      <c r="D726" s="46"/>
      <c r="E726" s="60">
        <v>12727</v>
      </c>
      <c r="F726" s="26"/>
      <c r="G726" s="26"/>
      <c r="H726" s="26"/>
      <c r="I726" s="26"/>
      <c r="J726" s="46"/>
      <c r="K726" s="26" t="s">
        <v>171</v>
      </c>
      <c r="L726" s="46"/>
      <c r="M726" s="26" t="s">
        <v>171</v>
      </c>
      <c r="N726" s="46"/>
      <c r="O726" s="26" t="s">
        <v>171</v>
      </c>
      <c r="P726" s="80" t="s">
        <v>171</v>
      </c>
      <c r="Q726" s="81" t="s">
        <v>171</v>
      </c>
      <c r="R726" s="46"/>
      <c r="S726" s="83" t="s">
        <v>171</v>
      </c>
      <c r="T726" s="84" t="s">
        <v>171</v>
      </c>
      <c r="U726" s="84" t="s">
        <v>171</v>
      </c>
      <c r="V726" s="170" t="s">
        <v>171</v>
      </c>
      <c r="W726" s="171" t="s">
        <v>171</v>
      </c>
      <c r="X726" s="172" t="s">
        <v>171</v>
      </c>
      <c r="Y726" s="173" t="s">
        <v>171</v>
      </c>
      <c r="Z726" s="174" t="s">
        <v>171</v>
      </c>
      <c r="AB726" t="s">
        <v>318</v>
      </c>
    </row>
    <row r="727" spans="2:28" ht="12.75" customHeight="1" x14ac:dyDescent="0.25">
      <c r="B727" s="30">
        <v>46008</v>
      </c>
      <c r="C727" s="350">
        <f t="shared" si="12"/>
        <v>503</v>
      </c>
      <c r="D727" s="46"/>
      <c r="E727" s="60">
        <v>503</v>
      </c>
      <c r="F727" s="26"/>
      <c r="G727" s="26"/>
      <c r="H727" s="26"/>
      <c r="I727" s="26"/>
      <c r="J727" s="46"/>
      <c r="K727" s="26" t="s">
        <v>171</v>
      </c>
      <c r="L727" s="46"/>
      <c r="M727" s="26" t="s">
        <v>171</v>
      </c>
      <c r="N727" s="46"/>
      <c r="O727" s="26" t="s">
        <v>171</v>
      </c>
      <c r="P727" s="80" t="s">
        <v>171</v>
      </c>
      <c r="Q727" s="81" t="s">
        <v>171</v>
      </c>
      <c r="R727" s="46"/>
      <c r="S727" s="83" t="s">
        <v>171</v>
      </c>
      <c r="T727" s="84" t="s">
        <v>171</v>
      </c>
      <c r="U727" s="84" t="s">
        <v>171</v>
      </c>
      <c r="V727" s="170" t="s">
        <v>171</v>
      </c>
      <c r="W727" s="171" t="s">
        <v>171</v>
      </c>
      <c r="X727" s="172" t="s">
        <v>171</v>
      </c>
      <c r="Y727" s="173" t="s">
        <v>171</v>
      </c>
      <c r="Z727" s="174" t="s">
        <v>171</v>
      </c>
      <c r="AB727" t="s">
        <v>318</v>
      </c>
    </row>
    <row r="728" spans="2:28" ht="12.75" customHeight="1" x14ac:dyDescent="0.25">
      <c r="B728" s="30">
        <v>46010</v>
      </c>
      <c r="C728" s="350">
        <f t="shared" si="12"/>
        <v>313</v>
      </c>
      <c r="D728" s="46"/>
      <c r="E728" s="60">
        <v>313</v>
      </c>
      <c r="F728" s="26"/>
      <c r="G728" s="26"/>
      <c r="H728" s="26"/>
      <c r="I728" s="26"/>
      <c r="J728" s="46"/>
      <c r="K728" s="26" t="s">
        <v>171</v>
      </c>
      <c r="L728" s="46"/>
      <c r="M728" s="26" t="s">
        <v>171</v>
      </c>
      <c r="N728" s="46"/>
      <c r="O728" s="26" t="s">
        <v>171</v>
      </c>
      <c r="P728" s="80" t="s">
        <v>171</v>
      </c>
      <c r="Q728" s="81" t="s">
        <v>171</v>
      </c>
      <c r="R728" s="46"/>
      <c r="S728" s="83" t="s">
        <v>171</v>
      </c>
      <c r="T728" s="84" t="s">
        <v>171</v>
      </c>
      <c r="U728" s="84" t="s">
        <v>171</v>
      </c>
      <c r="V728" s="170" t="s">
        <v>171</v>
      </c>
      <c r="W728" s="171" t="s">
        <v>171</v>
      </c>
      <c r="X728" s="172" t="s">
        <v>171</v>
      </c>
      <c r="Y728" s="173" t="s">
        <v>171</v>
      </c>
      <c r="Z728" s="174" t="s">
        <v>171</v>
      </c>
      <c r="AB728" t="s">
        <v>318</v>
      </c>
    </row>
    <row r="729" spans="2:28" ht="12.75" customHeight="1" x14ac:dyDescent="0.25">
      <c r="B729" s="30">
        <v>46013</v>
      </c>
      <c r="C729" s="350">
        <f t="shared" si="12"/>
        <v>632</v>
      </c>
      <c r="D729" s="46"/>
      <c r="E729" s="60">
        <v>632</v>
      </c>
      <c r="F729" s="26"/>
      <c r="G729" s="26"/>
      <c r="H729" s="26"/>
      <c r="I729" s="26"/>
      <c r="J729" s="46"/>
      <c r="K729" s="26" t="s">
        <v>171</v>
      </c>
      <c r="L729" s="46"/>
      <c r="M729" s="26" t="s">
        <v>171</v>
      </c>
      <c r="N729" s="46"/>
      <c r="O729" s="26" t="s">
        <v>171</v>
      </c>
      <c r="P729" s="80" t="s">
        <v>171</v>
      </c>
      <c r="Q729" s="81" t="s">
        <v>171</v>
      </c>
      <c r="R729" s="46"/>
      <c r="S729" s="83" t="s">
        <v>171</v>
      </c>
      <c r="T729" s="84" t="s">
        <v>171</v>
      </c>
      <c r="U729" s="84" t="s">
        <v>171</v>
      </c>
      <c r="V729" s="170" t="s">
        <v>171</v>
      </c>
      <c r="W729" s="171" t="s">
        <v>171</v>
      </c>
      <c r="X729" s="172" t="s">
        <v>171</v>
      </c>
      <c r="Y729" s="173" t="s">
        <v>171</v>
      </c>
      <c r="Z729" s="174" t="s">
        <v>171</v>
      </c>
      <c r="AB729" t="s">
        <v>318</v>
      </c>
    </row>
    <row r="730" spans="2:28" ht="12.75" customHeight="1" x14ac:dyDescent="0.25">
      <c r="B730" s="30">
        <v>46015</v>
      </c>
      <c r="C730" s="350">
        <f t="shared" si="12"/>
        <v>348</v>
      </c>
      <c r="D730" s="46"/>
      <c r="E730" s="60">
        <v>348</v>
      </c>
      <c r="F730" s="26"/>
      <c r="G730" s="26"/>
      <c r="H730" s="26"/>
      <c r="I730" s="26"/>
      <c r="J730" s="46"/>
      <c r="K730" s="26" t="s">
        <v>171</v>
      </c>
      <c r="L730" s="46"/>
      <c r="M730" s="26" t="s">
        <v>171</v>
      </c>
      <c r="N730" s="46"/>
      <c r="O730" s="26" t="s">
        <v>171</v>
      </c>
      <c r="P730" s="80" t="s">
        <v>171</v>
      </c>
      <c r="Q730" s="81" t="s">
        <v>171</v>
      </c>
      <c r="R730" s="46"/>
      <c r="S730" s="83" t="s">
        <v>171</v>
      </c>
      <c r="T730" s="84" t="s">
        <v>171</v>
      </c>
      <c r="U730" s="84" t="s">
        <v>171</v>
      </c>
      <c r="V730" s="170" t="s">
        <v>171</v>
      </c>
      <c r="W730" s="171" t="s">
        <v>171</v>
      </c>
      <c r="X730" s="172" t="s">
        <v>171</v>
      </c>
      <c r="Y730" s="173" t="s">
        <v>171</v>
      </c>
      <c r="Z730" s="174" t="s">
        <v>171</v>
      </c>
      <c r="AB730" t="s">
        <v>318</v>
      </c>
    </row>
    <row r="731" spans="2:28" ht="12.75" customHeight="1" x14ac:dyDescent="0.25">
      <c r="B731" s="30">
        <v>46017</v>
      </c>
      <c r="C731" s="350">
        <f t="shared" ref="C731:C762" si="13">E731</f>
        <v>1662</v>
      </c>
      <c r="D731" s="46"/>
      <c r="E731" s="60">
        <v>1662</v>
      </c>
      <c r="F731" s="26"/>
      <c r="G731" s="26"/>
      <c r="H731" s="26"/>
      <c r="I731" s="26"/>
      <c r="J731" s="46"/>
      <c r="K731" s="26" t="s">
        <v>171</v>
      </c>
      <c r="L731" s="46"/>
      <c r="M731" s="26" t="s">
        <v>171</v>
      </c>
      <c r="N731" s="46"/>
      <c r="O731" s="26" t="s">
        <v>171</v>
      </c>
      <c r="P731" s="80" t="s">
        <v>171</v>
      </c>
      <c r="Q731" s="81" t="s">
        <v>171</v>
      </c>
      <c r="R731" s="46"/>
      <c r="S731" s="83" t="s">
        <v>171</v>
      </c>
      <c r="T731" s="84" t="s">
        <v>171</v>
      </c>
      <c r="U731" s="84" t="s">
        <v>171</v>
      </c>
      <c r="V731" s="170" t="s">
        <v>171</v>
      </c>
      <c r="W731" s="171" t="s">
        <v>171</v>
      </c>
      <c r="X731" s="172" t="s">
        <v>171</v>
      </c>
      <c r="Y731" s="173" t="s">
        <v>171</v>
      </c>
      <c r="Z731" s="174" t="s">
        <v>171</v>
      </c>
      <c r="AB731" t="s">
        <v>318</v>
      </c>
    </row>
    <row r="732" spans="2:28" ht="12.75" customHeight="1" x14ac:dyDescent="0.25">
      <c r="B732" s="30">
        <v>46020</v>
      </c>
      <c r="C732" s="350">
        <f t="shared" si="13"/>
        <v>506</v>
      </c>
      <c r="D732" s="46"/>
      <c r="E732" s="60">
        <v>506</v>
      </c>
      <c r="F732" s="26"/>
      <c r="G732" s="26"/>
      <c r="H732" s="26"/>
      <c r="I732" s="26"/>
      <c r="J732" s="46"/>
      <c r="K732" s="26" t="s">
        <v>171</v>
      </c>
      <c r="L732" s="46"/>
      <c r="M732" s="26" t="s">
        <v>171</v>
      </c>
      <c r="N732" s="46"/>
      <c r="O732" s="26" t="s">
        <v>171</v>
      </c>
      <c r="P732" s="80" t="s">
        <v>171</v>
      </c>
      <c r="Q732" s="81" t="s">
        <v>171</v>
      </c>
      <c r="R732" s="46"/>
      <c r="S732" s="83" t="s">
        <v>171</v>
      </c>
      <c r="T732" s="84" t="s">
        <v>171</v>
      </c>
      <c r="U732" s="84" t="s">
        <v>171</v>
      </c>
      <c r="V732" s="170" t="s">
        <v>171</v>
      </c>
      <c r="W732" s="171" t="s">
        <v>171</v>
      </c>
      <c r="X732" s="172" t="s">
        <v>171</v>
      </c>
      <c r="Y732" s="173" t="s">
        <v>171</v>
      </c>
      <c r="Z732" s="174" t="s">
        <v>171</v>
      </c>
      <c r="AB732" t="s">
        <v>318</v>
      </c>
    </row>
    <row r="733" spans="2:28" ht="12.75" customHeight="1" x14ac:dyDescent="0.25">
      <c r="B733" s="30">
        <v>46022</v>
      </c>
      <c r="C733" s="350">
        <f t="shared" si="13"/>
        <v>797</v>
      </c>
      <c r="D733" s="46"/>
      <c r="E733" s="60">
        <v>797</v>
      </c>
      <c r="F733" s="26"/>
      <c r="G733" s="26"/>
      <c r="H733" s="26"/>
      <c r="I733" s="26"/>
      <c r="J733" s="46"/>
      <c r="K733" s="26" t="s">
        <v>171</v>
      </c>
      <c r="L733" s="46"/>
      <c r="M733" s="27">
        <v>133</v>
      </c>
      <c r="N733" s="46"/>
      <c r="O733" s="26" t="s">
        <v>171</v>
      </c>
      <c r="P733" s="80" t="s">
        <v>171</v>
      </c>
      <c r="Q733" s="81" t="s">
        <v>171</v>
      </c>
      <c r="R733" s="46"/>
      <c r="S733" s="83" t="s">
        <v>171</v>
      </c>
      <c r="T733" s="84" t="s">
        <v>171</v>
      </c>
      <c r="U733" s="84" t="s">
        <v>171</v>
      </c>
      <c r="V733" s="170" t="s">
        <v>171</v>
      </c>
      <c r="W733" s="171" t="s">
        <v>171</v>
      </c>
      <c r="X733" s="172" t="s">
        <v>171</v>
      </c>
      <c r="Y733" s="173" t="s">
        <v>171</v>
      </c>
      <c r="Z733" s="174" t="s">
        <v>171</v>
      </c>
      <c r="AB733" t="s">
        <v>316</v>
      </c>
    </row>
    <row r="734" spans="2:28" ht="12.75" customHeight="1" x14ac:dyDescent="0.25">
      <c r="B734" s="30">
        <v>46024</v>
      </c>
      <c r="C734" s="350">
        <f t="shared" si="13"/>
        <v>588</v>
      </c>
      <c r="D734" s="46"/>
      <c r="E734" s="60">
        <v>588</v>
      </c>
      <c r="F734" s="26"/>
      <c r="G734" s="26"/>
      <c r="H734" s="26"/>
      <c r="I734" s="26"/>
      <c r="J734" s="46"/>
      <c r="K734" s="26" t="s">
        <v>171</v>
      </c>
      <c r="L734" s="46"/>
      <c r="M734" s="27">
        <v>110</v>
      </c>
      <c r="N734" s="46"/>
      <c r="O734" s="26" t="s">
        <v>171</v>
      </c>
      <c r="P734" s="80" t="s">
        <v>171</v>
      </c>
      <c r="Q734" s="81" t="s">
        <v>171</v>
      </c>
      <c r="R734" s="46"/>
      <c r="S734" s="83" t="s">
        <v>171</v>
      </c>
      <c r="T734" s="84" t="s">
        <v>171</v>
      </c>
      <c r="U734" s="84" t="s">
        <v>171</v>
      </c>
      <c r="V734" s="170" t="s">
        <v>171</v>
      </c>
      <c r="W734" s="171" t="s">
        <v>171</v>
      </c>
      <c r="X734" s="172" t="s">
        <v>171</v>
      </c>
      <c r="Y734" s="173" t="s">
        <v>171</v>
      </c>
      <c r="Z734" s="174" t="s">
        <v>171</v>
      </c>
      <c r="AB734" t="s">
        <v>316</v>
      </c>
    </row>
    <row r="735" spans="2:28" ht="12.75" customHeight="1" x14ac:dyDescent="0.25">
      <c r="B735" s="30">
        <v>46027</v>
      </c>
      <c r="C735" s="350">
        <f t="shared" si="13"/>
        <v>827</v>
      </c>
      <c r="D735" s="46"/>
      <c r="E735" s="60">
        <v>827</v>
      </c>
      <c r="F735" s="26"/>
      <c r="G735" s="26"/>
      <c r="H735" s="26"/>
      <c r="I735" s="26"/>
      <c r="J735" s="46"/>
      <c r="K735" s="26" t="s">
        <v>171</v>
      </c>
      <c r="L735" s="46"/>
      <c r="M735" s="26" t="s">
        <v>171</v>
      </c>
      <c r="N735" s="46"/>
      <c r="O735" s="26" t="s">
        <v>171</v>
      </c>
      <c r="P735" s="80" t="s">
        <v>171</v>
      </c>
      <c r="Q735" s="81" t="s">
        <v>171</v>
      </c>
      <c r="R735" s="46"/>
      <c r="S735" s="83" t="s">
        <v>171</v>
      </c>
      <c r="T735" s="84" t="s">
        <v>171</v>
      </c>
      <c r="U735" s="84" t="s">
        <v>171</v>
      </c>
      <c r="V735" s="170" t="s">
        <v>171</v>
      </c>
      <c r="W735" s="171" t="s">
        <v>171</v>
      </c>
      <c r="X735" s="172" t="s">
        <v>171</v>
      </c>
      <c r="Y735" s="173" t="s">
        <v>171</v>
      </c>
      <c r="Z735" s="174" t="s">
        <v>171</v>
      </c>
      <c r="AB735" t="s">
        <v>316</v>
      </c>
    </row>
    <row r="736" spans="2:28" ht="12.75" customHeight="1" x14ac:dyDescent="0.25">
      <c r="B736" s="30">
        <v>46029</v>
      </c>
      <c r="C736" s="350">
        <f t="shared" si="13"/>
        <v>818</v>
      </c>
      <c r="D736" s="46"/>
      <c r="E736" s="60">
        <v>818</v>
      </c>
      <c r="F736" s="26"/>
      <c r="G736" s="26"/>
      <c r="H736" s="26"/>
      <c r="I736" s="26"/>
      <c r="J736" s="46"/>
      <c r="K736" s="26" t="s">
        <v>171</v>
      </c>
      <c r="L736" s="46"/>
      <c r="M736" s="26" t="s">
        <v>171</v>
      </c>
      <c r="N736" s="46"/>
      <c r="O736" s="26" t="s">
        <v>171</v>
      </c>
      <c r="P736" s="80" t="s">
        <v>171</v>
      </c>
      <c r="Q736" s="81" t="s">
        <v>171</v>
      </c>
      <c r="R736" s="46"/>
      <c r="S736" s="83" t="s">
        <v>171</v>
      </c>
      <c r="T736" s="84" t="s">
        <v>171</v>
      </c>
      <c r="U736" s="84" t="s">
        <v>171</v>
      </c>
      <c r="V736" s="170" t="s">
        <v>171</v>
      </c>
      <c r="W736" s="171" t="s">
        <v>171</v>
      </c>
      <c r="X736" s="172" t="s">
        <v>171</v>
      </c>
      <c r="Y736" s="173" t="s">
        <v>171</v>
      </c>
      <c r="Z736" s="174" t="s">
        <v>171</v>
      </c>
      <c r="AB736" t="s">
        <v>319</v>
      </c>
    </row>
    <row r="737" spans="2:28" ht="12.75" customHeight="1" x14ac:dyDescent="0.25">
      <c r="B737" s="30">
        <v>46031</v>
      </c>
      <c r="C737" s="350">
        <f t="shared" si="13"/>
        <v>696</v>
      </c>
      <c r="D737" s="46"/>
      <c r="E737" s="60">
        <v>696</v>
      </c>
      <c r="F737" s="26"/>
      <c r="G737" s="26"/>
      <c r="H737" s="26"/>
      <c r="I737" s="26"/>
      <c r="J737" s="46"/>
      <c r="K737" s="27">
        <v>445</v>
      </c>
      <c r="L737" s="46"/>
      <c r="M737" s="27">
        <v>124</v>
      </c>
      <c r="N737" s="46"/>
      <c r="O737" s="26" t="s">
        <v>171</v>
      </c>
      <c r="P737" s="80" t="s">
        <v>171</v>
      </c>
      <c r="Q737" s="81" t="s">
        <v>171</v>
      </c>
      <c r="R737" s="46"/>
      <c r="S737" s="83" t="s">
        <v>171</v>
      </c>
      <c r="T737" s="84" t="s">
        <v>171</v>
      </c>
      <c r="U737" s="84" t="s">
        <v>171</v>
      </c>
      <c r="V737" s="170" t="s">
        <v>171</v>
      </c>
      <c r="W737" s="171" t="s">
        <v>171</v>
      </c>
      <c r="X737" s="172" t="s">
        <v>171</v>
      </c>
      <c r="Y737" s="173" t="s">
        <v>171</v>
      </c>
      <c r="Z737" s="174" t="s">
        <v>171</v>
      </c>
      <c r="AB737" t="s">
        <v>317</v>
      </c>
    </row>
    <row r="738" spans="2:28" ht="12.75" customHeight="1" x14ac:dyDescent="0.25">
      <c r="B738" s="30">
        <v>46034</v>
      </c>
      <c r="C738" s="350">
        <f t="shared" si="13"/>
        <v>396</v>
      </c>
      <c r="D738" s="46"/>
      <c r="E738" s="60">
        <v>396</v>
      </c>
      <c r="F738" s="26"/>
      <c r="G738" s="26"/>
      <c r="H738" s="26"/>
      <c r="I738" s="26"/>
      <c r="J738" s="46"/>
      <c r="K738" s="27">
        <v>186</v>
      </c>
      <c r="L738" s="46"/>
      <c r="M738" s="27">
        <v>122</v>
      </c>
      <c r="N738" s="46"/>
      <c r="O738" s="26" t="s">
        <v>171</v>
      </c>
      <c r="P738" s="80" t="s">
        <v>171</v>
      </c>
      <c r="Q738" s="81" t="s">
        <v>171</v>
      </c>
      <c r="R738" s="46"/>
      <c r="S738" s="83" t="s">
        <v>171</v>
      </c>
      <c r="T738" s="84" t="s">
        <v>171</v>
      </c>
      <c r="U738" s="84" t="s">
        <v>171</v>
      </c>
      <c r="V738" s="170" t="s">
        <v>171</v>
      </c>
      <c r="W738" s="171" t="s">
        <v>171</v>
      </c>
      <c r="X738" s="172" t="s">
        <v>171</v>
      </c>
      <c r="Y738" s="173" t="s">
        <v>171</v>
      </c>
      <c r="Z738" s="174" t="s">
        <v>171</v>
      </c>
      <c r="AB738" t="s">
        <v>317</v>
      </c>
    </row>
    <row r="739" spans="2:28" ht="12.75" customHeight="1" x14ac:dyDescent="0.25">
      <c r="B739" s="30">
        <v>46036</v>
      </c>
      <c r="C739" s="350">
        <f t="shared" si="13"/>
        <v>371</v>
      </c>
      <c r="D739" s="46"/>
      <c r="E739" s="60">
        <v>371</v>
      </c>
      <c r="F739" s="26"/>
      <c r="G739" s="26"/>
      <c r="H739" s="26"/>
      <c r="I739" s="26"/>
      <c r="J739" s="46"/>
      <c r="K739" s="27">
        <v>252</v>
      </c>
      <c r="L739" s="46"/>
      <c r="M739" s="27">
        <v>148</v>
      </c>
      <c r="N739" s="46"/>
      <c r="O739" s="26" t="s">
        <v>171</v>
      </c>
      <c r="P739" s="80" t="s">
        <v>171</v>
      </c>
      <c r="Q739" s="81" t="s">
        <v>171</v>
      </c>
      <c r="R739" s="46"/>
      <c r="S739" s="83" t="s">
        <v>171</v>
      </c>
      <c r="T739" s="84" t="s">
        <v>171</v>
      </c>
      <c r="U739" s="84" t="s">
        <v>171</v>
      </c>
      <c r="V739" s="170" t="s">
        <v>171</v>
      </c>
      <c r="W739" s="171" t="s">
        <v>171</v>
      </c>
      <c r="X739" s="172" t="s">
        <v>171</v>
      </c>
      <c r="Y739" s="173" t="s">
        <v>171</v>
      </c>
      <c r="Z739" s="174" t="s">
        <v>171</v>
      </c>
      <c r="AB739" t="s">
        <v>317</v>
      </c>
    </row>
    <row r="740" spans="2:28" ht="12.75" customHeight="1" x14ac:dyDescent="0.25">
      <c r="B740" s="30">
        <v>46038</v>
      </c>
      <c r="C740" s="350">
        <f t="shared" si="13"/>
        <v>339</v>
      </c>
      <c r="D740" s="46"/>
      <c r="E740" s="60">
        <v>339</v>
      </c>
      <c r="F740" s="26"/>
      <c r="G740" s="26"/>
      <c r="H740" s="26"/>
      <c r="I740" s="26"/>
      <c r="J740" s="46"/>
      <c r="K740" s="27">
        <v>166</v>
      </c>
      <c r="L740" s="46"/>
      <c r="M740" s="331">
        <v>62</v>
      </c>
      <c r="N740" s="46"/>
      <c r="O740" s="26" t="s">
        <v>171</v>
      </c>
      <c r="P740" s="80" t="s">
        <v>171</v>
      </c>
      <c r="Q740" s="81" t="s">
        <v>171</v>
      </c>
      <c r="R740" s="46"/>
      <c r="S740" s="83" t="s">
        <v>171</v>
      </c>
      <c r="T740" s="84" t="s">
        <v>171</v>
      </c>
      <c r="U740" s="84" t="s">
        <v>171</v>
      </c>
      <c r="V740" s="170" t="s">
        <v>171</v>
      </c>
      <c r="W740" s="171" t="s">
        <v>171</v>
      </c>
      <c r="X740" s="172" t="s">
        <v>171</v>
      </c>
      <c r="Y740" s="173" t="s">
        <v>171</v>
      </c>
      <c r="Z740" s="174" t="s">
        <v>171</v>
      </c>
      <c r="AB740" t="s">
        <v>317</v>
      </c>
    </row>
    <row r="741" spans="2:28" ht="12.75" customHeight="1" x14ac:dyDescent="0.25">
      <c r="B741" s="30">
        <v>46041</v>
      </c>
      <c r="C741" s="350">
        <f t="shared" si="13"/>
        <v>366</v>
      </c>
      <c r="D741" s="46"/>
      <c r="E741" s="60">
        <v>366</v>
      </c>
      <c r="F741" s="26"/>
      <c r="G741" s="26"/>
      <c r="H741" s="26"/>
      <c r="I741" s="26"/>
      <c r="J741" s="46"/>
      <c r="K741" s="27">
        <v>175</v>
      </c>
      <c r="L741" s="46"/>
      <c r="M741" s="27">
        <v>102</v>
      </c>
      <c r="N741" s="46"/>
      <c r="O741" s="26" t="s">
        <v>171</v>
      </c>
      <c r="P741" s="80" t="s">
        <v>171</v>
      </c>
      <c r="Q741" s="81" t="s">
        <v>171</v>
      </c>
      <c r="R741" s="46"/>
      <c r="S741" s="83" t="s">
        <v>171</v>
      </c>
      <c r="T741" s="84" t="s">
        <v>171</v>
      </c>
      <c r="U741" s="84" t="s">
        <v>171</v>
      </c>
      <c r="V741" s="170" t="s">
        <v>171</v>
      </c>
      <c r="W741" s="171" t="s">
        <v>171</v>
      </c>
      <c r="X741" s="172" t="s">
        <v>171</v>
      </c>
      <c r="Y741" s="173" t="s">
        <v>171</v>
      </c>
      <c r="Z741" s="174" t="s">
        <v>171</v>
      </c>
      <c r="AB741" t="s">
        <v>317</v>
      </c>
    </row>
    <row r="742" spans="2:28" ht="12.75" customHeight="1" x14ac:dyDescent="0.25">
      <c r="B742" s="30">
        <v>46043</v>
      </c>
      <c r="C742" s="350">
        <f t="shared" si="13"/>
        <v>341</v>
      </c>
      <c r="D742" s="46"/>
      <c r="E742" s="60">
        <v>341</v>
      </c>
      <c r="F742" s="26"/>
      <c r="G742" s="26"/>
      <c r="H742" s="26"/>
      <c r="I742" s="26"/>
      <c r="J742" s="46"/>
      <c r="K742" s="27">
        <v>174</v>
      </c>
      <c r="L742" s="46"/>
      <c r="M742" s="27">
        <v>153</v>
      </c>
      <c r="N742" s="46"/>
      <c r="O742" s="26" t="s">
        <v>171</v>
      </c>
      <c r="P742" s="80" t="s">
        <v>171</v>
      </c>
      <c r="Q742" s="81" t="s">
        <v>171</v>
      </c>
      <c r="R742" s="46"/>
      <c r="S742" s="83" t="s">
        <v>171</v>
      </c>
      <c r="T742" s="84" t="s">
        <v>171</v>
      </c>
      <c r="U742" s="84" t="s">
        <v>171</v>
      </c>
      <c r="V742" s="170" t="s">
        <v>171</v>
      </c>
      <c r="W742" s="171" t="s">
        <v>171</v>
      </c>
      <c r="X742" s="172" t="s">
        <v>171</v>
      </c>
      <c r="Y742" s="173" t="s">
        <v>171</v>
      </c>
      <c r="Z742" s="174" t="s">
        <v>171</v>
      </c>
      <c r="AB742" t="s">
        <v>317</v>
      </c>
    </row>
    <row r="743" spans="2:28" ht="12.75" customHeight="1" x14ac:dyDescent="0.25">
      <c r="B743" s="30">
        <v>46045</v>
      </c>
      <c r="C743" s="350">
        <f t="shared" si="13"/>
        <v>341</v>
      </c>
      <c r="D743" s="46"/>
      <c r="E743" s="60">
        <v>341</v>
      </c>
      <c r="F743" s="26"/>
      <c r="G743" s="26"/>
      <c r="H743" s="26"/>
      <c r="I743" s="26"/>
      <c r="J743" s="46"/>
      <c r="K743" s="26" t="s">
        <v>171</v>
      </c>
      <c r="L743" s="46"/>
      <c r="M743" s="27">
        <v>304</v>
      </c>
      <c r="N743" s="46"/>
      <c r="O743" s="26" t="s">
        <v>171</v>
      </c>
      <c r="P743" s="80" t="s">
        <v>171</v>
      </c>
      <c r="Q743" s="81" t="s">
        <v>171</v>
      </c>
      <c r="R743" s="46"/>
      <c r="S743" s="83" t="s">
        <v>171</v>
      </c>
      <c r="T743" s="84" t="s">
        <v>171</v>
      </c>
      <c r="U743" s="84" t="s">
        <v>171</v>
      </c>
      <c r="V743" s="170" t="s">
        <v>171</v>
      </c>
      <c r="W743" s="171" t="s">
        <v>171</v>
      </c>
      <c r="X743" s="172" t="s">
        <v>171</v>
      </c>
      <c r="Y743" s="173" t="s">
        <v>171</v>
      </c>
      <c r="Z743" s="174" t="s">
        <v>171</v>
      </c>
      <c r="AB743" t="s">
        <v>320</v>
      </c>
    </row>
    <row r="744" spans="2:28" ht="12.75" customHeight="1" x14ac:dyDescent="0.25">
      <c r="B744" s="30">
        <v>46048</v>
      </c>
      <c r="C744" s="350">
        <f t="shared" si="13"/>
        <v>382</v>
      </c>
      <c r="D744" s="46"/>
      <c r="E744" s="60">
        <v>382</v>
      </c>
      <c r="F744" s="26"/>
      <c r="G744" s="26"/>
      <c r="H744" s="26"/>
      <c r="I744" s="26"/>
      <c r="J744" s="46"/>
      <c r="K744" s="26" t="s">
        <v>171</v>
      </c>
      <c r="L744" s="46"/>
      <c r="M744" s="27">
        <v>179</v>
      </c>
      <c r="N744" s="46"/>
      <c r="O744" s="26" t="s">
        <v>171</v>
      </c>
      <c r="P744" s="80" t="s">
        <v>171</v>
      </c>
      <c r="Q744" s="81" t="s">
        <v>171</v>
      </c>
      <c r="R744" s="46"/>
      <c r="S744" s="83" t="s">
        <v>171</v>
      </c>
      <c r="T744" s="84" t="s">
        <v>171</v>
      </c>
      <c r="U744" s="84" t="s">
        <v>171</v>
      </c>
      <c r="V744" s="170" t="s">
        <v>171</v>
      </c>
      <c r="W744" s="171" t="s">
        <v>171</v>
      </c>
      <c r="X744" s="172" t="s">
        <v>171</v>
      </c>
      <c r="Y744" s="173" t="s">
        <v>171</v>
      </c>
      <c r="Z744" s="174" t="s">
        <v>171</v>
      </c>
      <c r="AB744" t="s">
        <v>316</v>
      </c>
    </row>
    <row r="745" spans="2:28" ht="12.75" customHeight="1" x14ac:dyDescent="0.25">
      <c r="B745" s="30">
        <v>46050</v>
      </c>
      <c r="C745" s="350">
        <f t="shared" si="13"/>
        <v>373</v>
      </c>
      <c r="D745" s="46"/>
      <c r="E745" s="60">
        <v>373</v>
      </c>
      <c r="F745" s="26"/>
      <c r="G745" s="26"/>
      <c r="H745" s="26"/>
      <c r="I745" s="26"/>
      <c r="J745" s="46"/>
      <c r="K745" s="26" t="s">
        <v>171</v>
      </c>
      <c r="L745" s="46"/>
      <c r="M745" s="27">
        <v>197</v>
      </c>
      <c r="N745" s="46"/>
      <c r="O745" s="26" t="s">
        <v>171</v>
      </c>
      <c r="P745" s="80" t="s">
        <v>171</v>
      </c>
      <c r="Q745" s="81" t="s">
        <v>171</v>
      </c>
      <c r="R745" s="46"/>
      <c r="S745" s="83" t="s">
        <v>171</v>
      </c>
      <c r="T745" s="84" t="s">
        <v>171</v>
      </c>
      <c r="U745" s="84" t="s">
        <v>171</v>
      </c>
      <c r="V745" s="170" t="s">
        <v>171</v>
      </c>
      <c r="W745" s="171" t="s">
        <v>171</v>
      </c>
      <c r="X745" s="172" t="s">
        <v>171</v>
      </c>
      <c r="Y745" s="173" t="s">
        <v>171</v>
      </c>
      <c r="Z745" s="174" t="s">
        <v>171</v>
      </c>
      <c r="AB745" t="s">
        <v>316</v>
      </c>
    </row>
    <row r="746" spans="2:28" ht="12.75" customHeight="1" x14ac:dyDescent="0.25">
      <c r="B746" s="30">
        <v>46052</v>
      </c>
      <c r="C746" s="350">
        <f t="shared" si="13"/>
        <v>378</v>
      </c>
      <c r="D746" s="46"/>
      <c r="E746" s="60">
        <v>378</v>
      </c>
      <c r="F746" s="26"/>
      <c r="G746" s="26"/>
      <c r="H746" s="26"/>
      <c r="I746" s="26"/>
      <c r="J746" s="46"/>
      <c r="K746" s="27">
        <v>212</v>
      </c>
      <c r="L746" s="46"/>
      <c r="M746" s="27">
        <v>226</v>
      </c>
      <c r="N746" s="46"/>
      <c r="O746" s="26" t="s">
        <v>171</v>
      </c>
      <c r="P746" s="80" t="s">
        <v>171</v>
      </c>
      <c r="Q746" s="81" t="s">
        <v>171</v>
      </c>
      <c r="R746" s="46"/>
      <c r="S746" s="83" t="s">
        <v>171</v>
      </c>
      <c r="T746" s="84" t="s">
        <v>171</v>
      </c>
      <c r="U746" s="84" t="s">
        <v>171</v>
      </c>
      <c r="V746" s="170" t="s">
        <v>171</v>
      </c>
      <c r="W746" s="171" t="s">
        <v>171</v>
      </c>
      <c r="X746" s="172" t="s">
        <v>171</v>
      </c>
      <c r="Y746" s="173" t="s">
        <v>171</v>
      </c>
      <c r="Z746" s="174" t="s">
        <v>171</v>
      </c>
      <c r="AB746" t="s">
        <v>317</v>
      </c>
    </row>
    <row r="747" spans="2:28" ht="12.75" customHeight="1" x14ac:dyDescent="0.25">
      <c r="B747" s="30">
        <v>46055</v>
      </c>
      <c r="C747" s="350">
        <f t="shared" si="13"/>
        <v>378</v>
      </c>
      <c r="D747" s="46"/>
      <c r="E747" s="60">
        <v>378</v>
      </c>
      <c r="F747" s="26"/>
      <c r="G747" s="26"/>
      <c r="H747" s="26"/>
      <c r="I747" s="26"/>
      <c r="J747" s="46"/>
      <c r="K747" s="27">
        <v>200</v>
      </c>
      <c r="L747" s="46"/>
      <c r="M747" s="27">
        <v>270</v>
      </c>
      <c r="N747" s="46"/>
      <c r="O747" s="26" t="s">
        <v>171</v>
      </c>
      <c r="P747" s="80" t="s">
        <v>171</v>
      </c>
      <c r="Q747" s="81" t="s">
        <v>171</v>
      </c>
      <c r="R747" s="46"/>
      <c r="S747" s="83" t="s">
        <v>171</v>
      </c>
      <c r="T747" s="84" t="s">
        <v>171</v>
      </c>
      <c r="U747" s="84" t="s">
        <v>171</v>
      </c>
      <c r="V747" s="170" t="s">
        <v>171</v>
      </c>
      <c r="W747" s="171" t="s">
        <v>171</v>
      </c>
      <c r="X747" s="172" t="s">
        <v>171</v>
      </c>
      <c r="Y747" s="173" t="s">
        <v>171</v>
      </c>
      <c r="Z747" s="174" t="s">
        <v>171</v>
      </c>
      <c r="AB747" t="s">
        <v>317</v>
      </c>
    </row>
    <row r="748" spans="2:28" ht="12.75" customHeight="1" x14ac:dyDescent="0.25">
      <c r="B748" s="30">
        <v>46057</v>
      </c>
      <c r="C748" s="350">
        <f t="shared" si="13"/>
        <v>453</v>
      </c>
      <c r="D748" s="46"/>
      <c r="E748" s="60">
        <v>453</v>
      </c>
      <c r="F748" s="26"/>
      <c r="G748" s="26"/>
      <c r="H748" s="26"/>
      <c r="I748" s="26"/>
      <c r="J748" s="46"/>
      <c r="K748" s="26" t="s">
        <v>171</v>
      </c>
      <c r="L748" s="46"/>
      <c r="M748" s="26" t="s">
        <v>171</v>
      </c>
      <c r="N748" s="46"/>
      <c r="O748" s="26" t="s">
        <v>171</v>
      </c>
      <c r="P748" s="80" t="s">
        <v>171</v>
      </c>
      <c r="Q748" s="81" t="s">
        <v>171</v>
      </c>
      <c r="R748" s="46"/>
      <c r="S748" s="83" t="s">
        <v>171</v>
      </c>
      <c r="T748" s="84" t="s">
        <v>171</v>
      </c>
      <c r="U748" s="84" t="s">
        <v>171</v>
      </c>
      <c r="V748" s="170" t="s">
        <v>171</v>
      </c>
      <c r="W748" s="171" t="s">
        <v>171</v>
      </c>
      <c r="X748" s="172" t="s">
        <v>171</v>
      </c>
      <c r="Y748" s="173" t="s">
        <v>171</v>
      </c>
      <c r="Z748" s="174" t="s">
        <v>171</v>
      </c>
      <c r="AB748" t="s">
        <v>319</v>
      </c>
    </row>
    <row r="749" spans="2:28" ht="12.75" customHeight="1" x14ac:dyDescent="0.25">
      <c r="B749" s="30">
        <v>46059</v>
      </c>
      <c r="C749" s="350">
        <f t="shared" si="13"/>
        <v>350</v>
      </c>
      <c r="D749" s="46"/>
      <c r="E749" s="60">
        <v>350</v>
      </c>
      <c r="F749" s="26"/>
      <c r="G749" s="26"/>
      <c r="H749" s="26"/>
      <c r="I749" s="26"/>
      <c r="J749" s="46"/>
      <c r="K749" s="27">
        <v>206</v>
      </c>
      <c r="L749" s="46"/>
      <c r="M749" s="27">
        <v>316</v>
      </c>
      <c r="N749" s="46"/>
      <c r="O749" s="26" t="s">
        <v>171</v>
      </c>
      <c r="P749" s="80" t="s">
        <v>171</v>
      </c>
      <c r="Q749" s="81" t="s">
        <v>171</v>
      </c>
      <c r="R749" s="46"/>
      <c r="S749" s="83" t="s">
        <v>171</v>
      </c>
      <c r="T749" s="84" t="s">
        <v>171</v>
      </c>
      <c r="U749" s="84" t="s">
        <v>171</v>
      </c>
      <c r="V749" s="170" t="s">
        <v>171</v>
      </c>
      <c r="W749" s="171" t="s">
        <v>171</v>
      </c>
      <c r="X749" s="172" t="s">
        <v>171</v>
      </c>
      <c r="Y749" s="173" t="s">
        <v>171</v>
      </c>
      <c r="Z749" s="174" t="s">
        <v>171</v>
      </c>
      <c r="AB749" t="s">
        <v>317</v>
      </c>
    </row>
    <row r="750" spans="2:28" ht="12.75" customHeight="1" x14ac:dyDescent="0.25">
      <c r="B750" s="30">
        <v>46062</v>
      </c>
      <c r="C750" s="350">
        <f t="shared" si="13"/>
        <v>289</v>
      </c>
      <c r="D750" s="46"/>
      <c r="E750" s="60">
        <v>289</v>
      </c>
      <c r="F750" s="26"/>
      <c r="G750" s="26"/>
      <c r="H750" s="26"/>
      <c r="I750" s="26"/>
      <c r="J750" s="46"/>
      <c r="K750" s="27">
        <v>150</v>
      </c>
      <c r="L750" s="46"/>
      <c r="M750" s="27">
        <v>245</v>
      </c>
      <c r="N750" s="46"/>
      <c r="O750" s="26" t="s">
        <v>171</v>
      </c>
      <c r="P750" s="80" t="s">
        <v>171</v>
      </c>
      <c r="Q750" s="81" t="s">
        <v>171</v>
      </c>
      <c r="R750" s="46"/>
      <c r="S750" s="83" t="s">
        <v>171</v>
      </c>
      <c r="T750" s="84" t="s">
        <v>171</v>
      </c>
      <c r="U750" s="84" t="s">
        <v>171</v>
      </c>
      <c r="V750" s="170" t="s">
        <v>171</v>
      </c>
      <c r="W750" s="171" t="s">
        <v>171</v>
      </c>
      <c r="X750" s="172" t="s">
        <v>171</v>
      </c>
      <c r="Y750" s="173" t="s">
        <v>171</v>
      </c>
      <c r="Z750" s="174" t="s">
        <v>171</v>
      </c>
      <c r="AB750" t="s">
        <v>317</v>
      </c>
    </row>
    <row r="751" spans="2:28" ht="12.75" customHeight="1" x14ac:dyDescent="0.25">
      <c r="B751" s="30">
        <v>46064</v>
      </c>
      <c r="C751" s="350">
        <f t="shared" si="13"/>
        <v>352</v>
      </c>
      <c r="D751" s="46"/>
      <c r="E751" s="60">
        <v>352</v>
      </c>
      <c r="F751" s="26"/>
      <c r="G751" s="26"/>
      <c r="H751" s="26"/>
      <c r="I751" s="26"/>
      <c r="J751" s="46"/>
      <c r="K751" s="27">
        <v>129</v>
      </c>
      <c r="L751" s="46"/>
      <c r="M751" s="27">
        <v>453</v>
      </c>
      <c r="N751" s="46"/>
      <c r="O751" s="26" t="s">
        <v>171</v>
      </c>
      <c r="P751" s="80" t="s">
        <v>171</v>
      </c>
      <c r="Q751" s="81" t="s">
        <v>171</v>
      </c>
      <c r="R751" s="46"/>
      <c r="S751" s="83" t="s">
        <v>171</v>
      </c>
      <c r="T751" s="84" t="s">
        <v>171</v>
      </c>
      <c r="U751" s="84" t="s">
        <v>171</v>
      </c>
      <c r="V751" s="170" t="s">
        <v>171</v>
      </c>
      <c r="W751" s="171" t="s">
        <v>171</v>
      </c>
      <c r="X751" s="172" t="s">
        <v>171</v>
      </c>
      <c r="Y751" s="173" t="s">
        <v>171</v>
      </c>
      <c r="Z751" s="174" t="s">
        <v>171</v>
      </c>
      <c r="AB751" t="s">
        <v>317</v>
      </c>
    </row>
    <row r="752" spans="2:28" ht="12.75" customHeight="1" x14ac:dyDescent="0.25">
      <c r="B752" s="30">
        <v>46066</v>
      </c>
      <c r="C752" s="350">
        <f t="shared" si="13"/>
        <v>291</v>
      </c>
      <c r="D752" s="46"/>
      <c r="E752" s="60">
        <v>291</v>
      </c>
      <c r="F752" s="26"/>
      <c r="G752" s="26"/>
      <c r="H752" s="26"/>
      <c r="I752" s="26"/>
      <c r="J752" s="46"/>
      <c r="K752" s="27">
        <v>106</v>
      </c>
      <c r="L752" s="46"/>
      <c r="M752" s="27">
        <v>382</v>
      </c>
      <c r="N752" s="46"/>
      <c r="O752" s="26" t="s">
        <v>171</v>
      </c>
      <c r="P752" s="80" t="s">
        <v>171</v>
      </c>
      <c r="Q752" s="81" t="s">
        <v>171</v>
      </c>
      <c r="R752" s="46"/>
      <c r="S752" s="83" t="s">
        <v>171</v>
      </c>
      <c r="T752" s="84" t="s">
        <v>171</v>
      </c>
      <c r="U752" s="84" t="s">
        <v>171</v>
      </c>
      <c r="V752" s="170" t="s">
        <v>171</v>
      </c>
      <c r="W752" s="171" t="s">
        <v>171</v>
      </c>
      <c r="X752" s="172" t="s">
        <v>171</v>
      </c>
      <c r="Y752" s="173" t="s">
        <v>171</v>
      </c>
      <c r="Z752" s="174" t="s">
        <v>171</v>
      </c>
      <c r="AB752" t="s">
        <v>317</v>
      </c>
    </row>
    <row r="753" spans="2:28" ht="12.75" customHeight="1" x14ac:dyDescent="0.25">
      <c r="B753" s="30">
        <v>46069</v>
      </c>
      <c r="C753" s="350">
        <f t="shared" si="13"/>
        <v>210</v>
      </c>
      <c r="D753" s="46"/>
      <c r="E753" s="60">
        <v>210</v>
      </c>
      <c r="F753" s="26"/>
      <c r="G753" s="26"/>
      <c r="H753" s="26"/>
      <c r="I753" s="26"/>
      <c r="J753" s="46"/>
      <c r="K753" s="27">
        <v>149</v>
      </c>
      <c r="L753" s="46"/>
      <c r="M753" s="27">
        <v>522</v>
      </c>
      <c r="N753" s="46"/>
      <c r="O753" s="26" t="s">
        <v>171</v>
      </c>
      <c r="P753" s="80" t="s">
        <v>171</v>
      </c>
      <c r="Q753" s="81" t="s">
        <v>171</v>
      </c>
      <c r="R753" s="46"/>
      <c r="S753" s="83" t="s">
        <v>171</v>
      </c>
      <c r="T753" s="84" t="s">
        <v>171</v>
      </c>
      <c r="U753" s="84" t="s">
        <v>171</v>
      </c>
      <c r="V753" s="170" t="s">
        <v>171</v>
      </c>
      <c r="W753" s="171" t="s">
        <v>171</v>
      </c>
      <c r="X753" s="172" t="s">
        <v>171</v>
      </c>
      <c r="Y753" s="173" t="s">
        <v>171</v>
      </c>
      <c r="Z753" s="174" t="s">
        <v>171</v>
      </c>
      <c r="AB753" t="s">
        <v>317</v>
      </c>
    </row>
    <row r="754" spans="2:28" ht="12.75" customHeight="1" x14ac:dyDescent="0.25">
      <c r="B754" s="30">
        <v>46071</v>
      </c>
      <c r="C754" s="350">
        <f t="shared" si="13"/>
        <v>156</v>
      </c>
      <c r="D754" s="46"/>
      <c r="E754" s="60">
        <v>156</v>
      </c>
      <c r="F754" s="26"/>
      <c r="G754" s="26"/>
      <c r="H754" s="26"/>
      <c r="I754" s="26"/>
      <c r="J754" s="46"/>
      <c r="K754" s="27">
        <v>131</v>
      </c>
      <c r="L754" s="46"/>
      <c r="M754" s="27">
        <v>457</v>
      </c>
      <c r="N754" s="46"/>
      <c r="O754" s="26" t="s">
        <v>171</v>
      </c>
      <c r="P754" s="80" t="s">
        <v>171</v>
      </c>
      <c r="Q754" s="81" t="s">
        <v>171</v>
      </c>
      <c r="R754" s="46"/>
      <c r="S754" s="83" t="s">
        <v>171</v>
      </c>
      <c r="T754" s="84" t="s">
        <v>171</v>
      </c>
      <c r="U754" s="84" t="s">
        <v>171</v>
      </c>
      <c r="V754" s="170" t="s">
        <v>171</v>
      </c>
      <c r="W754" s="171" t="s">
        <v>171</v>
      </c>
      <c r="X754" s="172" t="s">
        <v>171</v>
      </c>
      <c r="Y754" s="173" t="s">
        <v>171</v>
      </c>
      <c r="Z754" s="174" t="s">
        <v>171</v>
      </c>
      <c r="AB754" t="s">
        <v>317</v>
      </c>
    </row>
    <row r="755" spans="2:28" ht="12.75" customHeight="1" x14ac:dyDescent="0.25">
      <c r="B755" s="30">
        <v>46077</v>
      </c>
      <c r="C755" s="350">
        <f t="shared" si="13"/>
        <v>205</v>
      </c>
      <c r="D755" s="46"/>
      <c r="E755" s="60">
        <v>205</v>
      </c>
      <c r="F755" s="26"/>
      <c r="G755" s="26"/>
      <c r="H755" s="26"/>
      <c r="I755" s="26"/>
      <c r="J755" s="46"/>
      <c r="K755" s="27">
        <v>101</v>
      </c>
      <c r="L755" s="46"/>
      <c r="M755" s="27">
        <v>520</v>
      </c>
      <c r="N755" s="46"/>
      <c r="O755" s="26" t="s">
        <v>171</v>
      </c>
      <c r="P755" s="80" t="s">
        <v>171</v>
      </c>
      <c r="Q755" s="81" t="s">
        <v>171</v>
      </c>
      <c r="R755" s="46"/>
      <c r="S755" s="83" t="s">
        <v>171</v>
      </c>
      <c r="T755" s="84" t="s">
        <v>171</v>
      </c>
      <c r="U755" s="84" t="s">
        <v>171</v>
      </c>
      <c r="V755" s="170" t="s">
        <v>171</v>
      </c>
      <c r="W755" s="171" t="s">
        <v>171</v>
      </c>
      <c r="X755" s="172" t="s">
        <v>171</v>
      </c>
      <c r="Y755" s="173" t="s">
        <v>171</v>
      </c>
      <c r="Z755" s="174" t="s">
        <v>171</v>
      </c>
      <c r="AB755" t="s">
        <v>317</v>
      </c>
    </row>
    <row r="756" spans="2:28" ht="12.75" customHeight="1" x14ac:dyDescent="0.25">
      <c r="B756" s="30">
        <v>46078</v>
      </c>
      <c r="C756" s="350">
        <f t="shared" si="13"/>
        <v>232</v>
      </c>
      <c r="D756" s="46"/>
      <c r="E756" s="60">
        <v>232</v>
      </c>
      <c r="F756" s="26"/>
      <c r="G756" s="26"/>
      <c r="H756" s="26"/>
      <c r="I756" s="26"/>
      <c r="J756" s="46"/>
      <c r="K756" s="27">
        <v>135</v>
      </c>
      <c r="L756" s="46"/>
      <c r="M756" s="27">
        <v>589</v>
      </c>
      <c r="N756" s="46"/>
      <c r="O756" s="26" t="s">
        <v>171</v>
      </c>
      <c r="P756" s="80" t="s">
        <v>171</v>
      </c>
      <c r="Q756" s="81" t="s">
        <v>171</v>
      </c>
      <c r="R756" s="46"/>
      <c r="S756" s="83" t="s">
        <v>171</v>
      </c>
      <c r="T756" s="84" t="s">
        <v>171</v>
      </c>
      <c r="U756" s="84" t="s">
        <v>171</v>
      </c>
      <c r="V756" s="170" t="s">
        <v>171</v>
      </c>
      <c r="W756" s="171" t="s">
        <v>171</v>
      </c>
      <c r="X756" s="172" t="s">
        <v>171</v>
      </c>
      <c r="Y756" s="173" t="s">
        <v>171</v>
      </c>
      <c r="Z756" s="174" t="s">
        <v>171</v>
      </c>
      <c r="AB756" t="s">
        <v>317</v>
      </c>
    </row>
    <row r="757" spans="2:28" ht="12.75" customHeight="1" x14ac:dyDescent="0.25">
      <c r="B757" s="30">
        <v>46080</v>
      </c>
      <c r="C757" s="350">
        <f t="shared" si="13"/>
        <v>246</v>
      </c>
      <c r="D757" s="46"/>
      <c r="E757" s="60">
        <v>246</v>
      </c>
      <c r="F757" s="26"/>
      <c r="G757" s="26"/>
      <c r="H757" s="26"/>
      <c r="I757" s="26"/>
      <c r="J757" s="46"/>
      <c r="K757" s="27">
        <v>140</v>
      </c>
      <c r="L757" s="46"/>
      <c r="M757" s="27">
        <v>591</v>
      </c>
      <c r="N757" s="46"/>
      <c r="O757" s="26" t="s">
        <v>171</v>
      </c>
      <c r="P757" s="80" t="s">
        <v>171</v>
      </c>
      <c r="Q757" s="81" t="s">
        <v>171</v>
      </c>
      <c r="R757" s="46"/>
      <c r="S757" s="83" t="s">
        <v>171</v>
      </c>
      <c r="T757" s="84" t="s">
        <v>171</v>
      </c>
      <c r="U757" s="84" t="s">
        <v>171</v>
      </c>
      <c r="V757" s="170" t="s">
        <v>171</v>
      </c>
      <c r="W757" s="171" t="s">
        <v>171</v>
      </c>
      <c r="X757" s="172" t="s">
        <v>171</v>
      </c>
      <c r="Y757" s="173" t="s">
        <v>171</v>
      </c>
      <c r="Z757" s="174" t="s">
        <v>171</v>
      </c>
      <c r="AB757" t="s">
        <v>317</v>
      </c>
    </row>
    <row r="758" spans="2:28" ht="12.75" customHeight="1" x14ac:dyDescent="0.25">
      <c r="B758" s="30">
        <v>46083</v>
      </c>
      <c r="C758" s="350">
        <f t="shared" si="13"/>
        <v>270</v>
      </c>
      <c r="D758" s="46"/>
      <c r="E758" s="60">
        <v>270</v>
      </c>
      <c r="F758" s="26"/>
      <c r="G758" s="26"/>
      <c r="H758" s="26"/>
      <c r="I758" s="26"/>
      <c r="J758" s="46"/>
      <c r="K758" s="27">
        <v>112</v>
      </c>
      <c r="L758" s="46"/>
      <c r="M758" s="27">
        <v>500</v>
      </c>
      <c r="N758" s="46"/>
      <c r="O758" s="26" t="s">
        <v>171</v>
      </c>
      <c r="P758" s="80" t="s">
        <v>171</v>
      </c>
      <c r="Q758" s="81" t="s">
        <v>171</v>
      </c>
      <c r="R758" s="46"/>
      <c r="S758" s="83" t="s">
        <v>171</v>
      </c>
      <c r="T758" s="84" t="s">
        <v>171</v>
      </c>
      <c r="U758" s="84" t="s">
        <v>171</v>
      </c>
      <c r="V758" s="170" t="s">
        <v>171</v>
      </c>
      <c r="W758" s="171" t="s">
        <v>171</v>
      </c>
      <c r="X758" s="172" t="s">
        <v>171</v>
      </c>
      <c r="Y758" s="173" t="s">
        <v>171</v>
      </c>
      <c r="Z758" s="174" t="s">
        <v>171</v>
      </c>
      <c r="AB758" t="s">
        <v>317</v>
      </c>
    </row>
    <row r="759" spans="2:28" ht="12.75" customHeight="1" x14ac:dyDescent="0.25">
      <c r="B759" s="30">
        <v>46085</v>
      </c>
      <c r="C759" s="350">
        <f t="shared" si="13"/>
        <v>240</v>
      </c>
      <c r="D759" s="46"/>
      <c r="E759" s="60">
        <v>240</v>
      </c>
      <c r="F759" s="26"/>
      <c r="G759" s="26"/>
      <c r="H759" s="26"/>
      <c r="I759" s="26"/>
      <c r="J759" s="46"/>
      <c r="K759" s="27">
        <v>124</v>
      </c>
      <c r="L759" s="46"/>
      <c r="M759" s="27">
        <v>518</v>
      </c>
      <c r="N759" s="46"/>
      <c r="O759" s="26" t="s">
        <v>171</v>
      </c>
      <c r="P759" s="80" t="s">
        <v>171</v>
      </c>
      <c r="Q759" s="81" t="s">
        <v>171</v>
      </c>
      <c r="R759" s="46"/>
      <c r="S759" s="83" t="s">
        <v>171</v>
      </c>
      <c r="T759" s="84" t="s">
        <v>171</v>
      </c>
      <c r="U759" s="84" t="s">
        <v>171</v>
      </c>
      <c r="V759" s="170" t="s">
        <v>171</v>
      </c>
      <c r="W759" s="171" t="s">
        <v>171</v>
      </c>
      <c r="X759" s="172" t="s">
        <v>171</v>
      </c>
      <c r="Y759" s="173" t="s">
        <v>171</v>
      </c>
      <c r="Z759" s="174" t="s">
        <v>171</v>
      </c>
      <c r="AB759" t="s">
        <v>317</v>
      </c>
    </row>
    <row r="760" spans="2:28" ht="12" customHeight="1" x14ac:dyDescent="0.25">
      <c r="B760" s="30">
        <v>46087</v>
      </c>
      <c r="C760" s="350">
        <f t="shared" si="13"/>
        <v>394</v>
      </c>
      <c r="D760" s="46"/>
      <c r="E760" s="60">
        <v>394</v>
      </c>
      <c r="F760" s="26"/>
      <c r="G760" s="26"/>
      <c r="H760" s="26"/>
      <c r="I760" s="26"/>
      <c r="J760" s="46"/>
      <c r="K760" s="27" t="s">
        <v>171</v>
      </c>
      <c r="L760" s="46"/>
      <c r="M760" s="27" t="s">
        <v>171</v>
      </c>
      <c r="N760" s="46"/>
      <c r="O760" s="26" t="s">
        <v>171</v>
      </c>
      <c r="P760" s="80" t="s">
        <v>171</v>
      </c>
      <c r="Q760" s="81" t="s">
        <v>171</v>
      </c>
      <c r="R760" s="46"/>
      <c r="S760" s="83" t="s">
        <v>171</v>
      </c>
      <c r="T760" s="84" t="s">
        <v>171</v>
      </c>
      <c r="U760" s="84" t="s">
        <v>171</v>
      </c>
      <c r="V760" s="170" t="s">
        <v>171</v>
      </c>
      <c r="W760" s="171" t="s">
        <v>171</v>
      </c>
      <c r="X760" s="172" t="s">
        <v>171</v>
      </c>
      <c r="Y760" s="173" t="s">
        <v>171</v>
      </c>
      <c r="Z760" s="174" t="s">
        <v>171</v>
      </c>
      <c r="AB760" t="s">
        <v>319</v>
      </c>
    </row>
    <row r="761" spans="2:28" ht="12" customHeight="1" x14ac:dyDescent="0.25">
      <c r="B761" s="30">
        <v>46090</v>
      </c>
      <c r="C761" s="350">
        <f t="shared" si="13"/>
        <v>258</v>
      </c>
      <c r="D761" s="46"/>
      <c r="E761" s="60">
        <v>258</v>
      </c>
      <c r="F761" s="26"/>
      <c r="G761" s="26"/>
      <c r="H761" s="26"/>
      <c r="I761" s="26"/>
      <c r="J761" s="46"/>
      <c r="K761" s="27" t="s">
        <v>171</v>
      </c>
      <c r="L761" s="46"/>
      <c r="M761" s="27" t="s">
        <v>171</v>
      </c>
      <c r="N761" s="46"/>
      <c r="O761" s="26" t="s">
        <v>171</v>
      </c>
      <c r="P761" s="80" t="s">
        <v>171</v>
      </c>
      <c r="Q761" s="81" t="s">
        <v>171</v>
      </c>
      <c r="R761" s="46"/>
      <c r="S761" s="83" t="s">
        <v>171</v>
      </c>
      <c r="T761" s="84" t="s">
        <v>171</v>
      </c>
      <c r="U761" s="84" t="s">
        <v>171</v>
      </c>
      <c r="V761" s="170" t="s">
        <v>171</v>
      </c>
      <c r="W761" s="171" t="s">
        <v>171</v>
      </c>
      <c r="X761" s="172" t="s">
        <v>171</v>
      </c>
      <c r="Y761" s="173" t="s">
        <v>171</v>
      </c>
      <c r="Z761" s="174" t="s">
        <v>171</v>
      </c>
      <c r="AB761" t="s">
        <v>321</v>
      </c>
    </row>
    <row r="762" spans="2:28" ht="12" customHeight="1" x14ac:dyDescent="0.25">
      <c r="B762" s="30">
        <v>46092</v>
      </c>
      <c r="C762" s="350">
        <f t="shared" si="13"/>
        <v>375</v>
      </c>
      <c r="D762" s="46"/>
      <c r="E762" s="60">
        <v>375</v>
      </c>
      <c r="F762" s="26"/>
      <c r="G762" s="26"/>
      <c r="H762" s="26"/>
      <c r="I762" s="26"/>
      <c r="J762" s="46"/>
      <c r="K762" s="27" t="s">
        <v>171</v>
      </c>
      <c r="L762" s="46"/>
      <c r="M762" s="27" t="s">
        <v>171</v>
      </c>
      <c r="N762" s="46"/>
      <c r="O762" s="26" t="s">
        <v>171</v>
      </c>
      <c r="P762" s="80" t="s">
        <v>171</v>
      </c>
      <c r="Q762" s="81" t="s">
        <v>171</v>
      </c>
      <c r="R762" s="46"/>
      <c r="S762" s="83" t="s">
        <v>171</v>
      </c>
      <c r="T762" s="84" t="s">
        <v>171</v>
      </c>
      <c r="U762" s="84" t="s">
        <v>171</v>
      </c>
      <c r="V762" s="170" t="s">
        <v>171</v>
      </c>
      <c r="W762" s="171" t="s">
        <v>171</v>
      </c>
      <c r="X762" s="172" t="s">
        <v>171</v>
      </c>
      <c r="Y762" s="173" t="s">
        <v>171</v>
      </c>
      <c r="Z762" s="174" t="s">
        <v>171</v>
      </c>
      <c r="AB762" t="s">
        <v>321</v>
      </c>
    </row>
    <row r="763" spans="2:28" ht="12" customHeight="1" x14ac:dyDescent="0.25">
      <c r="B763" s="30">
        <v>46094</v>
      </c>
      <c r="C763" s="350">
        <f t="shared" ref="C763:C782" si="14">E763</f>
        <v>355</v>
      </c>
      <c r="D763" s="46"/>
      <c r="E763" s="60">
        <v>355</v>
      </c>
      <c r="F763" s="26"/>
      <c r="G763" s="26"/>
      <c r="H763" s="26"/>
      <c r="I763" s="26"/>
      <c r="J763" s="46"/>
      <c r="K763" s="26">
        <v>141.97</v>
      </c>
      <c r="L763" s="46"/>
      <c r="M763" s="27" t="s">
        <v>171</v>
      </c>
      <c r="N763" s="46"/>
      <c r="O763" s="26" t="s">
        <v>171</v>
      </c>
      <c r="P763" s="80" t="s">
        <v>171</v>
      </c>
      <c r="Q763" s="81" t="s">
        <v>171</v>
      </c>
      <c r="R763" s="46"/>
      <c r="S763" s="83" t="s">
        <v>171</v>
      </c>
      <c r="T763" s="84" t="s">
        <v>171</v>
      </c>
      <c r="U763" s="84" t="s">
        <v>171</v>
      </c>
      <c r="V763" s="170" t="s">
        <v>171</v>
      </c>
      <c r="W763" s="171" t="s">
        <v>171</v>
      </c>
      <c r="X763" s="172" t="s">
        <v>171</v>
      </c>
      <c r="Y763" s="173" t="s">
        <v>171</v>
      </c>
      <c r="Z763" s="174" t="s">
        <v>171</v>
      </c>
      <c r="AB763" t="s">
        <v>322</v>
      </c>
    </row>
    <row r="764" spans="2:28" ht="12" customHeight="1" x14ac:dyDescent="0.25">
      <c r="B764" s="30">
        <v>46097</v>
      </c>
      <c r="C764" s="350">
        <f t="shared" si="14"/>
        <v>254</v>
      </c>
      <c r="D764" s="46"/>
      <c r="E764" s="60">
        <v>254</v>
      </c>
      <c r="F764" s="26"/>
      <c r="G764" s="26"/>
      <c r="H764" s="26"/>
      <c r="I764" s="26"/>
      <c r="J764" s="46"/>
      <c r="K764" s="27">
        <v>126</v>
      </c>
      <c r="L764" s="46"/>
      <c r="M764" s="27">
        <v>327</v>
      </c>
      <c r="N764" s="46"/>
      <c r="O764" s="26" t="s">
        <v>171</v>
      </c>
      <c r="P764" s="80" t="s">
        <v>171</v>
      </c>
      <c r="Q764" s="81" t="s">
        <v>171</v>
      </c>
      <c r="R764" s="46"/>
      <c r="S764" s="83" t="s">
        <v>171</v>
      </c>
      <c r="T764" s="84" t="s">
        <v>171</v>
      </c>
      <c r="U764" s="84" t="s">
        <v>171</v>
      </c>
      <c r="V764" s="170" t="s">
        <v>171</v>
      </c>
      <c r="W764" s="171" t="s">
        <v>171</v>
      </c>
      <c r="X764" s="172" t="s">
        <v>171</v>
      </c>
      <c r="Y764" s="173" t="s">
        <v>171</v>
      </c>
      <c r="Z764" s="174" t="s">
        <v>171</v>
      </c>
      <c r="AB764" t="s">
        <v>323</v>
      </c>
    </row>
    <row r="765" spans="2:28" ht="12" customHeight="1" x14ac:dyDescent="0.25">
      <c r="B765" s="30">
        <v>46099</v>
      </c>
      <c r="C765" s="350">
        <f t="shared" si="14"/>
        <v>315</v>
      </c>
      <c r="D765" s="46"/>
      <c r="E765" s="60">
        <v>315</v>
      </c>
      <c r="F765" s="26"/>
      <c r="G765" s="26"/>
      <c r="H765" s="26"/>
      <c r="I765" s="26"/>
      <c r="J765" s="46"/>
      <c r="K765" s="27">
        <v>111</v>
      </c>
      <c r="L765" s="46"/>
      <c r="M765" s="27">
        <v>374</v>
      </c>
      <c r="N765" s="46"/>
      <c r="O765" s="26" t="s">
        <v>171</v>
      </c>
      <c r="P765" s="80" t="s">
        <v>171</v>
      </c>
      <c r="Q765" s="81" t="s">
        <v>171</v>
      </c>
      <c r="R765" s="46"/>
      <c r="S765" s="83" t="s">
        <v>171</v>
      </c>
      <c r="T765" s="84" t="s">
        <v>171</v>
      </c>
      <c r="U765" s="84" t="s">
        <v>171</v>
      </c>
      <c r="V765" s="170" t="s">
        <v>171</v>
      </c>
      <c r="W765" s="171" t="s">
        <v>171</v>
      </c>
      <c r="X765" s="172" t="s">
        <v>171</v>
      </c>
      <c r="Y765" s="173" t="s">
        <v>171</v>
      </c>
      <c r="Z765" s="174" t="s">
        <v>171</v>
      </c>
      <c r="AB765" t="s">
        <v>323</v>
      </c>
    </row>
    <row r="766" spans="2:28" ht="12" customHeight="1" x14ac:dyDescent="0.25">
      <c r="B766" s="30">
        <v>46101</v>
      </c>
      <c r="C766" s="350">
        <f t="shared" si="14"/>
        <v>283</v>
      </c>
      <c r="D766" s="46"/>
      <c r="E766" s="60">
        <v>283</v>
      </c>
      <c r="F766" s="26"/>
      <c r="G766" s="26"/>
      <c r="H766" s="26"/>
      <c r="I766" s="26"/>
      <c r="J766" s="46"/>
      <c r="K766" s="27">
        <v>103</v>
      </c>
      <c r="L766" s="46"/>
      <c r="M766" s="27">
        <v>439</v>
      </c>
      <c r="N766" s="46"/>
      <c r="O766" s="26" t="s">
        <v>171</v>
      </c>
      <c r="P766" s="80" t="s">
        <v>171</v>
      </c>
      <c r="Q766" s="81" t="s">
        <v>171</v>
      </c>
      <c r="R766" s="46"/>
      <c r="S766" s="83" t="s">
        <v>171</v>
      </c>
      <c r="T766" s="84" t="s">
        <v>171</v>
      </c>
      <c r="U766" s="84" t="s">
        <v>171</v>
      </c>
      <c r="V766" s="170" t="s">
        <v>171</v>
      </c>
      <c r="W766" s="171" t="s">
        <v>171</v>
      </c>
      <c r="X766" s="172" t="s">
        <v>171</v>
      </c>
      <c r="Y766" s="173" t="s">
        <v>171</v>
      </c>
      <c r="Z766" s="174" t="s">
        <v>171</v>
      </c>
      <c r="AB766" t="s">
        <v>323</v>
      </c>
    </row>
    <row r="767" spans="2:28" ht="12" customHeight="1" x14ac:dyDescent="0.25">
      <c r="B767" s="30">
        <v>46104</v>
      </c>
      <c r="C767" s="350">
        <f t="shared" si="14"/>
        <v>217</v>
      </c>
      <c r="D767" s="46"/>
      <c r="E767" s="60">
        <v>217</v>
      </c>
      <c r="F767" s="26"/>
      <c r="G767" s="26"/>
      <c r="H767" s="26"/>
      <c r="I767" s="26"/>
      <c r="J767" s="46"/>
      <c r="K767" s="27">
        <v>113</v>
      </c>
      <c r="L767" s="46"/>
      <c r="M767" s="27">
        <v>448</v>
      </c>
      <c r="N767" s="46"/>
      <c r="O767" s="26" t="s">
        <v>171</v>
      </c>
      <c r="P767" s="80" t="s">
        <v>171</v>
      </c>
      <c r="Q767" s="81" t="s">
        <v>171</v>
      </c>
      <c r="R767" s="46"/>
      <c r="S767" s="83" t="s">
        <v>171</v>
      </c>
      <c r="T767" s="84" t="s">
        <v>171</v>
      </c>
      <c r="U767" s="84" t="s">
        <v>171</v>
      </c>
      <c r="V767" s="170" t="s">
        <v>171</v>
      </c>
      <c r="W767" s="171" t="s">
        <v>171</v>
      </c>
      <c r="X767" s="172" t="s">
        <v>171</v>
      </c>
      <c r="Y767" s="173" t="s">
        <v>171</v>
      </c>
      <c r="Z767" s="174" t="s">
        <v>171</v>
      </c>
      <c r="AB767" t="s">
        <v>323</v>
      </c>
    </row>
    <row r="768" spans="2:28" ht="12" customHeight="1" x14ac:dyDescent="0.25">
      <c r="B768" s="30">
        <v>46106</v>
      </c>
      <c r="C768" s="350">
        <f t="shared" si="14"/>
        <v>230</v>
      </c>
      <c r="D768" s="46"/>
      <c r="E768" s="60">
        <v>230</v>
      </c>
      <c r="F768" s="26"/>
      <c r="G768" s="26"/>
      <c r="H768" s="26"/>
      <c r="I768" s="26"/>
      <c r="J768" s="46"/>
      <c r="K768" s="27">
        <v>101</v>
      </c>
      <c r="L768" s="46"/>
      <c r="M768" s="27">
        <v>366</v>
      </c>
      <c r="N768" s="46"/>
      <c r="O768" s="26" t="s">
        <v>171</v>
      </c>
      <c r="P768" s="80" t="s">
        <v>171</v>
      </c>
      <c r="Q768" s="81" t="s">
        <v>171</v>
      </c>
      <c r="R768" s="46"/>
      <c r="S768" s="83" t="s">
        <v>171</v>
      </c>
      <c r="T768" s="84" t="s">
        <v>171</v>
      </c>
      <c r="U768" s="84" t="s">
        <v>171</v>
      </c>
      <c r="V768" s="170" t="s">
        <v>171</v>
      </c>
      <c r="W768" s="171" t="s">
        <v>171</v>
      </c>
      <c r="X768" s="172" t="s">
        <v>171</v>
      </c>
      <c r="Y768" s="173" t="s">
        <v>171</v>
      </c>
      <c r="Z768" s="174" t="s">
        <v>171</v>
      </c>
      <c r="AB768" t="s">
        <v>323</v>
      </c>
    </row>
    <row r="769" spans="2:28" ht="12" customHeight="1" x14ac:dyDescent="0.25">
      <c r="B769" s="30">
        <v>46108</v>
      </c>
      <c r="C769" s="350">
        <f t="shared" si="14"/>
        <v>264</v>
      </c>
      <c r="D769" s="46"/>
      <c r="E769" s="60">
        <v>264</v>
      </c>
      <c r="F769" s="26"/>
      <c r="G769" s="26"/>
      <c r="H769" s="26"/>
      <c r="I769" s="26"/>
      <c r="J769" s="46"/>
      <c r="K769" s="27">
        <v>119</v>
      </c>
      <c r="L769" s="46"/>
      <c r="M769" s="27">
        <v>418</v>
      </c>
      <c r="N769" s="46"/>
      <c r="O769" s="26" t="s">
        <v>171</v>
      </c>
      <c r="P769" s="80" t="s">
        <v>171</v>
      </c>
      <c r="Q769" s="81" t="s">
        <v>171</v>
      </c>
      <c r="R769" s="46"/>
      <c r="S769" s="83" t="s">
        <v>171</v>
      </c>
      <c r="T769" s="84" t="s">
        <v>171</v>
      </c>
      <c r="U769" s="84" t="s">
        <v>171</v>
      </c>
      <c r="V769" s="170" t="s">
        <v>171</v>
      </c>
      <c r="W769" s="171" t="s">
        <v>171</v>
      </c>
      <c r="X769" s="172" t="s">
        <v>171</v>
      </c>
      <c r="Y769" s="173" t="s">
        <v>171</v>
      </c>
      <c r="Z769" s="174" t="s">
        <v>171</v>
      </c>
      <c r="AB769" t="s">
        <v>323</v>
      </c>
    </row>
    <row r="770" spans="2:28" ht="11.25" customHeight="1" x14ac:dyDescent="0.25">
      <c r="B770" s="30">
        <v>46111</v>
      </c>
      <c r="C770" s="350">
        <f t="shared" si="14"/>
        <v>254</v>
      </c>
      <c r="D770" s="46"/>
      <c r="E770" s="60">
        <v>254</v>
      </c>
      <c r="F770" s="26"/>
      <c r="G770" s="26"/>
      <c r="H770" s="26"/>
      <c r="I770" s="26"/>
      <c r="J770" s="46"/>
      <c r="K770" s="331">
        <v>97.5</v>
      </c>
      <c r="L770" s="46"/>
      <c r="M770" s="26" t="s">
        <v>171</v>
      </c>
      <c r="N770" s="46"/>
      <c r="O770" s="26" t="s">
        <v>171</v>
      </c>
      <c r="P770" s="80" t="s">
        <v>171</v>
      </c>
      <c r="Q770" s="81" t="s">
        <v>171</v>
      </c>
      <c r="R770" s="46"/>
      <c r="S770" s="83" t="s">
        <v>171</v>
      </c>
      <c r="T770" s="84" t="s">
        <v>171</v>
      </c>
      <c r="U770" s="84" t="s">
        <v>171</v>
      </c>
      <c r="V770" s="170" t="s">
        <v>171</v>
      </c>
      <c r="W770" s="171" t="s">
        <v>171</v>
      </c>
      <c r="X770" s="172" t="s">
        <v>171</v>
      </c>
      <c r="Y770" s="173" t="s">
        <v>171</v>
      </c>
      <c r="Z770" s="174" t="s">
        <v>171</v>
      </c>
      <c r="AB770" t="s">
        <v>324</v>
      </c>
    </row>
    <row r="771" spans="2:28" ht="11.25" customHeight="1" x14ac:dyDescent="0.25">
      <c r="B771" s="30">
        <v>46113</v>
      </c>
      <c r="C771" s="350">
        <f t="shared" si="14"/>
        <v>198</v>
      </c>
      <c r="D771" s="46"/>
      <c r="E771" s="60">
        <v>198</v>
      </c>
      <c r="F771" s="26"/>
      <c r="G771" s="26"/>
      <c r="H771" s="26"/>
      <c r="I771" s="26"/>
      <c r="J771" s="46"/>
      <c r="K771" s="331">
        <v>76.599999999999994</v>
      </c>
      <c r="L771" s="46"/>
      <c r="M771" s="27">
        <v>335</v>
      </c>
      <c r="N771" s="46"/>
      <c r="O771" s="26" t="s">
        <v>171</v>
      </c>
      <c r="P771" s="80" t="s">
        <v>171</v>
      </c>
      <c r="Q771" s="81" t="s">
        <v>171</v>
      </c>
      <c r="R771" s="46"/>
      <c r="S771" s="83" t="s">
        <v>171</v>
      </c>
      <c r="T771" s="84" t="s">
        <v>171</v>
      </c>
      <c r="U771" s="84" t="s">
        <v>171</v>
      </c>
      <c r="V771" s="170" t="s">
        <v>171</v>
      </c>
      <c r="W771" s="171" t="s">
        <v>171</v>
      </c>
      <c r="X771" s="172" t="s">
        <v>171</v>
      </c>
      <c r="Y771" s="173" t="s">
        <v>171</v>
      </c>
      <c r="Z771" s="174" t="s">
        <v>171</v>
      </c>
      <c r="AB771" t="s">
        <v>323</v>
      </c>
    </row>
    <row r="772" spans="2:28" ht="11.25" customHeight="1" x14ac:dyDescent="0.25">
      <c r="B772" s="30">
        <v>46118</v>
      </c>
      <c r="C772" s="350">
        <f t="shared" si="14"/>
        <v>281</v>
      </c>
      <c r="D772" s="46"/>
      <c r="E772" s="60">
        <v>281</v>
      </c>
      <c r="F772" s="26"/>
      <c r="G772" s="26"/>
      <c r="H772" s="26"/>
      <c r="I772" s="26"/>
      <c r="J772" s="46"/>
      <c r="K772" s="331">
        <v>64.2</v>
      </c>
      <c r="L772" s="46"/>
      <c r="M772" s="27">
        <v>263</v>
      </c>
      <c r="N772" s="46"/>
      <c r="O772" s="26" t="s">
        <v>171</v>
      </c>
      <c r="P772" s="80" t="s">
        <v>171</v>
      </c>
      <c r="Q772" s="81" t="s">
        <v>171</v>
      </c>
      <c r="R772" s="46"/>
      <c r="S772" s="83" t="s">
        <v>171</v>
      </c>
      <c r="T772" s="84" t="s">
        <v>171</v>
      </c>
      <c r="U772" s="84" t="s">
        <v>171</v>
      </c>
      <c r="V772" s="170" t="s">
        <v>171</v>
      </c>
      <c r="W772" s="171" t="s">
        <v>171</v>
      </c>
      <c r="X772" s="172" t="s">
        <v>171</v>
      </c>
      <c r="Y772" s="173" t="s">
        <v>171</v>
      </c>
      <c r="Z772" s="174" t="s">
        <v>171</v>
      </c>
      <c r="AB772" t="s">
        <v>323</v>
      </c>
    </row>
    <row r="773" spans="2:28" ht="11.25" customHeight="1" x14ac:dyDescent="0.25">
      <c r="B773" s="30">
        <v>46120</v>
      </c>
      <c r="C773" s="350">
        <f t="shared" si="14"/>
        <v>302</v>
      </c>
      <c r="D773" s="46"/>
      <c r="E773" s="60">
        <v>302</v>
      </c>
      <c r="F773" s="26"/>
      <c r="G773" s="26"/>
      <c r="H773" s="26"/>
      <c r="I773" s="26"/>
      <c r="J773" s="46"/>
      <c r="K773" s="331">
        <v>74.900000000000006</v>
      </c>
      <c r="L773" s="46"/>
      <c r="M773" s="27">
        <v>269</v>
      </c>
      <c r="N773" s="46"/>
      <c r="O773" s="26" t="s">
        <v>171</v>
      </c>
      <c r="P773" s="80" t="s">
        <v>171</v>
      </c>
      <c r="Q773" s="81" t="s">
        <v>171</v>
      </c>
      <c r="R773" s="46"/>
      <c r="S773" s="83" t="s">
        <v>171</v>
      </c>
      <c r="T773" s="84" t="s">
        <v>171</v>
      </c>
      <c r="U773" s="84" t="s">
        <v>171</v>
      </c>
      <c r="V773" s="170" t="s">
        <v>171</v>
      </c>
      <c r="W773" s="171" t="s">
        <v>171</v>
      </c>
      <c r="X773" s="172" t="s">
        <v>171</v>
      </c>
      <c r="Y773" s="173" t="s">
        <v>171</v>
      </c>
      <c r="Z773" s="174" t="s">
        <v>171</v>
      </c>
      <c r="AB773" t="s">
        <v>323</v>
      </c>
    </row>
    <row r="774" spans="2:28" ht="11.25" customHeight="1" x14ac:dyDescent="0.25">
      <c r="B774" s="30">
        <v>46122</v>
      </c>
      <c r="C774" s="350">
        <f t="shared" si="14"/>
        <v>274</v>
      </c>
      <c r="D774" s="46"/>
      <c r="E774" s="60">
        <v>274</v>
      </c>
      <c r="F774" s="26"/>
      <c r="G774" s="26"/>
      <c r="H774" s="26"/>
      <c r="I774" s="26"/>
      <c r="J774" s="46"/>
      <c r="K774" s="27">
        <v>136</v>
      </c>
      <c r="L774" s="46"/>
      <c r="M774" s="27">
        <v>324</v>
      </c>
      <c r="N774" s="46"/>
      <c r="O774" s="26" t="s">
        <v>171</v>
      </c>
      <c r="P774" s="80" t="s">
        <v>171</v>
      </c>
      <c r="Q774" s="81" t="s">
        <v>171</v>
      </c>
      <c r="R774" s="46"/>
      <c r="S774" s="83" t="s">
        <v>171</v>
      </c>
      <c r="T774" s="84" t="s">
        <v>171</v>
      </c>
      <c r="U774" s="84" t="s">
        <v>171</v>
      </c>
      <c r="V774" s="170" t="s">
        <v>171</v>
      </c>
      <c r="W774" s="171" t="s">
        <v>171</v>
      </c>
      <c r="X774" s="172" t="s">
        <v>171</v>
      </c>
      <c r="Y774" s="173" t="s">
        <v>171</v>
      </c>
      <c r="Z774" s="174" t="s">
        <v>171</v>
      </c>
      <c r="AB774" t="s">
        <v>323</v>
      </c>
    </row>
    <row r="775" spans="2:28" ht="11.25" customHeight="1" x14ac:dyDescent="0.25">
      <c r="B775" s="30">
        <v>46125</v>
      </c>
      <c r="C775" s="350">
        <f t="shared" si="14"/>
        <v>371</v>
      </c>
      <c r="D775" s="46"/>
      <c r="E775" s="60">
        <v>371</v>
      </c>
      <c r="F775" s="26"/>
      <c r="G775" s="26"/>
      <c r="H775" s="26"/>
      <c r="I775" s="26"/>
      <c r="J775" s="46"/>
      <c r="K775" s="27">
        <v>69</v>
      </c>
      <c r="L775" s="46"/>
      <c r="M775" s="27">
        <v>361</v>
      </c>
      <c r="N775" s="46"/>
      <c r="O775" s="26" t="s">
        <v>171</v>
      </c>
      <c r="P775" s="80" t="s">
        <v>171</v>
      </c>
      <c r="Q775" s="81" t="s">
        <v>171</v>
      </c>
      <c r="R775" s="46"/>
      <c r="S775" s="83" t="s">
        <v>171</v>
      </c>
      <c r="T775" s="84" t="s">
        <v>171</v>
      </c>
      <c r="U775" s="84" t="s">
        <v>171</v>
      </c>
      <c r="V775" s="170" t="s">
        <v>171</v>
      </c>
      <c r="W775" s="171" t="s">
        <v>171</v>
      </c>
      <c r="X775" s="172" t="s">
        <v>171</v>
      </c>
      <c r="Y775" s="173" t="s">
        <v>171</v>
      </c>
      <c r="Z775" s="174" t="s">
        <v>171</v>
      </c>
      <c r="AB775" t="s">
        <v>323</v>
      </c>
    </row>
    <row r="776" spans="2:28" ht="11.25" customHeight="1" x14ac:dyDescent="0.25">
      <c r="B776" s="30">
        <v>46127</v>
      </c>
      <c r="C776" s="350">
        <f t="shared" si="14"/>
        <v>323</v>
      </c>
      <c r="D776" s="46"/>
      <c r="E776" s="60">
        <v>323</v>
      </c>
      <c r="F776" s="26"/>
      <c r="G776" s="26"/>
      <c r="H776" s="26"/>
      <c r="I776" s="26"/>
      <c r="J776" s="46"/>
      <c r="K776" s="331">
        <v>91.9</v>
      </c>
      <c r="L776" s="46"/>
      <c r="M776" s="27">
        <v>329</v>
      </c>
      <c r="N776" s="46"/>
      <c r="O776" s="26" t="s">
        <v>171</v>
      </c>
      <c r="P776" s="80" t="s">
        <v>171</v>
      </c>
      <c r="Q776" s="81" t="s">
        <v>171</v>
      </c>
      <c r="R776" s="46"/>
      <c r="S776" s="83" t="s">
        <v>171</v>
      </c>
      <c r="T776" s="84" t="s">
        <v>171</v>
      </c>
      <c r="U776" s="84" t="s">
        <v>171</v>
      </c>
      <c r="V776" s="170" t="s">
        <v>171</v>
      </c>
      <c r="W776" s="171" t="s">
        <v>171</v>
      </c>
      <c r="X776" s="172" t="s">
        <v>171</v>
      </c>
      <c r="Y776" s="173" t="s">
        <v>171</v>
      </c>
      <c r="Z776" s="174" t="s">
        <v>171</v>
      </c>
      <c r="AB776" t="s">
        <v>323</v>
      </c>
    </row>
    <row r="777" spans="2:28" ht="11.25" customHeight="1" x14ac:dyDescent="0.25">
      <c r="B777" s="30">
        <v>46129</v>
      </c>
      <c r="C777" s="350">
        <f t="shared" si="14"/>
        <v>262</v>
      </c>
      <c r="D777" s="46"/>
      <c r="E777" s="60">
        <v>262</v>
      </c>
      <c r="F777" s="26"/>
      <c r="G777" s="26"/>
      <c r="H777" s="26"/>
      <c r="I777" s="26"/>
      <c r="J777" s="46"/>
      <c r="K777" s="331">
        <v>75.5</v>
      </c>
      <c r="L777" s="46"/>
      <c r="M777" s="27">
        <v>176</v>
      </c>
      <c r="N777" s="46"/>
      <c r="O777" s="26" t="s">
        <v>171</v>
      </c>
      <c r="P777" s="80" t="s">
        <v>171</v>
      </c>
      <c r="Q777" s="81" t="s">
        <v>171</v>
      </c>
      <c r="R777" s="46"/>
      <c r="S777" s="83" t="s">
        <v>171</v>
      </c>
      <c r="T777" s="84" t="s">
        <v>171</v>
      </c>
      <c r="U777" s="84" t="s">
        <v>171</v>
      </c>
      <c r="V777" s="170" t="s">
        <v>171</v>
      </c>
      <c r="W777" s="171" t="s">
        <v>171</v>
      </c>
      <c r="X777" s="172" t="s">
        <v>171</v>
      </c>
      <c r="Y777" s="173" t="s">
        <v>171</v>
      </c>
      <c r="Z777" s="174" t="s">
        <v>171</v>
      </c>
      <c r="AB777" t="s">
        <v>323</v>
      </c>
    </row>
    <row r="778" spans="2:28" ht="11.25" customHeight="1" x14ac:dyDescent="0.25">
      <c r="B778" s="30">
        <v>46132</v>
      </c>
      <c r="C778" s="350">
        <f t="shared" si="14"/>
        <v>228</v>
      </c>
      <c r="D778" s="46"/>
      <c r="E778" s="60">
        <v>228</v>
      </c>
      <c r="F778" s="26"/>
      <c r="G778" s="26"/>
      <c r="H778" s="26"/>
      <c r="I778" s="26"/>
      <c r="J778" s="46"/>
      <c r="K778" s="331">
        <v>71.599999999999994</v>
      </c>
      <c r="L778" s="46"/>
      <c r="M778" s="27">
        <v>205</v>
      </c>
      <c r="N778" s="46"/>
      <c r="O778" s="26" t="s">
        <v>171</v>
      </c>
      <c r="P778" s="80" t="s">
        <v>171</v>
      </c>
      <c r="Q778" s="81" t="s">
        <v>171</v>
      </c>
      <c r="R778" s="46"/>
      <c r="S778" s="83" t="s">
        <v>171</v>
      </c>
      <c r="T778" s="84" t="s">
        <v>171</v>
      </c>
      <c r="U778" s="84" t="s">
        <v>171</v>
      </c>
      <c r="V778" s="170" t="s">
        <v>171</v>
      </c>
      <c r="W778" s="171" t="s">
        <v>171</v>
      </c>
      <c r="X778" s="172" t="s">
        <v>171</v>
      </c>
      <c r="Y778" s="173" t="s">
        <v>171</v>
      </c>
      <c r="Z778" s="174" t="s">
        <v>171</v>
      </c>
      <c r="AB778" t="s">
        <v>323</v>
      </c>
    </row>
    <row r="779" spans="2:28" ht="11.25" customHeight="1" x14ac:dyDescent="0.25">
      <c r="B779" s="30">
        <v>46134</v>
      </c>
      <c r="C779" s="350">
        <f t="shared" si="14"/>
        <v>252</v>
      </c>
      <c r="D779" s="46"/>
      <c r="E779" s="60">
        <v>252</v>
      </c>
      <c r="F779" s="26"/>
      <c r="G779" s="26"/>
      <c r="H779" s="26"/>
      <c r="I779" s="26"/>
      <c r="J779" s="46"/>
      <c r="K779" s="331">
        <v>61</v>
      </c>
      <c r="L779" s="46"/>
      <c r="M779" s="27">
        <v>241</v>
      </c>
      <c r="N779" s="46"/>
      <c r="O779" s="26" t="s">
        <v>171</v>
      </c>
      <c r="P779" s="80" t="s">
        <v>171</v>
      </c>
      <c r="Q779" s="81" t="s">
        <v>171</v>
      </c>
      <c r="R779" s="46"/>
      <c r="S779" s="83" t="s">
        <v>171</v>
      </c>
      <c r="T779" s="84" t="s">
        <v>171</v>
      </c>
      <c r="U779" s="84" t="s">
        <v>171</v>
      </c>
      <c r="V779" s="170" t="s">
        <v>171</v>
      </c>
      <c r="W779" s="171" t="s">
        <v>171</v>
      </c>
      <c r="X779" s="172" t="s">
        <v>171</v>
      </c>
      <c r="Y779" s="173" t="s">
        <v>171</v>
      </c>
      <c r="Z779" s="174" t="s">
        <v>171</v>
      </c>
      <c r="AB779" t="s">
        <v>323</v>
      </c>
    </row>
    <row r="780" spans="2:28" ht="11.25" customHeight="1" x14ac:dyDescent="0.25">
      <c r="B780" s="30">
        <v>46136</v>
      </c>
      <c r="C780" s="350">
        <f t="shared" si="14"/>
        <v>202</v>
      </c>
      <c r="D780" s="46"/>
      <c r="E780" s="60">
        <v>202</v>
      </c>
      <c r="F780" s="26"/>
      <c r="G780" s="26"/>
      <c r="H780" s="26"/>
      <c r="I780" s="26"/>
      <c r="J780" s="46"/>
      <c r="K780" s="331">
        <v>62.9</v>
      </c>
      <c r="L780" s="46"/>
      <c r="M780" s="27">
        <v>215</v>
      </c>
      <c r="N780" s="46"/>
      <c r="O780" s="26" t="s">
        <v>171</v>
      </c>
      <c r="P780" s="80" t="s">
        <v>171</v>
      </c>
      <c r="Q780" s="81" t="s">
        <v>171</v>
      </c>
      <c r="R780" s="46"/>
      <c r="S780" s="83" t="s">
        <v>171</v>
      </c>
      <c r="T780" s="84" t="s">
        <v>171</v>
      </c>
      <c r="U780" s="84" t="s">
        <v>171</v>
      </c>
      <c r="V780" s="170" t="s">
        <v>171</v>
      </c>
      <c r="W780" s="171" t="s">
        <v>171</v>
      </c>
      <c r="X780" s="172" t="s">
        <v>171</v>
      </c>
      <c r="Y780" s="173" t="s">
        <v>171</v>
      </c>
      <c r="Z780" s="174" t="s">
        <v>171</v>
      </c>
      <c r="AB780" t="s">
        <v>323</v>
      </c>
    </row>
    <row r="781" spans="2:28" ht="11.25" customHeight="1" x14ac:dyDescent="0.25">
      <c r="B781" s="30">
        <v>46139</v>
      </c>
      <c r="C781" s="350">
        <f t="shared" si="14"/>
        <v>155</v>
      </c>
      <c r="D781" s="46"/>
      <c r="E781" s="60">
        <v>155</v>
      </c>
      <c r="F781" s="26"/>
      <c r="G781" s="26"/>
      <c r="H781" s="26"/>
      <c r="I781" s="26"/>
      <c r="J781" s="46"/>
      <c r="K781" s="331">
        <v>77</v>
      </c>
      <c r="L781" s="46"/>
      <c r="M781" s="27">
        <v>243</v>
      </c>
      <c r="N781" s="46"/>
      <c r="O781" s="26" t="s">
        <v>171</v>
      </c>
      <c r="P781" s="80" t="s">
        <v>171</v>
      </c>
      <c r="Q781" s="81" t="s">
        <v>171</v>
      </c>
      <c r="R781" s="46"/>
      <c r="S781" s="83" t="s">
        <v>171</v>
      </c>
      <c r="T781" s="84" t="s">
        <v>171</v>
      </c>
      <c r="U781" s="84" t="s">
        <v>171</v>
      </c>
      <c r="V781" s="170" t="s">
        <v>171</v>
      </c>
      <c r="W781" s="171" t="s">
        <v>171</v>
      </c>
      <c r="X781" s="172" t="s">
        <v>171</v>
      </c>
      <c r="Y781" s="173" t="s">
        <v>171</v>
      </c>
      <c r="Z781" s="174" t="s">
        <v>171</v>
      </c>
      <c r="AB781" t="s">
        <v>323</v>
      </c>
    </row>
    <row r="782" spans="2:28" ht="11.25" customHeight="1" x14ac:dyDescent="0.25">
      <c r="B782" s="30">
        <v>46146</v>
      </c>
      <c r="C782" s="350">
        <f t="shared" si="14"/>
        <v>261</v>
      </c>
      <c r="D782" s="46"/>
      <c r="E782" s="60">
        <v>261</v>
      </c>
      <c r="F782" s="26"/>
      <c r="G782" s="26"/>
      <c r="H782" s="26"/>
      <c r="I782" s="26"/>
      <c r="J782" s="46"/>
      <c r="K782" s="331">
        <v>65.8</v>
      </c>
      <c r="L782" s="46"/>
      <c r="M782" s="331">
        <v>81.8</v>
      </c>
      <c r="N782" s="46"/>
      <c r="O782" s="26" t="s">
        <v>171</v>
      </c>
      <c r="P782" s="80" t="s">
        <v>171</v>
      </c>
      <c r="Q782" s="81" t="s">
        <v>171</v>
      </c>
      <c r="R782" s="46"/>
      <c r="S782" s="83" t="s">
        <v>171</v>
      </c>
      <c r="T782" s="84" t="s">
        <v>171</v>
      </c>
      <c r="U782" s="351">
        <v>11</v>
      </c>
      <c r="V782" s="170">
        <v>27</v>
      </c>
      <c r="W782" s="171" t="s">
        <v>171</v>
      </c>
      <c r="X782" s="172" t="s">
        <v>171</v>
      </c>
      <c r="Y782" s="173">
        <v>2.72</v>
      </c>
      <c r="Z782" s="174" t="s">
        <v>171</v>
      </c>
    </row>
    <row r="783" spans="2:28" ht="11.25" customHeight="1" x14ac:dyDescent="0.25">
      <c r="B783" s="30">
        <v>46148</v>
      </c>
      <c r="C783" s="350">
        <f t="shared" ref="C783:C804" si="15">E783</f>
        <v>157</v>
      </c>
      <c r="D783" s="46"/>
      <c r="E783" s="60">
        <v>157</v>
      </c>
      <c r="F783" s="26"/>
      <c r="G783" s="26"/>
      <c r="H783" s="26"/>
      <c r="I783" s="26"/>
      <c r="J783" s="46"/>
      <c r="K783" s="331">
        <v>40.29</v>
      </c>
      <c r="L783" s="46"/>
      <c r="M783" s="331">
        <v>150.84</v>
      </c>
      <c r="N783" s="46"/>
      <c r="O783" s="26" t="s">
        <v>171</v>
      </c>
      <c r="P783" s="80" t="s">
        <v>171</v>
      </c>
      <c r="Q783" s="81" t="s">
        <v>171</v>
      </c>
      <c r="R783" s="46"/>
      <c r="S783" s="83" t="s">
        <v>171</v>
      </c>
      <c r="T783" s="84" t="s">
        <v>171</v>
      </c>
      <c r="U783" s="351" t="s">
        <v>171</v>
      </c>
      <c r="V783" s="170" t="s">
        <v>171</v>
      </c>
      <c r="W783" s="171" t="s">
        <v>171</v>
      </c>
      <c r="X783" s="172" t="s">
        <v>171</v>
      </c>
      <c r="Y783" s="173" t="s">
        <v>171</v>
      </c>
      <c r="Z783" s="174" t="s">
        <v>171</v>
      </c>
    </row>
    <row r="784" spans="2:28" x14ac:dyDescent="0.25">
      <c r="B784" s="30">
        <v>46150</v>
      </c>
      <c r="C784" s="350">
        <f t="shared" si="15"/>
        <v>853</v>
      </c>
      <c r="D784" s="46"/>
      <c r="E784" s="60">
        <v>853</v>
      </c>
      <c r="F784" s="26"/>
      <c r="G784" s="26"/>
      <c r="H784" s="26"/>
      <c r="I784" s="26"/>
      <c r="J784" s="46"/>
      <c r="K784" s="331" t="s">
        <v>171</v>
      </c>
      <c r="L784" s="46"/>
      <c r="M784" s="331" t="s">
        <v>171</v>
      </c>
      <c r="N784" s="46"/>
      <c r="O784" s="26" t="s">
        <v>171</v>
      </c>
      <c r="P784" s="80">
        <v>660.43</v>
      </c>
      <c r="Q784" s="81" t="s">
        <v>171</v>
      </c>
      <c r="R784" s="46"/>
      <c r="S784" s="83" t="s">
        <v>171</v>
      </c>
      <c r="T784" s="84" t="s">
        <v>171</v>
      </c>
      <c r="U784" s="351" t="s">
        <v>171</v>
      </c>
      <c r="V784" s="170" t="s">
        <v>171</v>
      </c>
      <c r="W784" s="171" t="s">
        <v>171</v>
      </c>
      <c r="X784" s="172">
        <v>16</v>
      </c>
      <c r="Y784" s="173">
        <v>1.33</v>
      </c>
      <c r="Z784" s="174" t="s">
        <v>171</v>
      </c>
    </row>
    <row r="785" spans="2:28" x14ac:dyDescent="0.25">
      <c r="B785" s="30">
        <v>46153</v>
      </c>
      <c r="C785" s="350">
        <f t="shared" si="15"/>
        <v>778</v>
      </c>
      <c r="D785" s="46"/>
      <c r="E785" s="60">
        <v>778</v>
      </c>
      <c r="F785" s="26"/>
      <c r="G785" s="26"/>
      <c r="H785" s="26"/>
      <c r="I785" s="26"/>
      <c r="J785" s="46"/>
      <c r="K785" s="331" t="s">
        <v>171</v>
      </c>
      <c r="L785" s="46"/>
      <c r="M785" s="331" t="s">
        <v>171</v>
      </c>
      <c r="N785" s="46"/>
      <c r="O785" s="26" t="s">
        <v>171</v>
      </c>
      <c r="P785" s="358">
        <v>10.91</v>
      </c>
      <c r="Q785" s="81" t="s">
        <v>171</v>
      </c>
      <c r="R785" s="46"/>
      <c r="S785" s="83" t="s">
        <v>171</v>
      </c>
      <c r="T785" s="84" t="s">
        <v>171</v>
      </c>
      <c r="U785" s="351" t="s">
        <v>171</v>
      </c>
      <c r="V785" s="170" t="s">
        <v>171</v>
      </c>
      <c r="W785" s="171" t="s">
        <v>171</v>
      </c>
      <c r="X785" s="172" t="s">
        <v>171</v>
      </c>
      <c r="Y785" s="173" t="s">
        <v>171</v>
      </c>
      <c r="Z785" s="174" t="s">
        <v>171</v>
      </c>
    </row>
    <row r="786" spans="2:28" x14ac:dyDescent="0.25">
      <c r="B786" s="30">
        <v>46155</v>
      </c>
      <c r="C786" s="350">
        <f t="shared" si="15"/>
        <v>718</v>
      </c>
      <c r="D786" s="46"/>
      <c r="E786" s="60">
        <v>718</v>
      </c>
      <c r="F786" s="26"/>
      <c r="G786" s="26"/>
      <c r="H786" s="26"/>
      <c r="I786" s="26"/>
      <c r="J786" s="46"/>
      <c r="K786" s="331" t="s">
        <v>171</v>
      </c>
      <c r="L786" s="46"/>
      <c r="M786" s="331" t="s">
        <v>171</v>
      </c>
      <c r="N786" s="46"/>
      <c r="O786" s="26" t="s">
        <v>171</v>
      </c>
      <c r="P786" s="80">
        <v>7.27</v>
      </c>
      <c r="Q786" s="81" t="s">
        <v>171</v>
      </c>
      <c r="R786" s="46"/>
      <c r="S786" s="83" t="s">
        <v>171</v>
      </c>
      <c r="T786" s="84" t="s">
        <v>171</v>
      </c>
      <c r="U786" s="351" t="s">
        <v>171</v>
      </c>
      <c r="V786" s="170" t="s">
        <v>171</v>
      </c>
      <c r="W786" s="171" t="s">
        <v>171</v>
      </c>
      <c r="X786" s="172" t="s">
        <v>171</v>
      </c>
      <c r="Y786" s="173">
        <v>10.8</v>
      </c>
      <c r="Z786" s="174" t="s">
        <v>171</v>
      </c>
      <c r="AB786" t="s">
        <v>336</v>
      </c>
    </row>
    <row r="787" spans="2:28" x14ac:dyDescent="0.25">
      <c r="B787" s="30">
        <v>46157</v>
      </c>
      <c r="C787" s="350">
        <f t="shared" si="15"/>
        <v>470</v>
      </c>
      <c r="D787" s="46"/>
      <c r="E787" s="60">
        <v>470</v>
      </c>
      <c r="F787" s="26"/>
      <c r="G787" s="26"/>
      <c r="H787" s="26"/>
      <c r="I787" s="26"/>
      <c r="J787" s="46"/>
      <c r="K787" s="331" t="s">
        <v>171</v>
      </c>
      <c r="L787" s="46"/>
      <c r="M787" s="331">
        <v>334</v>
      </c>
      <c r="N787" s="46"/>
      <c r="O787" s="26" t="s">
        <v>171</v>
      </c>
      <c r="P787" s="80">
        <v>4.95</v>
      </c>
      <c r="Q787" s="81" t="s">
        <v>171</v>
      </c>
      <c r="R787" s="46"/>
      <c r="S787" s="83" t="s">
        <v>171</v>
      </c>
      <c r="T787" s="84" t="s">
        <v>171</v>
      </c>
      <c r="U787" s="351" t="s">
        <v>171</v>
      </c>
      <c r="V787" s="170" t="s">
        <v>171</v>
      </c>
      <c r="W787" s="171" t="s">
        <v>171</v>
      </c>
      <c r="X787" s="172" t="s">
        <v>171</v>
      </c>
      <c r="Y787" s="173">
        <v>8.5500000000000007</v>
      </c>
      <c r="Z787" s="174" t="s">
        <v>171</v>
      </c>
    </row>
    <row r="788" spans="2:28" x14ac:dyDescent="0.25">
      <c r="B788" s="30">
        <v>46160</v>
      </c>
      <c r="C788" s="350">
        <f t="shared" si="15"/>
        <v>404</v>
      </c>
      <c r="D788" s="46"/>
      <c r="E788" s="60">
        <v>404</v>
      </c>
      <c r="F788" s="26"/>
      <c r="G788" s="26"/>
      <c r="H788" s="26"/>
      <c r="I788" s="26"/>
      <c r="J788" s="46"/>
      <c r="K788" s="331" t="s">
        <v>171</v>
      </c>
      <c r="L788" s="46"/>
      <c r="M788" s="331">
        <v>285</v>
      </c>
      <c r="N788" s="46"/>
      <c r="O788" s="26" t="s">
        <v>171</v>
      </c>
      <c r="P788" s="80">
        <v>4.33</v>
      </c>
      <c r="Q788" s="81" t="s">
        <v>171</v>
      </c>
      <c r="R788" s="46"/>
      <c r="S788" s="83" t="s">
        <v>171</v>
      </c>
      <c r="T788" s="84" t="s">
        <v>171</v>
      </c>
      <c r="U788" s="351" t="s">
        <v>171</v>
      </c>
      <c r="V788" s="170" t="s">
        <v>171</v>
      </c>
      <c r="W788" s="171" t="s">
        <v>171</v>
      </c>
      <c r="X788" s="172" t="s">
        <v>171</v>
      </c>
      <c r="Y788" s="173">
        <v>5.7</v>
      </c>
      <c r="Z788" s="174" t="s">
        <v>171</v>
      </c>
    </row>
    <row r="789" spans="2:28" x14ac:dyDescent="0.25">
      <c r="B789" s="30">
        <v>46162</v>
      </c>
      <c r="C789" s="350">
        <f t="shared" si="15"/>
        <v>389</v>
      </c>
      <c r="D789" s="46"/>
      <c r="E789" s="60">
        <v>389</v>
      </c>
      <c r="F789" s="26"/>
      <c r="G789" s="26"/>
      <c r="H789" s="26"/>
      <c r="I789" s="26"/>
      <c r="J789" s="46"/>
      <c r="K789" s="331" t="s">
        <v>171</v>
      </c>
      <c r="L789" s="46"/>
      <c r="M789" s="27">
        <v>247</v>
      </c>
      <c r="N789" s="46"/>
      <c r="O789" s="26" t="s">
        <v>171</v>
      </c>
      <c r="P789" s="80">
        <v>4.67</v>
      </c>
      <c r="Q789" s="81" t="s">
        <v>171</v>
      </c>
      <c r="R789" s="46"/>
      <c r="S789" s="83" t="s">
        <v>171</v>
      </c>
      <c r="T789" s="84" t="s">
        <v>171</v>
      </c>
      <c r="U789" s="351" t="s">
        <v>171</v>
      </c>
      <c r="V789" s="170" t="s">
        <v>171</v>
      </c>
      <c r="W789" s="171" t="s">
        <v>171</v>
      </c>
      <c r="X789" s="172" t="s">
        <v>171</v>
      </c>
      <c r="Y789" s="173">
        <v>7.02</v>
      </c>
      <c r="Z789" s="174" t="s">
        <v>171</v>
      </c>
    </row>
    <row r="790" spans="2:28" x14ac:dyDescent="0.25">
      <c r="B790" s="30">
        <v>46164</v>
      </c>
      <c r="C790" s="350">
        <f t="shared" si="15"/>
        <v>369</v>
      </c>
      <c r="D790" s="46"/>
      <c r="E790" s="60">
        <v>369</v>
      </c>
      <c r="F790" s="26"/>
      <c r="G790" s="26"/>
      <c r="H790" s="26"/>
      <c r="I790" s="26"/>
      <c r="J790" s="46"/>
      <c r="K790" s="331" t="s">
        <v>171</v>
      </c>
      <c r="L790" s="46"/>
      <c r="M790" s="27">
        <v>348</v>
      </c>
      <c r="N790" s="46"/>
      <c r="O790" s="26" t="s">
        <v>171</v>
      </c>
      <c r="P790" s="80">
        <v>2.77</v>
      </c>
      <c r="Q790" s="81" t="s">
        <v>171</v>
      </c>
      <c r="R790" s="46"/>
      <c r="S790" s="83" t="s">
        <v>171</v>
      </c>
      <c r="T790" s="84" t="s">
        <v>171</v>
      </c>
      <c r="U790" s="351" t="s">
        <v>171</v>
      </c>
      <c r="V790" s="170" t="s">
        <v>171</v>
      </c>
      <c r="W790" s="171" t="s">
        <v>171</v>
      </c>
      <c r="X790" s="172" t="s">
        <v>171</v>
      </c>
      <c r="Y790" s="173">
        <v>6.46</v>
      </c>
      <c r="Z790" s="174" t="s">
        <v>171</v>
      </c>
    </row>
    <row r="791" spans="2:28" x14ac:dyDescent="0.25">
      <c r="B791" s="30">
        <v>46167</v>
      </c>
      <c r="C791" s="350">
        <f t="shared" si="15"/>
        <v>345</v>
      </c>
      <c r="D791" s="46"/>
      <c r="E791" s="60">
        <v>345</v>
      </c>
      <c r="F791" s="26"/>
      <c r="G791" s="26"/>
      <c r="H791" s="26"/>
      <c r="I791" s="26"/>
      <c r="J791" s="46"/>
      <c r="K791" s="331" t="s">
        <v>171</v>
      </c>
      <c r="L791" s="46"/>
      <c r="M791" s="27">
        <v>288</v>
      </c>
      <c r="N791" s="46"/>
      <c r="O791" s="26" t="s">
        <v>171</v>
      </c>
      <c r="P791" s="80">
        <v>1.42</v>
      </c>
      <c r="Q791" s="81" t="s">
        <v>171</v>
      </c>
      <c r="R791" s="46"/>
      <c r="S791" s="83" t="s">
        <v>171</v>
      </c>
      <c r="T791" s="84" t="s">
        <v>171</v>
      </c>
      <c r="U791" s="351" t="s">
        <v>171</v>
      </c>
      <c r="V791" s="170" t="s">
        <v>171</v>
      </c>
      <c r="W791" s="171" t="s">
        <v>171</v>
      </c>
      <c r="X791" s="172" t="s">
        <v>171</v>
      </c>
      <c r="Y791" s="173">
        <v>5.9</v>
      </c>
      <c r="Z791" s="174" t="s">
        <v>171</v>
      </c>
    </row>
    <row r="792" spans="2:28" x14ac:dyDescent="0.25">
      <c r="B792" s="30">
        <v>46169</v>
      </c>
      <c r="C792" s="350">
        <f t="shared" si="15"/>
        <v>360</v>
      </c>
      <c r="D792" s="46"/>
      <c r="E792" s="60">
        <v>360</v>
      </c>
      <c r="F792" s="26"/>
      <c r="G792" s="26"/>
      <c r="H792" s="26"/>
      <c r="I792" s="26"/>
      <c r="J792" s="46"/>
      <c r="K792" s="331" t="s">
        <v>171</v>
      </c>
      <c r="L792" s="46"/>
      <c r="M792" s="27">
        <v>344</v>
      </c>
      <c r="N792" s="46"/>
      <c r="O792" s="26" t="s">
        <v>171</v>
      </c>
      <c r="P792" s="80">
        <v>1.42</v>
      </c>
      <c r="Q792" s="81" t="s">
        <v>171</v>
      </c>
      <c r="R792" s="46"/>
      <c r="S792" s="83" t="s">
        <v>171</v>
      </c>
      <c r="T792" s="84" t="s">
        <v>171</v>
      </c>
      <c r="U792" s="351" t="s">
        <v>171</v>
      </c>
      <c r="V792" s="170" t="s">
        <v>171</v>
      </c>
      <c r="W792" s="171" t="s">
        <v>171</v>
      </c>
      <c r="X792" s="172" t="s">
        <v>171</v>
      </c>
      <c r="Y792" s="173">
        <v>7.05</v>
      </c>
      <c r="Z792" s="174" t="s">
        <v>171</v>
      </c>
    </row>
    <row r="793" spans="2:28" x14ac:dyDescent="0.25">
      <c r="B793" s="30">
        <v>46171</v>
      </c>
      <c r="C793" s="350">
        <f t="shared" si="15"/>
        <v>360</v>
      </c>
      <c r="D793" s="46"/>
      <c r="E793" s="60">
        <v>360</v>
      </c>
      <c r="F793" s="26"/>
      <c r="G793" s="26"/>
      <c r="H793" s="26"/>
      <c r="I793" s="26"/>
      <c r="J793" s="46"/>
      <c r="K793" s="331" t="s">
        <v>171</v>
      </c>
      <c r="L793" s="46"/>
      <c r="M793" s="27">
        <v>311</v>
      </c>
      <c r="N793" s="46"/>
      <c r="O793" s="26" t="s">
        <v>171</v>
      </c>
      <c r="P793" s="80">
        <v>1.04</v>
      </c>
      <c r="Q793" s="81" t="s">
        <v>171</v>
      </c>
      <c r="R793" s="46"/>
      <c r="S793" s="83" t="s">
        <v>171</v>
      </c>
      <c r="T793" s="84" t="s">
        <v>171</v>
      </c>
      <c r="U793" s="351" t="s">
        <v>171</v>
      </c>
      <c r="V793" s="170" t="s">
        <v>171</v>
      </c>
      <c r="W793" s="171" t="s">
        <v>171</v>
      </c>
      <c r="X793" s="172" t="s">
        <v>171</v>
      </c>
      <c r="Y793" s="173">
        <v>7.35</v>
      </c>
      <c r="Z793" s="174" t="s">
        <v>171</v>
      </c>
    </row>
    <row r="794" spans="2:28" x14ac:dyDescent="0.25">
      <c r="B794" s="30">
        <v>46174</v>
      </c>
      <c r="C794" s="350">
        <f t="shared" si="15"/>
        <v>237</v>
      </c>
      <c r="D794" s="46"/>
      <c r="E794" s="60">
        <v>237</v>
      </c>
      <c r="F794" s="26"/>
      <c r="G794" s="26"/>
      <c r="H794" s="26"/>
      <c r="I794" s="26"/>
      <c r="J794" s="46"/>
      <c r="K794" s="331" t="s">
        <v>171</v>
      </c>
      <c r="L794" s="46"/>
      <c r="M794" s="27">
        <v>191</v>
      </c>
      <c r="N794" s="46"/>
      <c r="O794" s="26" t="s">
        <v>171</v>
      </c>
      <c r="P794" s="80" t="s">
        <v>171</v>
      </c>
      <c r="Q794" s="81" t="s">
        <v>171</v>
      </c>
      <c r="R794" s="46"/>
      <c r="S794" s="83" t="s">
        <v>171</v>
      </c>
      <c r="T794" s="84" t="s">
        <v>171</v>
      </c>
      <c r="U794" s="351" t="s">
        <v>171</v>
      </c>
      <c r="V794" s="170" t="s">
        <v>171</v>
      </c>
      <c r="W794" s="171" t="s">
        <v>171</v>
      </c>
      <c r="X794" s="172" t="s">
        <v>171</v>
      </c>
      <c r="Y794" s="173">
        <v>7.08</v>
      </c>
      <c r="Z794" s="174" t="s">
        <v>171</v>
      </c>
    </row>
    <row r="795" spans="2:28" x14ac:dyDescent="0.25">
      <c r="B795" s="30">
        <v>46176</v>
      </c>
      <c r="C795" s="350">
        <f t="shared" si="15"/>
        <v>272</v>
      </c>
      <c r="D795" s="46"/>
      <c r="E795" s="60">
        <v>272</v>
      </c>
      <c r="F795" s="26"/>
      <c r="G795" s="26"/>
      <c r="H795" s="26"/>
      <c r="I795" s="26"/>
      <c r="J795" s="46"/>
      <c r="K795" s="331" t="s">
        <v>171</v>
      </c>
      <c r="L795" s="46"/>
      <c r="M795" s="27">
        <v>212</v>
      </c>
      <c r="N795" s="46"/>
      <c r="O795" s="26" t="s">
        <v>171</v>
      </c>
      <c r="P795" s="80" t="s">
        <v>171</v>
      </c>
      <c r="Q795" s="81" t="s">
        <v>171</v>
      </c>
      <c r="R795" s="46"/>
      <c r="S795" s="83" t="s">
        <v>171</v>
      </c>
      <c r="T795" s="84" t="s">
        <v>171</v>
      </c>
      <c r="U795" s="351" t="s">
        <v>171</v>
      </c>
      <c r="V795" s="170" t="s">
        <v>171</v>
      </c>
      <c r="W795" s="171" t="s">
        <v>171</v>
      </c>
      <c r="X795" s="172" t="s">
        <v>171</v>
      </c>
      <c r="Y795" s="173">
        <v>4.47</v>
      </c>
      <c r="Z795" s="174" t="s">
        <v>171</v>
      </c>
    </row>
    <row r="796" spans="2:28" x14ac:dyDescent="0.25">
      <c r="B796" s="30">
        <v>46178</v>
      </c>
      <c r="C796" s="350">
        <f t="shared" si="15"/>
        <v>197</v>
      </c>
      <c r="D796" s="46"/>
      <c r="E796" s="60">
        <v>197</v>
      </c>
      <c r="F796" s="26"/>
      <c r="G796" s="26"/>
      <c r="H796" s="26"/>
      <c r="I796" s="26"/>
      <c r="J796" s="46"/>
      <c r="K796" s="331" t="s">
        <v>171</v>
      </c>
      <c r="L796" s="46"/>
      <c r="M796" s="27">
        <v>160</v>
      </c>
      <c r="N796" s="46"/>
      <c r="O796" s="26" t="s">
        <v>171</v>
      </c>
      <c r="P796" s="80" t="s">
        <v>171</v>
      </c>
      <c r="Q796" s="81" t="s">
        <v>171</v>
      </c>
      <c r="R796" s="46"/>
      <c r="S796" s="83" t="s">
        <v>171</v>
      </c>
      <c r="T796" s="84" t="s">
        <v>171</v>
      </c>
      <c r="U796" s="351" t="s">
        <v>171</v>
      </c>
      <c r="V796" s="170" t="s">
        <v>171</v>
      </c>
      <c r="W796" s="171" t="s">
        <v>171</v>
      </c>
      <c r="X796" s="172" t="s">
        <v>171</v>
      </c>
      <c r="Y796" s="173">
        <v>7.25</v>
      </c>
      <c r="Z796" s="174" t="s">
        <v>171</v>
      </c>
    </row>
    <row r="797" spans="2:28" x14ac:dyDescent="0.25">
      <c r="B797" s="30">
        <v>46181</v>
      </c>
      <c r="C797" s="350">
        <f t="shared" si="15"/>
        <v>214</v>
      </c>
      <c r="D797" s="46"/>
      <c r="E797" s="60">
        <v>214</v>
      </c>
      <c r="F797" s="26"/>
      <c r="G797" s="26"/>
      <c r="H797" s="26"/>
      <c r="I797" s="26"/>
      <c r="J797" s="46"/>
      <c r="K797" s="331" t="s">
        <v>171</v>
      </c>
      <c r="L797" s="46"/>
      <c r="M797" s="27">
        <v>170</v>
      </c>
      <c r="N797" s="46"/>
      <c r="O797" s="26" t="s">
        <v>171</v>
      </c>
      <c r="P797" s="80" t="s">
        <v>171</v>
      </c>
      <c r="Q797" s="81" t="s">
        <v>171</v>
      </c>
      <c r="R797" s="46"/>
      <c r="S797" s="83" t="s">
        <v>171</v>
      </c>
      <c r="T797" s="84" t="s">
        <v>171</v>
      </c>
      <c r="U797" s="351" t="s">
        <v>171</v>
      </c>
      <c r="V797" s="170" t="s">
        <v>171</v>
      </c>
      <c r="W797" s="171" t="s">
        <v>171</v>
      </c>
      <c r="X797" s="172" t="s">
        <v>171</v>
      </c>
      <c r="Y797" s="173">
        <v>2.4</v>
      </c>
      <c r="Z797" s="174" t="s">
        <v>171</v>
      </c>
    </row>
    <row r="798" spans="2:28" x14ac:dyDescent="0.25">
      <c r="B798" s="30">
        <v>46183</v>
      </c>
      <c r="C798" s="350">
        <f t="shared" si="15"/>
        <v>264</v>
      </c>
      <c r="D798" s="46"/>
      <c r="E798" s="60">
        <v>264</v>
      </c>
      <c r="F798" s="26"/>
      <c r="G798" s="26"/>
      <c r="H798" s="26"/>
      <c r="I798" s="26"/>
      <c r="J798" s="46"/>
      <c r="K798" s="331" t="s">
        <v>171</v>
      </c>
      <c r="L798" s="46"/>
      <c r="M798" s="27">
        <v>181</v>
      </c>
      <c r="N798" s="46"/>
      <c r="O798" s="26" t="s">
        <v>171</v>
      </c>
      <c r="P798" s="80" t="s">
        <v>171</v>
      </c>
      <c r="Q798" s="81" t="s">
        <v>171</v>
      </c>
      <c r="R798" s="46"/>
      <c r="S798" s="83" t="s">
        <v>171</v>
      </c>
      <c r="T798" s="84" t="s">
        <v>171</v>
      </c>
      <c r="U798" s="351" t="s">
        <v>171</v>
      </c>
      <c r="V798" s="170" t="s">
        <v>171</v>
      </c>
      <c r="W798" s="171" t="s">
        <v>171</v>
      </c>
      <c r="X798" s="172" t="s">
        <v>171</v>
      </c>
      <c r="Y798" s="173">
        <v>8.7899999999999991</v>
      </c>
      <c r="Z798" s="174" t="s">
        <v>171</v>
      </c>
    </row>
    <row r="799" spans="2:28" x14ac:dyDescent="0.25">
      <c r="B799" s="30">
        <v>46185</v>
      </c>
      <c r="C799" s="350">
        <f t="shared" si="15"/>
        <v>237</v>
      </c>
      <c r="D799" s="46"/>
      <c r="E799" s="60">
        <v>237</v>
      </c>
      <c r="F799" s="26"/>
      <c r="G799" s="26"/>
      <c r="H799" s="26"/>
      <c r="I799" s="26"/>
      <c r="J799" s="46"/>
      <c r="K799" s="331" t="s">
        <v>171</v>
      </c>
      <c r="L799" s="46"/>
      <c r="M799" s="27">
        <v>179</v>
      </c>
      <c r="N799" s="46"/>
      <c r="O799" s="26" t="s">
        <v>171</v>
      </c>
      <c r="P799" s="80" t="s">
        <v>171</v>
      </c>
      <c r="Q799" s="81" t="s">
        <v>171</v>
      </c>
      <c r="R799" s="46"/>
      <c r="S799" s="83" t="s">
        <v>171</v>
      </c>
      <c r="T799" s="84" t="s">
        <v>171</v>
      </c>
      <c r="U799" s="351" t="s">
        <v>171</v>
      </c>
      <c r="V799" s="170" t="s">
        <v>171</v>
      </c>
      <c r="W799" s="171" t="s">
        <v>171</v>
      </c>
      <c r="X799" s="172" t="s">
        <v>171</v>
      </c>
      <c r="Y799" s="173">
        <v>5.5</v>
      </c>
      <c r="Z799" s="174" t="s">
        <v>171</v>
      </c>
    </row>
    <row r="800" spans="2:28" x14ac:dyDescent="0.25">
      <c r="B800" s="30">
        <v>46188</v>
      </c>
      <c r="C800" s="350">
        <f t="shared" si="15"/>
        <v>247</v>
      </c>
      <c r="D800" s="46"/>
      <c r="E800" s="60">
        <v>247</v>
      </c>
      <c r="F800" s="26"/>
      <c r="G800" s="26"/>
      <c r="H800" s="26"/>
      <c r="I800" s="26"/>
      <c r="J800" s="46"/>
      <c r="K800" s="331" t="s">
        <v>171</v>
      </c>
      <c r="L800" s="46"/>
      <c r="M800" s="27">
        <v>173</v>
      </c>
      <c r="N800" s="46"/>
      <c r="O800" s="26" t="s">
        <v>171</v>
      </c>
      <c r="P800" s="80" t="s">
        <v>171</v>
      </c>
      <c r="Q800" s="81" t="s">
        <v>171</v>
      </c>
      <c r="R800" s="46"/>
      <c r="S800" s="83" t="s">
        <v>171</v>
      </c>
      <c r="T800" s="84" t="s">
        <v>171</v>
      </c>
      <c r="U800" s="351" t="s">
        <v>171</v>
      </c>
      <c r="V800" s="170" t="s">
        <v>171</v>
      </c>
      <c r="W800" s="171" t="s">
        <v>171</v>
      </c>
      <c r="X800" s="172" t="s">
        <v>171</v>
      </c>
      <c r="Y800" s="173">
        <v>8.26</v>
      </c>
      <c r="Z800" s="174" t="s">
        <v>171</v>
      </c>
    </row>
    <row r="801" spans="2:26" x14ac:dyDescent="0.25">
      <c r="B801" s="30">
        <v>46190</v>
      </c>
      <c r="C801" s="350">
        <f t="shared" si="15"/>
        <v>221</v>
      </c>
      <c r="D801" s="46"/>
      <c r="E801" s="60">
        <v>221</v>
      </c>
      <c r="F801" s="26"/>
      <c r="G801" s="26"/>
      <c r="H801" s="26"/>
      <c r="I801" s="26"/>
      <c r="J801" s="46"/>
      <c r="K801" s="331" t="s">
        <v>171</v>
      </c>
      <c r="L801" s="46"/>
      <c r="M801" s="27">
        <v>149</v>
      </c>
      <c r="N801" s="46"/>
      <c r="O801" s="26" t="s">
        <v>171</v>
      </c>
      <c r="P801" s="80" t="s">
        <v>171</v>
      </c>
      <c r="Q801" s="81" t="s">
        <v>171</v>
      </c>
      <c r="R801" s="46"/>
      <c r="S801" s="83" t="s">
        <v>171</v>
      </c>
      <c r="T801" s="84" t="s">
        <v>171</v>
      </c>
      <c r="U801" s="351" t="s">
        <v>171</v>
      </c>
      <c r="V801" s="170" t="s">
        <v>171</v>
      </c>
      <c r="W801" s="171" t="s">
        <v>171</v>
      </c>
      <c r="X801" s="172" t="s">
        <v>171</v>
      </c>
      <c r="Y801" s="173">
        <v>4.28</v>
      </c>
      <c r="Z801" s="174" t="s">
        <v>171</v>
      </c>
    </row>
    <row r="802" spans="2:26" x14ac:dyDescent="0.25">
      <c r="B802" s="30">
        <v>46192</v>
      </c>
      <c r="C802" s="350">
        <f t="shared" si="15"/>
        <v>268</v>
      </c>
      <c r="D802" s="46"/>
      <c r="E802" s="60">
        <v>268</v>
      </c>
      <c r="F802" s="26"/>
      <c r="G802" s="26"/>
      <c r="H802" s="26"/>
      <c r="I802" s="26"/>
      <c r="J802" s="46"/>
      <c r="K802" s="331" t="s">
        <v>171</v>
      </c>
      <c r="L802" s="46"/>
      <c r="M802" s="27">
        <v>171</v>
      </c>
      <c r="N802" s="46"/>
      <c r="O802" s="26" t="s">
        <v>171</v>
      </c>
      <c r="P802" s="80" t="s">
        <v>171</v>
      </c>
      <c r="Q802" s="81" t="s">
        <v>171</v>
      </c>
      <c r="R802" s="46"/>
      <c r="S802" s="83" t="s">
        <v>171</v>
      </c>
      <c r="T802" s="84" t="s">
        <v>171</v>
      </c>
      <c r="U802" s="351" t="s">
        <v>171</v>
      </c>
      <c r="V802" s="170" t="s">
        <v>171</v>
      </c>
      <c r="W802" s="171" t="s">
        <v>171</v>
      </c>
      <c r="X802" s="172" t="s">
        <v>171</v>
      </c>
      <c r="Y802" s="173" t="s">
        <v>171</v>
      </c>
      <c r="Z802" s="174" t="s">
        <v>171</v>
      </c>
    </row>
    <row r="803" spans="2:26" x14ac:dyDescent="0.25">
      <c r="B803" s="30">
        <v>46195</v>
      </c>
      <c r="C803" s="350">
        <f t="shared" si="15"/>
        <v>169</v>
      </c>
      <c r="D803" s="46"/>
      <c r="E803" s="60">
        <v>169</v>
      </c>
      <c r="F803" s="26"/>
      <c r="G803" s="26"/>
      <c r="H803" s="26"/>
      <c r="I803" s="26"/>
      <c r="J803" s="46"/>
      <c r="K803" s="331" t="s">
        <v>171</v>
      </c>
      <c r="L803" s="46"/>
      <c r="M803" s="27">
        <v>111</v>
      </c>
      <c r="N803" s="46"/>
      <c r="O803" s="26" t="s">
        <v>171</v>
      </c>
      <c r="P803" s="80" t="s">
        <v>171</v>
      </c>
      <c r="Q803" s="81" t="s">
        <v>171</v>
      </c>
      <c r="R803" s="46"/>
      <c r="S803" s="83" t="s">
        <v>171</v>
      </c>
      <c r="T803" s="84" t="s">
        <v>171</v>
      </c>
      <c r="U803" s="351" t="s">
        <v>171</v>
      </c>
      <c r="V803" s="170" t="s">
        <v>171</v>
      </c>
      <c r="W803" s="171" t="s">
        <v>171</v>
      </c>
      <c r="X803" s="172" t="s">
        <v>171</v>
      </c>
      <c r="Y803" s="173">
        <v>4.5</v>
      </c>
      <c r="Z803" s="174" t="s">
        <v>171</v>
      </c>
    </row>
    <row r="804" spans="2:26" x14ac:dyDescent="0.25">
      <c r="B804" s="30">
        <v>46197</v>
      </c>
      <c r="C804" s="350">
        <f t="shared" si="15"/>
        <v>189</v>
      </c>
      <c r="D804" s="46"/>
      <c r="E804" s="60">
        <v>189</v>
      </c>
      <c r="F804" s="26"/>
      <c r="G804" s="26"/>
      <c r="H804" s="26"/>
      <c r="I804" s="26"/>
      <c r="J804" s="46"/>
      <c r="K804" s="331">
        <v>108</v>
      </c>
      <c r="L804" s="46"/>
      <c r="M804" s="27">
        <v>116</v>
      </c>
      <c r="N804" s="46"/>
      <c r="O804" s="26" t="s">
        <v>171</v>
      </c>
      <c r="P804" s="80" t="s">
        <v>171</v>
      </c>
      <c r="Q804" s="81" t="s">
        <v>171</v>
      </c>
      <c r="R804" s="46"/>
      <c r="S804" s="83" t="s">
        <v>171</v>
      </c>
      <c r="T804" s="84" t="s">
        <v>171</v>
      </c>
      <c r="U804" s="351" t="s">
        <v>171</v>
      </c>
      <c r="V804" s="170" t="s">
        <v>171</v>
      </c>
      <c r="W804" s="171" t="s">
        <v>171</v>
      </c>
      <c r="X804" s="172" t="s">
        <v>171</v>
      </c>
      <c r="Y804" s="173">
        <v>11.5</v>
      </c>
      <c r="Z804" s="174" t="s">
        <v>171</v>
      </c>
    </row>
    <row r="805" spans="2:26" x14ac:dyDescent="0.25">
      <c r="B805" s="30">
        <v>46199</v>
      </c>
      <c r="C805" s="350">
        <f t="shared" ref="C805" si="16">E805</f>
        <v>185</v>
      </c>
      <c r="D805" s="46"/>
      <c r="E805" s="60">
        <v>185</v>
      </c>
      <c r="F805" s="26"/>
      <c r="G805" s="26"/>
      <c r="H805" s="26"/>
      <c r="I805" s="26"/>
      <c r="J805" s="46"/>
      <c r="K805" s="331">
        <v>107</v>
      </c>
      <c r="L805" s="46"/>
      <c r="M805" s="27">
        <v>105</v>
      </c>
      <c r="N805" s="46"/>
      <c r="O805" s="26" t="s">
        <v>171</v>
      </c>
      <c r="P805" s="80" t="s">
        <v>171</v>
      </c>
      <c r="Q805" s="81" t="s">
        <v>171</v>
      </c>
      <c r="R805" s="46"/>
      <c r="S805" s="83" t="s">
        <v>171</v>
      </c>
      <c r="T805" s="84" t="s">
        <v>171</v>
      </c>
      <c r="U805" s="351" t="s">
        <v>171</v>
      </c>
      <c r="V805" s="170" t="s">
        <v>171</v>
      </c>
      <c r="W805" s="171" t="s">
        <v>171</v>
      </c>
      <c r="X805" s="172" t="s">
        <v>171</v>
      </c>
      <c r="Y805" s="173">
        <v>5.73</v>
      </c>
      <c r="Z805" s="174" t="s">
        <v>171</v>
      </c>
    </row>
    <row r="806" spans="2:26" x14ac:dyDescent="0.25">
      <c r="B806" s="30">
        <v>46202</v>
      </c>
      <c r="C806" s="350">
        <f t="shared" ref="C806" si="17">E806</f>
        <v>147</v>
      </c>
      <c r="D806" s="46"/>
      <c r="E806" s="60">
        <v>147</v>
      </c>
      <c r="F806" s="26"/>
      <c r="G806" s="26"/>
      <c r="H806" s="26"/>
      <c r="I806" s="26"/>
      <c r="J806" s="46"/>
      <c r="K806" s="331">
        <v>95.7</v>
      </c>
      <c r="L806" s="46"/>
      <c r="M806" s="27">
        <v>98.4</v>
      </c>
      <c r="N806" s="46"/>
      <c r="O806" s="26" t="s">
        <v>171</v>
      </c>
      <c r="P806" s="80" t="s">
        <v>171</v>
      </c>
      <c r="Q806" s="81" t="s">
        <v>171</v>
      </c>
      <c r="R806" s="46"/>
      <c r="S806" s="83" t="s">
        <v>171</v>
      </c>
      <c r="T806" s="84" t="s">
        <v>171</v>
      </c>
      <c r="U806" s="351" t="s">
        <v>171</v>
      </c>
      <c r="V806" s="170" t="s">
        <v>171</v>
      </c>
      <c r="W806" s="171" t="s">
        <v>171</v>
      </c>
      <c r="X806" s="172" t="s">
        <v>171</v>
      </c>
      <c r="Y806" s="173">
        <v>6.1</v>
      </c>
      <c r="Z806" s="174" t="s">
        <v>171</v>
      </c>
    </row>
    <row r="807" spans="2:26" x14ac:dyDescent="0.25">
      <c r="B807" s="30">
        <v>46204</v>
      </c>
      <c r="C807" s="350">
        <f t="shared" ref="C807" si="18">E807</f>
        <v>165</v>
      </c>
      <c r="D807" s="46"/>
      <c r="E807" s="60">
        <v>165</v>
      </c>
      <c r="F807" s="26"/>
      <c r="G807" s="26"/>
      <c r="H807" s="26"/>
      <c r="I807" s="26"/>
      <c r="J807" s="46"/>
      <c r="K807" s="331">
        <v>87.2</v>
      </c>
      <c r="L807" s="46"/>
      <c r="M807" s="331">
        <v>99.8</v>
      </c>
      <c r="N807" s="46"/>
      <c r="O807" s="26" t="s">
        <v>171</v>
      </c>
      <c r="P807" s="80" t="s">
        <v>171</v>
      </c>
      <c r="Q807" s="81" t="s">
        <v>171</v>
      </c>
      <c r="R807" s="46"/>
      <c r="S807" s="83" t="s">
        <v>171</v>
      </c>
      <c r="T807" s="84" t="s">
        <v>171</v>
      </c>
      <c r="U807" s="351" t="s">
        <v>171</v>
      </c>
      <c r="V807" s="170" t="s">
        <v>171</v>
      </c>
      <c r="W807" s="171" t="s">
        <v>171</v>
      </c>
      <c r="X807" s="172" t="s">
        <v>171</v>
      </c>
      <c r="Y807" s="173">
        <v>6.14</v>
      </c>
      <c r="Z807" s="174" t="s">
        <v>171</v>
      </c>
    </row>
    <row r="808" spans="2:26" x14ac:dyDescent="0.25">
      <c r="B808" s="30">
        <v>46206</v>
      </c>
      <c r="C808" s="350">
        <f t="shared" ref="C808" si="19">E808</f>
        <v>187</v>
      </c>
      <c r="D808" s="46"/>
      <c r="E808" s="60">
        <v>187</v>
      </c>
      <c r="F808" s="26"/>
      <c r="G808" s="26"/>
      <c r="H808" s="26"/>
      <c r="I808" s="26"/>
      <c r="J808" s="46"/>
      <c r="K808" s="331">
        <v>138</v>
      </c>
      <c r="L808" s="46"/>
      <c r="M808" s="331">
        <v>104</v>
      </c>
      <c r="N808" s="46"/>
      <c r="O808" s="26" t="s">
        <v>171</v>
      </c>
      <c r="P808" s="80" t="s">
        <v>171</v>
      </c>
      <c r="Q808" s="81" t="s">
        <v>171</v>
      </c>
      <c r="R808" s="46"/>
      <c r="S808" s="83" t="s">
        <v>171</v>
      </c>
      <c r="T808" s="84" t="s">
        <v>171</v>
      </c>
      <c r="U808" s="351" t="s">
        <v>171</v>
      </c>
      <c r="V808" s="170" t="s">
        <v>171</v>
      </c>
      <c r="W808" s="171" t="s">
        <v>171</v>
      </c>
      <c r="X808" s="172" t="s">
        <v>171</v>
      </c>
      <c r="Y808" s="173">
        <v>6.66</v>
      </c>
      <c r="Z808" s="174" t="s">
        <v>171</v>
      </c>
    </row>
    <row r="809" spans="2:26" x14ac:dyDescent="0.25">
      <c r="B809" s="30">
        <v>46209</v>
      </c>
      <c r="C809" s="350">
        <f t="shared" ref="C809" si="20">E809</f>
        <v>165</v>
      </c>
      <c r="D809" s="46"/>
      <c r="E809" s="60">
        <v>165</v>
      </c>
      <c r="F809" s="26"/>
      <c r="G809" s="26"/>
      <c r="H809" s="26"/>
      <c r="I809" s="26"/>
      <c r="J809" s="46"/>
      <c r="K809" s="331">
        <v>149</v>
      </c>
      <c r="L809" s="46"/>
      <c r="M809" s="331">
        <v>101</v>
      </c>
      <c r="N809" s="46"/>
      <c r="O809" s="26" t="s">
        <v>171</v>
      </c>
      <c r="P809" s="80" t="s">
        <v>171</v>
      </c>
      <c r="Q809" s="81" t="s">
        <v>171</v>
      </c>
      <c r="R809" s="46"/>
      <c r="S809" s="83" t="s">
        <v>171</v>
      </c>
      <c r="T809" s="84" t="s">
        <v>171</v>
      </c>
      <c r="U809" s="351" t="s">
        <v>171</v>
      </c>
      <c r="V809" s="170" t="s">
        <v>171</v>
      </c>
      <c r="W809" s="171" t="s">
        <v>171</v>
      </c>
      <c r="X809" s="172" t="s">
        <v>171</v>
      </c>
      <c r="Y809" s="173">
        <v>7.09</v>
      </c>
      <c r="Z809" s="174" t="s">
        <v>171</v>
      </c>
    </row>
    <row r="810" spans="2:26" x14ac:dyDescent="0.25">
      <c r="B810" s="30">
        <v>46211</v>
      </c>
      <c r="C810" s="350">
        <f t="shared" ref="C810" si="21">E810</f>
        <v>138</v>
      </c>
      <c r="D810" s="46"/>
      <c r="E810" s="60">
        <v>138</v>
      </c>
      <c r="F810" s="26"/>
      <c r="G810" s="26"/>
      <c r="H810" s="26"/>
      <c r="I810" s="26"/>
      <c r="J810" s="46"/>
      <c r="K810" s="331">
        <v>113</v>
      </c>
      <c r="L810" s="46"/>
      <c r="M810" s="331">
        <v>98.2</v>
      </c>
      <c r="N810" s="46"/>
      <c r="O810" s="26" t="s">
        <v>171</v>
      </c>
      <c r="P810" s="80" t="s">
        <v>171</v>
      </c>
      <c r="Q810" s="81" t="s">
        <v>171</v>
      </c>
      <c r="R810" s="46"/>
      <c r="S810" s="83" t="s">
        <v>171</v>
      </c>
      <c r="T810" s="84" t="s">
        <v>171</v>
      </c>
      <c r="U810" s="351" t="s">
        <v>171</v>
      </c>
      <c r="V810" s="170" t="s">
        <v>171</v>
      </c>
      <c r="W810" s="171" t="s">
        <v>171</v>
      </c>
      <c r="X810" s="172" t="s">
        <v>171</v>
      </c>
      <c r="Y810" s="173">
        <v>6.03</v>
      </c>
      <c r="Z810" s="174" t="s">
        <v>171</v>
      </c>
    </row>
    <row r="811" spans="2:26" x14ac:dyDescent="0.25">
      <c r="B811" s="30">
        <v>46213</v>
      </c>
      <c r="C811" s="350">
        <f t="shared" ref="C811:C816" si="22">E811</f>
        <v>166</v>
      </c>
      <c r="D811" s="46"/>
      <c r="E811" s="60">
        <v>166</v>
      </c>
      <c r="F811" s="26"/>
      <c r="G811" s="26"/>
      <c r="H811" s="26"/>
      <c r="I811" s="26"/>
      <c r="J811" s="46"/>
      <c r="K811" s="331">
        <v>101</v>
      </c>
      <c r="L811" s="46"/>
      <c r="M811" s="331">
        <v>106</v>
      </c>
      <c r="N811" s="46"/>
      <c r="O811" s="26" t="s">
        <v>171</v>
      </c>
      <c r="P811" s="80" t="s">
        <v>171</v>
      </c>
      <c r="Q811" s="81" t="s">
        <v>171</v>
      </c>
      <c r="R811" s="46"/>
      <c r="S811" s="83" t="s">
        <v>171</v>
      </c>
      <c r="T811" s="84" t="s">
        <v>171</v>
      </c>
      <c r="U811" s="351" t="s">
        <v>171</v>
      </c>
      <c r="V811" s="170" t="s">
        <v>171</v>
      </c>
      <c r="W811" s="171" t="s">
        <v>171</v>
      </c>
      <c r="X811" s="172" t="s">
        <v>171</v>
      </c>
      <c r="Y811" s="173">
        <v>6.62</v>
      </c>
      <c r="Z811" s="174" t="s">
        <v>171</v>
      </c>
    </row>
    <row r="812" spans="2:26" x14ac:dyDescent="0.25">
      <c r="B812" s="30">
        <v>46216</v>
      </c>
      <c r="C812" s="350">
        <f t="shared" si="22"/>
        <v>142</v>
      </c>
      <c r="D812" s="46"/>
      <c r="E812" s="60">
        <v>142</v>
      </c>
      <c r="F812" s="26"/>
      <c r="G812" s="26"/>
      <c r="H812" s="26"/>
      <c r="I812" s="26"/>
      <c r="J812" s="46"/>
      <c r="K812" s="331">
        <v>103</v>
      </c>
      <c r="L812" s="46"/>
      <c r="M812" s="331">
        <v>101</v>
      </c>
      <c r="N812" s="46"/>
      <c r="O812" s="26" t="s">
        <v>171</v>
      </c>
      <c r="P812" s="80" t="s">
        <v>171</v>
      </c>
      <c r="Q812" s="81" t="s">
        <v>171</v>
      </c>
      <c r="R812" s="46"/>
      <c r="S812" s="83" t="s">
        <v>171</v>
      </c>
      <c r="T812" s="84" t="s">
        <v>171</v>
      </c>
      <c r="U812" s="351" t="s">
        <v>171</v>
      </c>
      <c r="V812" s="170" t="s">
        <v>171</v>
      </c>
      <c r="W812" s="171" t="s">
        <v>171</v>
      </c>
      <c r="X812" s="172" t="s">
        <v>171</v>
      </c>
      <c r="Y812" s="173">
        <v>6.08</v>
      </c>
      <c r="Z812" s="174" t="s">
        <v>171</v>
      </c>
    </row>
    <row r="813" spans="2:26" x14ac:dyDescent="0.25">
      <c r="B813" s="30">
        <v>46218</v>
      </c>
      <c r="C813" s="350">
        <f t="shared" si="22"/>
        <v>154</v>
      </c>
      <c r="D813" s="46"/>
      <c r="E813" s="60">
        <v>154</v>
      </c>
      <c r="F813" s="26"/>
      <c r="G813" s="26"/>
      <c r="H813" s="26"/>
      <c r="I813" s="26"/>
      <c r="J813" s="46"/>
      <c r="K813" s="331">
        <v>97.1</v>
      </c>
      <c r="L813" s="46"/>
      <c r="M813" s="331">
        <v>105</v>
      </c>
      <c r="N813" s="46"/>
      <c r="O813" s="26" t="s">
        <v>171</v>
      </c>
      <c r="P813" s="80" t="s">
        <v>171</v>
      </c>
      <c r="Q813" s="81" t="s">
        <v>171</v>
      </c>
      <c r="R813" s="46"/>
      <c r="S813" s="83" t="s">
        <v>171</v>
      </c>
      <c r="T813" s="84" t="s">
        <v>171</v>
      </c>
      <c r="U813" s="351" t="s">
        <v>171</v>
      </c>
      <c r="V813" s="170" t="s">
        <v>171</v>
      </c>
      <c r="W813" s="171" t="s">
        <v>171</v>
      </c>
      <c r="X813" s="172" t="s">
        <v>171</v>
      </c>
      <c r="Y813" s="173"/>
      <c r="Z813" s="174" t="s">
        <v>171</v>
      </c>
    </row>
    <row r="814" spans="2:26" x14ac:dyDescent="0.25">
      <c r="B814" s="30">
        <v>46220</v>
      </c>
      <c r="C814" s="350">
        <f t="shared" si="22"/>
        <v>155</v>
      </c>
      <c r="D814" s="46"/>
      <c r="E814" s="60">
        <v>155</v>
      </c>
      <c r="F814" s="26"/>
      <c r="G814" s="26"/>
      <c r="H814" s="26"/>
      <c r="I814" s="26"/>
      <c r="J814" s="46"/>
      <c r="K814" s="331">
        <v>78.5</v>
      </c>
      <c r="L814" s="46"/>
      <c r="M814" s="331">
        <v>90.1</v>
      </c>
      <c r="N814" s="46"/>
      <c r="O814" s="26" t="s">
        <v>171</v>
      </c>
      <c r="P814" s="80" t="s">
        <v>171</v>
      </c>
      <c r="Q814" s="81" t="s">
        <v>171</v>
      </c>
      <c r="R814" s="46"/>
      <c r="S814" s="83" t="s">
        <v>171</v>
      </c>
      <c r="T814" s="84" t="s">
        <v>171</v>
      </c>
      <c r="U814" s="351" t="s">
        <v>171</v>
      </c>
      <c r="V814" s="170" t="s">
        <v>171</v>
      </c>
      <c r="W814" s="171" t="s">
        <v>171</v>
      </c>
      <c r="X814" s="172" t="s">
        <v>171</v>
      </c>
      <c r="Y814" s="173">
        <v>6.09</v>
      </c>
      <c r="Z814" s="174" t="s">
        <v>171</v>
      </c>
    </row>
    <row r="815" spans="2:26" x14ac:dyDescent="0.25">
      <c r="B815" s="30">
        <v>46223</v>
      </c>
      <c r="C815" s="350">
        <f t="shared" si="22"/>
        <v>158</v>
      </c>
      <c r="D815" s="46"/>
      <c r="E815" s="60">
        <v>158</v>
      </c>
      <c r="F815" s="26"/>
      <c r="G815" s="26"/>
      <c r="H815" s="26"/>
      <c r="I815" s="26"/>
      <c r="J815" s="46"/>
      <c r="K815" s="331">
        <v>75.5</v>
      </c>
      <c r="L815" s="46"/>
      <c r="M815" s="331">
        <v>80</v>
      </c>
      <c r="N815" s="46"/>
      <c r="O815" s="26" t="s">
        <v>171</v>
      </c>
      <c r="P815" s="80" t="s">
        <v>171</v>
      </c>
      <c r="Q815" s="81" t="s">
        <v>171</v>
      </c>
      <c r="R815" s="46"/>
      <c r="S815" s="83" t="s">
        <v>171</v>
      </c>
      <c r="T815" s="84" t="s">
        <v>171</v>
      </c>
      <c r="U815" s="351" t="s">
        <v>171</v>
      </c>
      <c r="V815" s="170" t="s">
        <v>171</v>
      </c>
      <c r="W815" s="171" t="s">
        <v>171</v>
      </c>
      <c r="X815" s="172" t="s">
        <v>171</v>
      </c>
      <c r="Y815" s="173">
        <v>5.07</v>
      </c>
      <c r="Z815" s="174" t="s">
        <v>171</v>
      </c>
    </row>
    <row r="816" spans="2:26" x14ac:dyDescent="0.25">
      <c r="B816" s="30">
        <v>46225</v>
      </c>
      <c r="C816" s="350">
        <f t="shared" si="22"/>
        <v>144</v>
      </c>
      <c r="D816" s="46"/>
      <c r="E816" s="60">
        <v>144</v>
      </c>
      <c r="F816" s="26"/>
      <c r="G816" s="26"/>
      <c r="H816" s="26"/>
      <c r="I816" s="26"/>
      <c r="J816" s="46"/>
      <c r="K816" s="331">
        <v>52.9</v>
      </c>
      <c r="L816" s="46"/>
      <c r="M816" s="331">
        <v>66.900000000000006</v>
      </c>
      <c r="N816" s="46"/>
      <c r="O816" s="26" t="s">
        <v>171</v>
      </c>
      <c r="P816" s="80" t="s">
        <v>171</v>
      </c>
      <c r="Q816" s="81" t="s">
        <v>171</v>
      </c>
      <c r="R816" s="46"/>
      <c r="S816" s="83" t="s">
        <v>171</v>
      </c>
      <c r="T816" s="84" t="s">
        <v>171</v>
      </c>
      <c r="U816" s="351" t="s">
        <v>171</v>
      </c>
      <c r="V816" s="170" t="s">
        <v>171</v>
      </c>
      <c r="W816" s="171" t="s">
        <v>171</v>
      </c>
      <c r="X816" s="172" t="s">
        <v>171</v>
      </c>
      <c r="Y816" s="173">
        <v>7.83</v>
      </c>
      <c r="Z816" s="174" t="s">
        <v>171</v>
      </c>
    </row>
    <row r="817" spans="2:26" x14ac:dyDescent="0.25">
      <c r="B817" s="30">
        <v>46227</v>
      </c>
      <c r="C817" s="350">
        <f t="shared" ref="C817" si="23">E817</f>
        <v>253</v>
      </c>
      <c r="D817" s="46"/>
      <c r="E817" s="60">
        <v>253</v>
      </c>
      <c r="F817" s="26"/>
      <c r="G817" s="26"/>
      <c r="H817" s="26"/>
      <c r="I817" s="26"/>
      <c r="J817" s="46"/>
      <c r="K817" s="331">
        <v>57.4</v>
      </c>
      <c r="L817" s="46"/>
      <c r="M817" s="331">
        <v>73.599999999999994</v>
      </c>
      <c r="N817" s="46"/>
      <c r="O817" s="26" t="s">
        <v>171</v>
      </c>
      <c r="P817" s="80" t="s">
        <v>171</v>
      </c>
      <c r="Q817" s="81" t="s">
        <v>171</v>
      </c>
      <c r="R817" s="46"/>
      <c r="S817" s="83" t="s">
        <v>171</v>
      </c>
      <c r="T817" s="84" t="s">
        <v>171</v>
      </c>
      <c r="U817" s="351" t="s">
        <v>171</v>
      </c>
      <c r="V817" s="170" t="s">
        <v>171</v>
      </c>
      <c r="W817" s="171" t="s">
        <v>171</v>
      </c>
      <c r="X817" s="172" t="s">
        <v>171</v>
      </c>
      <c r="Y817" s="173">
        <v>7.43</v>
      </c>
      <c r="Z817" s="174" t="s">
        <v>171</v>
      </c>
    </row>
    <row r="818" spans="2:26" x14ac:dyDescent="0.25">
      <c r="B818" s="30">
        <v>46230</v>
      </c>
      <c r="C818" s="350">
        <f t="shared" ref="C818" si="24">E818</f>
        <v>145</v>
      </c>
      <c r="D818" s="46"/>
      <c r="E818" s="60">
        <v>145</v>
      </c>
      <c r="F818" s="26"/>
      <c r="G818" s="26"/>
      <c r="H818" s="26"/>
      <c r="I818" s="26"/>
      <c r="J818" s="46"/>
      <c r="K818" s="331">
        <v>47.7</v>
      </c>
      <c r="L818" s="46"/>
      <c r="M818" s="331">
        <v>91.2</v>
      </c>
      <c r="N818" s="46"/>
      <c r="O818" s="26" t="s">
        <v>171</v>
      </c>
      <c r="P818" s="80" t="s">
        <v>171</v>
      </c>
      <c r="Q818" s="81" t="s">
        <v>171</v>
      </c>
      <c r="R818" s="46"/>
      <c r="S818" s="83" t="s">
        <v>171</v>
      </c>
      <c r="T818" s="84" t="s">
        <v>171</v>
      </c>
      <c r="U818" s="351" t="s">
        <v>171</v>
      </c>
      <c r="V818" s="170" t="s">
        <v>171</v>
      </c>
      <c r="W818" s="171" t="s">
        <v>171</v>
      </c>
      <c r="X818" s="172" t="s">
        <v>171</v>
      </c>
      <c r="Y818" s="173" t="s">
        <v>171</v>
      </c>
      <c r="Z818" s="174" t="s">
        <v>171</v>
      </c>
    </row>
    <row r="819" spans="2:26" x14ac:dyDescent="0.25">
      <c r="B819" s="30">
        <v>46232</v>
      </c>
      <c r="C819" s="350">
        <f t="shared" ref="C819" si="25">E819</f>
        <v>132</v>
      </c>
      <c r="D819" s="46"/>
      <c r="E819" s="60">
        <v>132</v>
      </c>
      <c r="F819" s="26"/>
      <c r="G819" s="26"/>
      <c r="H819" s="26"/>
      <c r="I819" s="26"/>
      <c r="J819" s="46"/>
      <c r="K819" s="331">
        <v>33.5</v>
      </c>
      <c r="L819" s="46"/>
      <c r="M819" s="331">
        <v>90.7</v>
      </c>
      <c r="N819" s="46"/>
      <c r="O819" s="26" t="s">
        <v>171</v>
      </c>
      <c r="P819" s="80" t="s">
        <v>171</v>
      </c>
      <c r="Q819" s="81" t="s">
        <v>171</v>
      </c>
      <c r="R819" s="46"/>
      <c r="S819" s="83" t="s">
        <v>171</v>
      </c>
      <c r="T819" s="84" t="s">
        <v>171</v>
      </c>
      <c r="U819" s="351" t="s">
        <v>171</v>
      </c>
      <c r="V819" s="170" t="s">
        <v>171</v>
      </c>
      <c r="W819" s="171" t="s">
        <v>171</v>
      </c>
      <c r="X819" s="172" t="s">
        <v>171</v>
      </c>
      <c r="Y819" s="173" t="s">
        <v>171</v>
      </c>
      <c r="Z819" s="174" t="s">
        <v>171</v>
      </c>
    </row>
    <row r="820" spans="2:26" x14ac:dyDescent="0.25">
      <c r="B820" s="30">
        <v>46234</v>
      </c>
      <c r="C820" s="350">
        <f t="shared" ref="C820" si="26">E820</f>
        <v>210</v>
      </c>
      <c r="D820" s="46"/>
      <c r="E820" s="60">
        <v>210</v>
      </c>
      <c r="F820" s="26"/>
      <c r="G820" s="26"/>
      <c r="H820" s="26"/>
      <c r="I820" s="26"/>
      <c r="J820" s="46"/>
      <c r="K820" s="331">
        <v>29.4</v>
      </c>
      <c r="L820" s="46"/>
      <c r="M820" s="331">
        <v>54.8</v>
      </c>
      <c r="N820" s="46"/>
      <c r="O820" s="26" t="s">
        <v>171</v>
      </c>
      <c r="P820" s="80" t="s">
        <v>171</v>
      </c>
      <c r="Q820" s="81" t="s">
        <v>171</v>
      </c>
      <c r="R820" s="46"/>
      <c r="S820" s="83" t="s">
        <v>171</v>
      </c>
      <c r="T820" s="84" t="s">
        <v>171</v>
      </c>
      <c r="U820" s="351" t="s">
        <v>171</v>
      </c>
      <c r="V820" s="170" t="s">
        <v>171</v>
      </c>
      <c r="W820" s="171" t="s">
        <v>171</v>
      </c>
      <c r="X820" s="172" t="s">
        <v>171</v>
      </c>
      <c r="Y820" s="173">
        <v>4.1399999999999997</v>
      </c>
      <c r="Z820" s="174" t="s">
        <v>171</v>
      </c>
    </row>
    <row r="821" spans="2:26" x14ac:dyDescent="0.25">
      <c r="B821" s="30">
        <v>46237</v>
      </c>
      <c r="C821" s="350">
        <f t="shared" ref="C821" si="27">E821</f>
        <v>199</v>
      </c>
      <c r="D821" s="46"/>
      <c r="E821" s="60">
        <v>199</v>
      </c>
      <c r="F821" s="26"/>
      <c r="G821" s="26"/>
      <c r="H821" s="26"/>
      <c r="I821" s="26"/>
      <c r="J821" s="46"/>
      <c r="K821" s="331">
        <v>32.4</v>
      </c>
      <c r="L821" s="46"/>
      <c r="M821" s="331">
        <v>64.2</v>
      </c>
      <c r="N821" s="46"/>
      <c r="O821" s="26" t="s">
        <v>171</v>
      </c>
      <c r="P821" s="80" t="s">
        <v>171</v>
      </c>
      <c r="Q821" s="81" t="s">
        <v>171</v>
      </c>
      <c r="R821" s="46"/>
      <c r="S821" s="83" t="s">
        <v>171</v>
      </c>
      <c r="T821" s="84" t="s">
        <v>171</v>
      </c>
      <c r="U821" s="351" t="s">
        <v>171</v>
      </c>
      <c r="V821" s="170" t="s">
        <v>171</v>
      </c>
      <c r="W821" s="171" t="s">
        <v>171</v>
      </c>
      <c r="X821" s="172" t="s">
        <v>171</v>
      </c>
      <c r="Y821" s="173">
        <v>3.55</v>
      </c>
      <c r="Z821" s="174" t="s">
        <v>171</v>
      </c>
    </row>
    <row r="822" spans="2:26" x14ac:dyDescent="0.25">
      <c r="B822" s="30">
        <v>46239</v>
      </c>
      <c r="C822" s="350">
        <f t="shared" ref="C822" si="28">E822</f>
        <v>140</v>
      </c>
      <c r="D822" s="46"/>
      <c r="E822" s="60">
        <v>140</v>
      </c>
      <c r="F822" s="26"/>
      <c r="G822" s="26"/>
      <c r="H822" s="26"/>
      <c r="I822" s="26"/>
      <c r="J822" s="46"/>
      <c r="K822" s="331">
        <v>31.1</v>
      </c>
      <c r="L822" s="46"/>
      <c r="M822" s="331">
        <v>55.1</v>
      </c>
      <c r="N822" s="46"/>
      <c r="O822" s="26" t="s">
        <v>171</v>
      </c>
      <c r="P822" s="80" t="s">
        <v>171</v>
      </c>
      <c r="Q822" s="81" t="s">
        <v>171</v>
      </c>
      <c r="R822" s="46"/>
      <c r="S822" s="83" t="s">
        <v>171</v>
      </c>
      <c r="T822" s="84" t="s">
        <v>171</v>
      </c>
      <c r="U822" s="351" t="s">
        <v>171</v>
      </c>
      <c r="V822" s="170" t="s">
        <v>171</v>
      </c>
      <c r="W822" s="171" t="s">
        <v>171</v>
      </c>
      <c r="X822" s="172" t="s">
        <v>171</v>
      </c>
      <c r="Y822" s="173" t="s">
        <v>171</v>
      </c>
      <c r="Z822" s="174" t="s">
        <v>171</v>
      </c>
    </row>
    <row r="823" spans="2:26" x14ac:dyDescent="0.25">
      <c r="B823" s="30">
        <v>46241</v>
      </c>
      <c r="C823" s="350">
        <f t="shared" ref="C823" si="29">E823</f>
        <v>201</v>
      </c>
      <c r="D823" s="46"/>
      <c r="E823" s="60">
        <v>201</v>
      </c>
      <c r="F823" s="26"/>
      <c r="G823" s="26"/>
      <c r="H823" s="26"/>
      <c r="I823" s="26"/>
      <c r="J823" s="46"/>
      <c r="K823" s="331">
        <v>30.1</v>
      </c>
      <c r="L823" s="46"/>
      <c r="M823" s="331">
        <v>78</v>
      </c>
      <c r="N823" s="46"/>
      <c r="O823" s="26" t="s">
        <v>171</v>
      </c>
      <c r="P823" s="80" t="s">
        <v>171</v>
      </c>
      <c r="Q823" s="81" t="s">
        <v>171</v>
      </c>
      <c r="R823" s="46"/>
      <c r="S823" s="83" t="s">
        <v>171</v>
      </c>
      <c r="T823" s="84" t="s">
        <v>171</v>
      </c>
      <c r="U823" s="351" t="s">
        <v>171</v>
      </c>
      <c r="V823" s="170" t="s">
        <v>171</v>
      </c>
      <c r="W823" s="171" t="s">
        <v>171</v>
      </c>
      <c r="X823" s="172" t="s">
        <v>171</v>
      </c>
      <c r="Y823" s="173" t="s">
        <v>171</v>
      </c>
      <c r="Z823" s="174" t="s">
        <v>171</v>
      </c>
    </row>
    <row r="824" spans="2:26" x14ac:dyDescent="0.25">
      <c r="B824" s="30">
        <v>46244</v>
      </c>
      <c r="C824" s="350">
        <f t="shared" ref="C824" si="30">E824</f>
        <v>162</v>
      </c>
      <c r="D824" s="46"/>
      <c r="E824" s="60">
        <v>162</v>
      </c>
      <c r="F824" s="26"/>
      <c r="G824" s="26"/>
      <c r="H824" s="26"/>
      <c r="I824" s="26"/>
      <c r="J824" s="46"/>
      <c r="K824" s="331">
        <v>29.7</v>
      </c>
      <c r="L824" s="46"/>
      <c r="M824" s="331">
        <v>72.7</v>
      </c>
      <c r="N824" s="46"/>
      <c r="O824" s="26" t="s">
        <v>171</v>
      </c>
      <c r="P824" s="80" t="s">
        <v>171</v>
      </c>
      <c r="Q824" s="81" t="s">
        <v>171</v>
      </c>
      <c r="R824" s="46"/>
      <c r="S824" s="83" t="s">
        <v>171</v>
      </c>
      <c r="T824" s="84" t="s">
        <v>171</v>
      </c>
      <c r="U824" s="351" t="s">
        <v>171</v>
      </c>
      <c r="V824" s="170" t="s">
        <v>171</v>
      </c>
      <c r="W824" s="171" t="s">
        <v>171</v>
      </c>
      <c r="X824" s="172" t="s">
        <v>171</v>
      </c>
      <c r="Y824" s="173" t="s">
        <v>171</v>
      </c>
      <c r="Z824" s="174" t="s">
        <v>171</v>
      </c>
    </row>
    <row r="825" spans="2:26" x14ac:dyDescent="0.25">
      <c r="B825" s="30">
        <v>46246</v>
      </c>
      <c r="C825" s="350">
        <f t="shared" ref="C825" si="31">E825</f>
        <v>124</v>
      </c>
      <c r="D825" s="46"/>
      <c r="E825" s="60">
        <v>124</v>
      </c>
      <c r="F825" s="26"/>
      <c r="G825" s="26"/>
      <c r="H825" s="26"/>
      <c r="I825" s="26"/>
      <c r="J825" s="46"/>
      <c r="K825" s="331">
        <v>32.1</v>
      </c>
      <c r="L825" s="46"/>
      <c r="M825" s="331">
        <v>54.8</v>
      </c>
      <c r="N825" s="46"/>
      <c r="O825" s="26" t="s">
        <v>171</v>
      </c>
      <c r="P825" s="80" t="s">
        <v>171</v>
      </c>
      <c r="Q825" s="81" t="s">
        <v>171</v>
      </c>
      <c r="R825" s="46"/>
      <c r="S825" s="83" t="s">
        <v>171</v>
      </c>
      <c r="T825" s="84" t="s">
        <v>171</v>
      </c>
      <c r="U825" s="351" t="s">
        <v>171</v>
      </c>
      <c r="V825" s="170" t="s">
        <v>171</v>
      </c>
      <c r="W825" s="171" t="s">
        <v>171</v>
      </c>
      <c r="X825" s="172" t="s">
        <v>171</v>
      </c>
      <c r="Y825" s="173" t="s">
        <v>171</v>
      </c>
      <c r="Z825" s="174" t="s">
        <v>171</v>
      </c>
    </row>
    <row r="826" spans="2:26" x14ac:dyDescent="0.25">
      <c r="B826" s="30">
        <v>46248</v>
      </c>
      <c r="C826" s="350">
        <f t="shared" ref="C826" si="32">E826</f>
        <v>194</v>
      </c>
      <c r="D826" s="46"/>
      <c r="E826" s="60">
        <v>194</v>
      </c>
      <c r="F826" s="26"/>
      <c r="G826" s="26"/>
      <c r="H826" s="26"/>
      <c r="I826" s="26"/>
      <c r="J826" s="46"/>
      <c r="K826" s="331">
        <v>25.7</v>
      </c>
      <c r="L826" s="46"/>
      <c r="M826" s="331">
        <v>42.9</v>
      </c>
      <c r="N826" s="46"/>
      <c r="O826" s="26" t="s">
        <v>171</v>
      </c>
      <c r="P826" s="80" t="s">
        <v>171</v>
      </c>
      <c r="Q826" s="81" t="s">
        <v>171</v>
      </c>
      <c r="R826" s="46"/>
      <c r="S826" s="83" t="s">
        <v>171</v>
      </c>
      <c r="T826" s="84" t="s">
        <v>171</v>
      </c>
      <c r="U826" s="351" t="s">
        <v>171</v>
      </c>
      <c r="V826" s="170" t="s">
        <v>171</v>
      </c>
      <c r="W826" s="171" t="s">
        <v>171</v>
      </c>
      <c r="X826" s="172" t="s">
        <v>171</v>
      </c>
      <c r="Y826" s="173" t="s">
        <v>171</v>
      </c>
      <c r="Z826" s="174" t="s">
        <v>171</v>
      </c>
    </row>
    <row r="827" spans="2:26" x14ac:dyDescent="0.25">
      <c r="B827" s="30">
        <v>46251</v>
      </c>
      <c r="C827" s="350">
        <f t="shared" ref="C827" si="33">E827</f>
        <v>96.8</v>
      </c>
      <c r="D827" s="46"/>
      <c r="E827" s="329">
        <v>96.8</v>
      </c>
      <c r="F827" s="26"/>
      <c r="G827" s="26"/>
      <c r="H827" s="26"/>
      <c r="I827" s="26"/>
      <c r="J827" s="46"/>
      <c r="K827" s="331">
        <v>35.299999999999997</v>
      </c>
      <c r="L827" s="46"/>
      <c r="M827" s="331">
        <v>70.900000000000006</v>
      </c>
      <c r="N827" s="46"/>
      <c r="O827" s="26" t="s">
        <v>171</v>
      </c>
      <c r="P827" s="80" t="s">
        <v>171</v>
      </c>
      <c r="Q827" s="81" t="s">
        <v>171</v>
      </c>
      <c r="R827" s="46"/>
      <c r="S827" s="83" t="s">
        <v>171</v>
      </c>
      <c r="T827" s="84" t="s">
        <v>171</v>
      </c>
      <c r="U827" s="351" t="s">
        <v>171</v>
      </c>
      <c r="V827" s="170" t="s">
        <v>171</v>
      </c>
      <c r="W827" s="171" t="s">
        <v>171</v>
      </c>
      <c r="X827" s="172" t="s">
        <v>171</v>
      </c>
      <c r="Y827" s="173">
        <v>9.8000000000000007</v>
      </c>
      <c r="Z827" s="174" t="s">
        <v>171</v>
      </c>
    </row>
    <row r="828" spans="2:26" x14ac:dyDescent="0.25">
      <c r="B828" s="30">
        <v>46253</v>
      </c>
      <c r="C828" s="360">
        <f t="shared" ref="C828" si="34">E828</f>
        <v>73.599999999999994</v>
      </c>
      <c r="D828" s="46"/>
      <c r="E828" s="329">
        <v>73.599999999999994</v>
      </c>
      <c r="F828" s="26"/>
      <c r="G828" s="26"/>
      <c r="H828" s="26"/>
      <c r="I828" s="26"/>
      <c r="J828" s="46"/>
      <c r="K828" s="331">
        <v>54.3</v>
      </c>
      <c r="L828" s="46"/>
      <c r="M828" s="331">
        <v>34.200000000000003</v>
      </c>
      <c r="N828" s="46"/>
      <c r="O828" s="26" t="s">
        <v>171</v>
      </c>
      <c r="P828" s="80" t="s">
        <v>171</v>
      </c>
      <c r="Q828" s="81" t="s">
        <v>171</v>
      </c>
      <c r="R828" s="46"/>
      <c r="S828" s="83" t="s">
        <v>171</v>
      </c>
      <c r="T828" s="84" t="s">
        <v>171</v>
      </c>
      <c r="U828" s="351" t="s">
        <v>171</v>
      </c>
      <c r="V828" s="170" t="s">
        <v>171</v>
      </c>
      <c r="W828" s="171" t="s">
        <v>171</v>
      </c>
      <c r="X828" s="172" t="s">
        <v>171</v>
      </c>
      <c r="Y828" s="173">
        <v>9.11</v>
      </c>
      <c r="Z828" s="174" t="s">
        <v>171</v>
      </c>
    </row>
    <row r="829" spans="2:26" x14ac:dyDescent="0.25">
      <c r="B829" s="30">
        <v>46255</v>
      </c>
      <c r="C829" s="360">
        <f t="shared" ref="C829" si="35">E829</f>
        <v>108</v>
      </c>
      <c r="D829" s="46"/>
      <c r="E829" s="60">
        <v>108</v>
      </c>
      <c r="F829" s="26"/>
      <c r="G829" s="26"/>
      <c r="H829" s="26"/>
      <c r="I829" s="26"/>
      <c r="J829" s="46"/>
      <c r="K829" s="331">
        <v>95.1</v>
      </c>
      <c r="L829" s="46"/>
      <c r="M829" s="331">
        <v>67.099999999999994</v>
      </c>
      <c r="N829" s="46"/>
      <c r="O829" s="26" t="s">
        <v>171</v>
      </c>
      <c r="P829" s="80" t="s">
        <v>171</v>
      </c>
      <c r="Q829" s="81" t="s">
        <v>171</v>
      </c>
      <c r="R829" s="46"/>
      <c r="S829" s="83" t="s">
        <v>171</v>
      </c>
      <c r="T829" s="84" t="s">
        <v>171</v>
      </c>
      <c r="U829" s="351" t="s">
        <v>171</v>
      </c>
      <c r="V829" s="170" t="s">
        <v>171</v>
      </c>
      <c r="W829" s="171" t="s">
        <v>171</v>
      </c>
      <c r="X829" s="172" t="s">
        <v>171</v>
      </c>
      <c r="Y829" s="173">
        <v>5.9</v>
      </c>
      <c r="Z829" s="174" t="s">
        <v>171</v>
      </c>
    </row>
  </sheetData>
  <mergeCells count="1">
    <mergeCell ref="D3:Z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9AE7-375F-426E-B94F-83E58BBDBD48}">
  <dimension ref="A5:B778"/>
  <sheetViews>
    <sheetView topLeftCell="A29" workbookViewId="0">
      <selection activeCell="A56" sqref="A56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IF(MID(DQO!B8,1,1)="&lt;",MID(DQO!B8,2,4)/2,DQO!B8)</f>
        <v>21</v>
      </c>
    </row>
    <row r="9" spans="1:2" x14ac:dyDescent="0.25">
      <c r="A9" s="246">
        <v>46148</v>
      </c>
      <c r="B9" s="25">
        <f>IF(MID(DQO!B9,1,1)="&lt;",MID(DQO!B9,2,4)/2,DQO!B9)</f>
        <v>19</v>
      </c>
    </row>
    <row r="10" spans="1:2" x14ac:dyDescent="0.25">
      <c r="A10" s="30">
        <v>46150</v>
      </c>
      <c r="B10" s="25">
        <f>IF(MID(DQO!B10,1,1)="&lt;",MID(DQO!B10,2,4)/2,DQO!B10)</f>
        <v>11</v>
      </c>
    </row>
    <row r="11" spans="1:2" x14ac:dyDescent="0.25">
      <c r="A11" s="30">
        <v>46153</v>
      </c>
      <c r="B11" s="25">
        <f>IF(MID(DQO!B11,1,1)="&lt;",MID(DQO!B11,2,4)/2,DQO!B11)</f>
        <v>37</v>
      </c>
    </row>
    <row r="12" spans="1:2" x14ac:dyDescent="0.25">
      <c r="A12" s="30">
        <v>46155</v>
      </c>
      <c r="B12" s="25">
        <f>IF(MID(DQO!B12,1,1)="&lt;",MID(DQO!B12,2,4)/2,DQO!B12)</f>
        <v>25</v>
      </c>
    </row>
    <row r="13" spans="1:2" x14ac:dyDescent="0.25">
      <c r="A13" s="30">
        <v>46157</v>
      </c>
      <c r="B13" s="25">
        <f>IF(MID(DQO!B13,1,1)="&lt;",MID(DQO!B13,2,4)/2,DQO!B13)</f>
        <v>15</v>
      </c>
    </row>
    <row r="14" spans="1:2" x14ac:dyDescent="0.25">
      <c r="A14" s="30">
        <v>46160</v>
      </c>
      <c r="B14" s="25">
        <f>IF(MID(DQO!B14,1,1)="&lt;",MID(DQO!B14,2,4)/2,DQO!B14)</f>
        <v>11</v>
      </c>
    </row>
    <row r="15" spans="1:2" x14ac:dyDescent="0.25">
      <c r="A15" s="30">
        <v>46162</v>
      </c>
      <c r="B15" s="25">
        <f>IF(MID(DQO!B15,1,1)="&lt;",MID(DQO!B15,2,4)/2,DQO!B15)</f>
        <v>19</v>
      </c>
    </row>
    <row r="16" spans="1:2" x14ac:dyDescent="0.25">
      <c r="A16" s="30">
        <v>46164</v>
      </c>
      <c r="B16" s="25">
        <f>IF(MID(DQO!B16,1,1)="&lt;",MID(DQO!B16,2,4)/2,DQO!B16)</f>
        <v>16</v>
      </c>
    </row>
    <row r="17" spans="1:2" x14ac:dyDescent="0.25">
      <c r="A17" s="30">
        <v>46167</v>
      </c>
      <c r="B17" s="25">
        <f>IF(MID(DQO!B17,1,1)="&lt;",MID(DQO!B17,2,4)/2,DQO!B17)</f>
        <v>19</v>
      </c>
    </row>
    <row r="18" spans="1:2" x14ac:dyDescent="0.25">
      <c r="A18" s="30">
        <v>46169</v>
      </c>
      <c r="B18" s="25">
        <f>IF(MID(DQO!B18,1,1)="&lt;",MID(DQO!B18,2,4)/2,DQO!B18)</f>
        <v>14</v>
      </c>
    </row>
    <row r="19" spans="1:2" x14ac:dyDescent="0.25">
      <c r="A19" s="30">
        <v>46171</v>
      </c>
      <c r="B19" s="25">
        <f>IF(MID(DQO!B19,1,1)="&lt;",MID(DQO!B19,2,4)/2,DQO!B19)</f>
        <v>20</v>
      </c>
    </row>
    <row r="20" spans="1:2" x14ac:dyDescent="0.25">
      <c r="A20" s="30">
        <v>46174</v>
      </c>
      <c r="B20" s="25">
        <f>IF(MID(DQO!B20,1,1)="&lt;",MID(DQO!B20,2,4)/2,DQO!B20)</f>
        <v>14</v>
      </c>
    </row>
    <row r="21" spans="1:2" x14ac:dyDescent="0.25">
      <c r="A21" s="30">
        <v>46176</v>
      </c>
      <c r="B21" s="25">
        <f>IF(MID(DQO!B21,1,1)="&lt;",MID(DQO!B21,2,4)/2,DQO!B21)</f>
        <v>21</v>
      </c>
    </row>
    <row r="22" spans="1:2" x14ac:dyDescent="0.25">
      <c r="A22" s="30">
        <v>46178</v>
      </c>
      <c r="B22" s="25">
        <f>IF(MID(DQO!B22,1,1)="&lt;",MID(DQO!B22,2,4)/2,DQO!B22)</f>
        <v>13</v>
      </c>
    </row>
    <row r="23" spans="1:2" x14ac:dyDescent="0.25">
      <c r="A23" s="30">
        <v>46181</v>
      </c>
      <c r="B23" s="25">
        <f>IF(MID(DQO!B23,1,1)="&lt;",MID(DQO!B23,2,4)/2,DQO!B23)</f>
        <v>19</v>
      </c>
    </row>
    <row r="24" spans="1:2" x14ac:dyDescent="0.25">
      <c r="A24" s="30">
        <v>46183</v>
      </c>
      <c r="B24" s="25">
        <f>IF(MID(DQO!B24,1,1)="&lt;",MID(DQO!B24,2,4)/2,DQO!B24)</f>
        <v>5</v>
      </c>
    </row>
    <row r="25" spans="1:2" x14ac:dyDescent="0.25">
      <c r="A25" s="30">
        <v>46185</v>
      </c>
      <c r="B25" s="25">
        <f>IF(MID(DQO!B25,1,1)="&lt;",MID(DQO!B25,2,4)/2,DQO!B25)</f>
        <v>13</v>
      </c>
    </row>
    <row r="26" spans="1:2" x14ac:dyDescent="0.25">
      <c r="A26" s="30">
        <v>46188</v>
      </c>
      <c r="B26" s="25">
        <f>IF(MID(DQO!B26,1,1)="&lt;",MID(DQO!B26,2,4)/2,DQO!B26)</f>
        <v>16</v>
      </c>
    </row>
    <row r="27" spans="1:2" x14ac:dyDescent="0.25">
      <c r="A27" s="30">
        <v>46190</v>
      </c>
      <c r="B27" s="25">
        <f>IF(MID(DQO!B27,1,1)="&lt;",MID(DQO!B27,2,4)/2,DQO!B27)</f>
        <v>19</v>
      </c>
    </row>
    <row r="28" spans="1:2" x14ac:dyDescent="0.25">
      <c r="A28" s="30">
        <v>46192</v>
      </c>
      <c r="B28" s="25">
        <f>IF(MID(DQO!B28,1,1)="&lt;",MID(DQO!B28,2,4)/2,DQO!B28)</f>
        <v>17</v>
      </c>
    </row>
    <row r="29" spans="1:2" x14ac:dyDescent="0.25">
      <c r="A29" s="30">
        <v>46195</v>
      </c>
      <c r="B29" s="25">
        <f>IF(MID(DQO!B29,1,1)="&lt;",MID(DQO!B29,2,4)/2,DQO!B29)</f>
        <v>14</v>
      </c>
    </row>
    <row r="30" spans="1:2" x14ac:dyDescent="0.25">
      <c r="A30" s="30">
        <v>46197</v>
      </c>
      <c r="B30" s="25">
        <f>IF(MID(DQO!B30,1,1)="&lt;",MID(DQO!B30,2,4)/2,DQO!B30)</f>
        <v>14</v>
      </c>
    </row>
    <row r="31" spans="1:2" x14ac:dyDescent="0.25">
      <c r="A31" s="30">
        <v>46199</v>
      </c>
      <c r="B31" s="25">
        <f>IF(MID(DQO!B31,1,1)="&lt;",MID(DQO!B31,2,4)/2,DQO!B31)</f>
        <v>5</v>
      </c>
    </row>
    <row r="32" spans="1:2" x14ac:dyDescent="0.25">
      <c r="A32" s="30">
        <v>46202</v>
      </c>
      <c r="B32" s="25">
        <f>IF(MID(DQO!B32,1,1)="&lt;",MID(DQO!B32,2,4)/2,DQO!B32)</f>
        <v>11</v>
      </c>
    </row>
    <row r="33" spans="1:2" x14ac:dyDescent="0.25">
      <c r="A33" s="30">
        <v>46204</v>
      </c>
      <c r="B33" s="25">
        <f>IF(MID(DQO!B33,1,1)="&lt;",MID(DQO!B33,2,4)/2,DQO!B33)</f>
        <v>20</v>
      </c>
    </row>
    <row r="34" spans="1:2" x14ac:dyDescent="0.25">
      <c r="A34" s="30">
        <v>46206</v>
      </c>
      <c r="B34" s="25">
        <f>IF(MID(DQO!B34,1,1)="&lt;",MID(DQO!B34,2,4)/2,DQO!B34)</f>
        <v>14</v>
      </c>
    </row>
    <row r="35" spans="1:2" x14ac:dyDescent="0.25">
      <c r="A35" s="30">
        <v>46209</v>
      </c>
      <c r="B35" s="25">
        <f>IF(MID(DQO!B35,1,1)="&lt;",MID(DQO!B35,2,4)/2,DQO!B35)</f>
        <v>5</v>
      </c>
    </row>
    <row r="36" spans="1:2" x14ac:dyDescent="0.25">
      <c r="A36" s="30">
        <v>46211</v>
      </c>
      <c r="B36" s="25">
        <f>IF(MID(DQO!B36,1,1)="&lt;",MID(DQO!B36,2,4)/2,DQO!B36)</f>
        <v>15</v>
      </c>
    </row>
    <row r="37" spans="1:2" x14ac:dyDescent="0.25">
      <c r="A37" s="30">
        <v>46213</v>
      </c>
      <c r="B37" s="25">
        <f>IF(MID(DQO!B37,1,1)="&lt;",MID(DQO!B37,2,4)/2,DQO!B37)</f>
        <v>20</v>
      </c>
    </row>
    <row r="38" spans="1:2" x14ac:dyDescent="0.25">
      <c r="A38" s="30">
        <v>46216</v>
      </c>
      <c r="B38" s="25">
        <f>IF(MID(DQO!B38,1,1)="&lt;",MID(DQO!B38,2,4)/2,DQO!B38)</f>
        <v>16</v>
      </c>
    </row>
    <row r="39" spans="1:2" x14ac:dyDescent="0.25">
      <c r="A39" s="30">
        <v>46218</v>
      </c>
      <c r="B39" s="25">
        <f>IF(MID(DQO!B39,1,1)="&lt;",MID(DQO!B39,2,4)/2,DQO!B39)</f>
        <v>14</v>
      </c>
    </row>
    <row r="40" spans="1:2" x14ac:dyDescent="0.25">
      <c r="A40" s="30">
        <v>46220</v>
      </c>
      <c r="B40" s="25">
        <f>IF(MID(DQO!B40,1,1)="&lt;",MID(DQO!B40,2,4)/2,DQO!B40)</f>
        <v>15</v>
      </c>
    </row>
    <row r="41" spans="1:2" x14ac:dyDescent="0.25">
      <c r="A41" s="30">
        <v>46223</v>
      </c>
      <c r="B41" s="25">
        <f>IF(MID(DQO!B41,1,1)="&lt;",MID(DQO!B41,2,4)/2,DQO!B41)</f>
        <v>12</v>
      </c>
    </row>
    <row r="42" spans="1:2" x14ac:dyDescent="0.25">
      <c r="A42" s="30">
        <v>46225</v>
      </c>
      <c r="B42" s="25">
        <f>IF(MID(DQO!B42,1,1)="&lt;",MID(DQO!B42,2,4)/2,DQO!B42)</f>
        <v>17</v>
      </c>
    </row>
    <row r="43" spans="1:2" x14ac:dyDescent="0.25">
      <c r="A43" s="30">
        <v>46227</v>
      </c>
      <c r="B43" s="25">
        <f>IF(MID(DQO!B43,1,1)="&lt;",MID(DQO!B43,2,4)/2,DQO!B43)</f>
        <v>13</v>
      </c>
    </row>
    <row r="44" spans="1:2" x14ac:dyDescent="0.25">
      <c r="A44" s="30">
        <v>46230</v>
      </c>
      <c r="B44" s="25">
        <f>IF(MID(DQO!B44,1,1)="&lt;",MID(DQO!B44,2,4)/2,DQO!B44)</f>
        <v>14</v>
      </c>
    </row>
    <row r="45" spans="1:2" x14ac:dyDescent="0.25">
      <c r="A45" s="30">
        <v>46232</v>
      </c>
      <c r="B45" s="25">
        <f>IF(MID(DQO!B45,1,1)="&lt;",MID(DQO!B45,2,4)/2,DQO!B45)</f>
        <v>20</v>
      </c>
    </row>
    <row r="46" spans="1:2" x14ac:dyDescent="0.25">
      <c r="A46" s="30">
        <v>46234</v>
      </c>
      <c r="B46" s="25">
        <f>IF(MID(DQO!B46,1,1)="&lt;",MID(DQO!B46,2,4)/2,DQO!B46)</f>
        <v>15</v>
      </c>
    </row>
    <row r="47" spans="1:2" x14ac:dyDescent="0.25">
      <c r="A47" s="53">
        <v>46237</v>
      </c>
      <c r="B47" s="25">
        <f>IF(MID(DQO!B47,1,1)="&lt;",MID(DQO!B47,2,4)/2,DQO!B47)</f>
        <v>14</v>
      </c>
    </row>
    <row r="48" spans="1:2" x14ac:dyDescent="0.25">
      <c r="A48" s="30">
        <v>46239</v>
      </c>
      <c r="B48" s="25">
        <f>IF(MID(DQO!B48,1,1)="&lt;",MID(DQO!B48,2,4)/2,DQO!B48)</f>
        <v>13</v>
      </c>
    </row>
    <row r="49" spans="1:2" x14ac:dyDescent="0.25">
      <c r="A49" s="30">
        <v>46241</v>
      </c>
      <c r="B49" s="25">
        <f>IF(MID(DQO!B49,1,1)="&lt;",MID(DQO!B49,2,4)/2,DQO!B49)</f>
        <v>21</v>
      </c>
    </row>
    <row r="50" spans="1:2" x14ac:dyDescent="0.25">
      <c r="A50" s="30">
        <v>46244</v>
      </c>
      <c r="B50" s="25">
        <f>IF(MID(DQO!B50,1,1)="&lt;",MID(DQO!B50,2,4)/2,DQO!B50)</f>
        <v>16</v>
      </c>
    </row>
    <row r="51" spans="1:2" x14ac:dyDescent="0.25">
      <c r="A51" s="30">
        <v>46246</v>
      </c>
      <c r="B51" s="25">
        <f>IF(MID(DQO!B51,1,1)="&lt;",MID(DQO!B51,2,4)/2,DQO!B51)</f>
        <v>14</v>
      </c>
    </row>
    <row r="52" spans="1:2" x14ac:dyDescent="0.25">
      <c r="A52" s="30">
        <v>46248</v>
      </c>
      <c r="B52" s="25">
        <f>IF(MID(DQO!B52,1,1)="&lt;",MID(DQO!B52,2,4)/2,DQO!B52)</f>
        <v>13</v>
      </c>
    </row>
    <row r="53" spans="1:2" x14ac:dyDescent="0.25">
      <c r="A53" s="30">
        <v>46251</v>
      </c>
      <c r="B53" s="25">
        <f>IF(MID(DQO!B53,1,1)="&lt;",MID(DQO!B53,2,4)/2,DQO!B53)</f>
        <v>15</v>
      </c>
    </row>
    <row r="54" spans="1:2" x14ac:dyDescent="0.25">
      <c r="A54" s="30">
        <v>46253</v>
      </c>
      <c r="B54" s="25">
        <f>IF(MID(DQO!B54,1,1)="&lt;",MID(DQO!B54,2,4)/2,DQO!B54)</f>
        <v>15</v>
      </c>
    </row>
    <row r="55" spans="1:2" x14ac:dyDescent="0.25">
      <c r="A55" s="30">
        <v>46255</v>
      </c>
      <c r="B55" s="25">
        <f>IF(MID(DQO!B55,1,1)="&lt;",MID(DQO!B55,2,4)/2,DQO!B55)</f>
        <v>19</v>
      </c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AA826"/>
  <sheetViews>
    <sheetView topLeftCell="B1" zoomScale="80" zoomScaleNormal="80" workbookViewId="0">
      <pane ySplit="7" topLeftCell="A801" activePane="bottomLeft" state="frozen"/>
      <selection pane="bottomLeft" activeCell="I826" sqref="I826"/>
    </sheetView>
  </sheetViews>
  <sheetFormatPr baseColWidth="10" defaultRowHeight="15" x14ac:dyDescent="0.25"/>
  <cols>
    <col min="1" max="1" width="3.28515625" customWidth="1"/>
    <col min="2" max="2" width="13.5703125" customWidth="1"/>
    <col min="3" max="3" width="17.140625" customWidth="1"/>
    <col min="4" max="4" width="17.140625" style="99" customWidth="1"/>
    <col min="5" max="8" width="17.140625" style="99" hidden="1" customWidth="1"/>
    <col min="9" max="15" width="17.140625" style="99" customWidth="1"/>
    <col min="16" max="16" width="18.7109375" style="99" customWidth="1"/>
    <col min="17" max="19" width="17.140625" style="99" customWidth="1"/>
    <col min="20" max="20" width="19.42578125" style="99" customWidth="1"/>
    <col min="21" max="21" width="17.140625" style="99" customWidth="1"/>
    <col min="22" max="22" width="19.140625" style="99" customWidth="1"/>
    <col min="23" max="25" width="17.140625" style="99" customWidth="1"/>
    <col min="26" max="26" width="4.7109375" customWidth="1"/>
    <col min="27" max="27" width="94.42578125" customWidth="1"/>
  </cols>
  <sheetData>
    <row r="3" spans="2:27" ht="26.25" x14ac:dyDescent="0.4">
      <c r="C3" s="363" t="s">
        <v>5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</row>
    <row r="5" spans="2:27" x14ac:dyDescent="0.25">
      <c r="B5" s="1" t="s">
        <v>6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 t="s">
        <v>1</v>
      </c>
      <c r="O5" s="6" t="s">
        <v>1</v>
      </c>
      <c r="P5" s="8" t="s">
        <v>1</v>
      </c>
      <c r="Q5" s="12" t="s">
        <v>1</v>
      </c>
      <c r="R5" s="16" t="s">
        <v>1</v>
      </c>
      <c r="S5" s="20" t="s">
        <v>1</v>
      </c>
      <c r="T5" s="20" t="s">
        <v>1</v>
      </c>
      <c r="U5" s="179" t="s">
        <v>86</v>
      </c>
      <c r="V5" s="151" t="s">
        <v>86</v>
      </c>
      <c r="W5" s="181" t="s">
        <v>86</v>
      </c>
      <c r="X5" s="182" t="s">
        <v>86</v>
      </c>
      <c r="Y5" s="180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324"/>
      <c r="V8" s="151"/>
      <c r="W8" s="220"/>
      <c r="X8" s="337"/>
      <c r="Y8" s="338"/>
    </row>
    <row r="9" spans="2:27" x14ac:dyDescent="0.25">
      <c r="B9" s="30">
        <v>43707</v>
      </c>
      <c r="C9" s="27">
        <v>10700</v>
      </c>
      <c r="D9" s="43" t="s">
        <v>33</v>
      </c>
      <c r="E9" s="43"/>
      <c r="F9" s="43"/>
      <c r="G9" s="43"/>
      <c r="H9" s="43"/>
      <c r="I9" s="111"/>
      <c r="J9" s="43">
        <v>7250</v>
      </c>
      <c r="K9" s="43" t="s">
        <v>24</v>
      </c>
      <c r="L9" s="43" t="s">
        <v>33</v>
      </c>
      <c r="M9" s="111"/>
      <c r="N9" s="111"/>
      <c r="O9" s="111"/>
      <c r="P9" s="111"/>
      <c r="Q9" s="111"/>
      <c r="R9" s="111"/>
      <c r="S9" s="111"/>
      <c r="T9" s="111"/>
      <c r="U9" s="324"/>
      <c r="V9" s="151"/>
      <c r="W9" s="220"/>
      <c r="X9" s="337"/>
      <c r="Y9" s="338"/>
    </row>
    <row r="10" spans="2:27" x14ac:dyDescent="0.25">
      <c r="B10" s="30">
        <v>43714</v>
      </c>
      <c r="C10" s="27">
        <v>11400</v>
      </c>
      <c r="D10" s="43" t="s">
        <v>33</v>
      </c>
      <c r="E10" s="43"/>
      <c r="F10" s="43"/>
      <c r="G10" s="43"/>
      <c r="H10" s="43"/>
      <c r="I10" s="111"/>
      <c r="J10" s="43">
        <v>7400</v>
      </c>
      <c r="K10" s="43" t="s">
        <v>24</v>
      </c>
      <c r="L10" s="43" t="s">
        <v>33</v>
      </c>
      <c r="M10" s="111"/>
      <c r="N10" s="111"/>
      <c r="O10" s="111"/>
      <c r="P10" s="111"/>
      <c r="Q10" s="111"/>
      <c r="R10" s="111"/>
      <c r="S10" s="111"/>
      <c r="T10" s="111"/>
      <c r="U10" s="324"/>
      <c r="V10" s="151"/>
      <c r="W10" s="220"/>
      <c r="X10" s="337"/>
      <c r="Y10" s="338"/>
    </row>
    <row r="11" spans="2:27" x14ac:dyDescent="0.25">
      <c r="B11" s="30">
        <v>43728</v>
      </c>
      <c r="C11" s="27">
        <v>0</v>
      </c>
      <c r="D11" s="43">
        <v>6440</v>
      </c>
      <c r="E11" s="43"/>
      <c r="F11" s="43"/>
      <c r="G11" s="43"/>
      <c r="H11" s="43"/>
      <c r="I11" s="111"/>
      <c r="J11" s="43">
        <v>6430</v>
      </c>
      <c r="K11" s="43">
        <v>7580</v>
      </c>
      <c r="L11" s="47" t="s">
        <v>37</v>
      </c>
      <c r="M11" s="111"/>
      <c r="N11" s="111"/>
      <c r="O11" s="111"/>
      <c r="P11" s="111"/>
      <c r="Q11" s="111"/>
      <c r="R11" s="111"/>
      <c r="S11" s="111"/>
      <c r="T11" s="111"/>
      <c r="U11" s="324"/>
      <c r="V11" s="151"/>
      <c r="W11" s="220"/>
      <c r="X11" s="337"/>
      <c r="Y11" s="338"/>
      <c r="AA11" t="s">
        <v>44</v>
      </c>
    </row>
    <row r="12" spans="2:27" x14ac:dyDescent="0.25">
      <c r="B12" s="30">
        <v>43734</v>
      </c>
      <c r="C12" s="27">
        <v>0</v>
      </c>
      <c r="D12" s="43">
        <v>7120</v>
      </c>
      <c r="E12" s="43"/>
      <c r="F12" s="43"/>
      <c r="G12" s="43"/>
      <c r="H12" s="43"/>
      <c r="I12" s="111"/>
      <c r="J12" s="43">
        <v>7460</v>
      </c>
      <c r="K12" s="43">
        <v>7550</v>
      </c>
      <c r="L12" s="43">
        <v>7930</v>
      </c>
      <c r="M12" s="111"/>
      <c r="N12" s="111"/>
      <c r="O12" s="111"/>
      <c r="P12" s="111"/>
      <c r="Q12" s="111"/>
      <c r="R12" s="111"/>
      <c r="S12" s="111"/>
      <c r="T12" s="111"/>
      <c r="U12" s="324"/>
      <c r="V12" s="151"/>
      <c r="W12" s="220"/>
      <c r="X12" s="337"/>
      <c r="Y12" s="338"/>
    </row>
    <row r="13" spans="2:27" x14ac:dyDescent="0.25">
      <c r="B13" s="30">
        <v>43740</v>
      </c>
      <c r="C13" s="27">
        <v>0</v>
      </c>
      <c r="D13" s="43">
        <v>7420</v>
      </c>
      <c r="E13" s="43"/>
      <c r="F13" s="43"/>
      <c r="G13" s="43"/>
      <c r="H13" s="43"/>
      <c r="I13" s="111"/>
      <c r="J13" s="43">
        <v>7040</v>
      </c>
      <c r="K13" s="43">
        <v>7980</v>
      </c>
      <c r="L13" s="43">
        <v>8170</v>
      </c>
      <c r="M13" s="111"/>
      <c r="N13" s="111"/>
      <c r="O13" s="111"/>
      <c r="P13" s="111"/>
      <c r="Q13" s="111"/>
      <c r="R13" s="111"/>
      <c r="S13" s="111"/>
      <c r="T13" s="111"/>
      <c r="U13" s="324"/>
      <c r="V13" s="151"/>
      <c r="W13" s="220"/>
      <c r="X13" s="337"/>
      <c r="Y13" s="338"/>
    </row>
    <row r="14" spans="2:27" x14ac:dyDescent="0.25">
      <c r="B14" s="30">
        <v>43747</v>
      </c>
      <c r="C14" s="27">
        <v>0</v>
      </c>
      <c r="D14" s="43">
        <v>8220</v>
      </c>
      <c r="E14" s="43"/>
      <c r="F14" s="43"/>
      <c r="G14" s="43"/>
      <c r="H14" s="43"/>
      <c r="I14" s="111"/>
      <c r="J14" s="43">
        <v>7490</v>
      </c>
      <c r="K14" s="43">
        <v>8080</v>
      </c>
      <c r="L14" s="43">
        <v>7900</v>
      </c>
      <c r="M14" s="111"/>
      <c r="N14" s="111"/>
      <c r="O14" s="111"/>
      <c r="P14" s="111"/>
      <c r="Q14" s="111"/>
      <c r="R14" s="111"/>
      <c r="S14" s="111"/>
      <c r="T14" s="111"/>
      <c r="U14" s="324"/>
      <c r="V14" s="151"/>
      <c r="W14" s="220"/>
      <c r="X14" s="337"/>
      <c r="Y14" s="338"/>
    </row>
    <row r="15" spans="2:27" x14ac:dyDescent="0.25">
      <c r="B15" s="30">
        <v>43754</v>
      </c>
      <c r="C15" s="27">
        <v>0</v>
      </c>
      <c r="D15" s="43">
        <v>7930</v>
      </c>
      <c r="E15" s="43"/>
      <c r="F15" s="43"/>
      <c r="G15" s="43"/>
      <c r="H15" s="43"/>
      <c r="I15" s="111"/>
      <c r="J15" s="43">
        <v>7590</v>
      </c>
      <c r="K15" s="43">
        <v>7830</v>
      </c>
      <c r="L15" s="43">
        <v>7940</v>
      </c>
      <c r="M15" s="111"/>
      <c r="N15" s="111"/>
      <c r="O15" s="111"/>
      <c r="P15" s="111"/>
      <c r="Q15" s="111"/>
      <c r="R15" s="111"/>
      <c r="S15" s="111"/>
      <c r="T15" s="111"/>
      <c r="U15" s="324"/>
      <c r="V15" s="151"/>
      <c r="W15" s="220"/>
      <c r="X15" s="337"/>
      <c r="Y15" s="338"/>
    </row>
    <row r="16" spans="2:27" x14ac:dyDescent="0.25">
      <c r="B16" s="30">
        <v>43761</v>
      </c>
      <c r="C16" s="27">
        <v>12880</v>
      </c>
      <c r="D16" s="43">
        <v>5640</v>
      </c>
      <c r="E16" s="43"/>
      <c r="F16" s="43"/>
      <c r="G16" s="43"/>
      <c r="H16" s="43"/>
      <c r="I16" s="111"/>
      <c r="J16" s="43">
        <v>7000</v>
      </c>
      <c r="K16" s="43">
        <v>5050</v>
      </c>
      <c r="L16" s="43">
        <v>2550</v>
      </c>
      <c r="M16" s="111"/>
      <c r="N16" s="111"/>
      <c r="O16" s="111"/>
      <c r="P16" s="111"/>
      <c r="Q16" s="111"/>
      <c r="R16" s="111"/>
      <c r="S16" s="111"/>
      <c r="T16" s="111"/>
      <c r="U16" s="324"/>
      <c r="V16" s="151"/>
      <c r="W16" s="220"/>
      <c r="X16" s="337"/>
      <c r="Y16" s="338"/>
    </row>
    <row r="17" spans="2:27" x14ac:dyDescent="0.25">
      <c r="B17" s="30">
        <v>43768</v>
      </c>
      <c r="C17" s="27">
        <v>11320</v>
      </c>
      <c r="D17" s="43">
        <v>8230</v>
      </c>
      <c r="E17" s="43"/>
      <c r="F17" s="43"/>
      <c r="G17" s="43"/>
      <c r="H17" s="43"/>
      <c r="I17" s="111"/>
      <c r="J17" s="43">
        <v>7220</v>
      </c>
      <c r="K17" s="43">
        <v>7400</v>
      </c>
      <c r="L17" s="43">
        <v>6510</v>
      </c>
      <c r="M17" s="43">
        <v>7660</v>
      </c>
      <c r="N17" s="111"/>
      <c r="O17" s="111"/>
      <c r="P17" s="111"/>
      <c r="Q17" s="111"/>
      <c r="R17" s="111"/>
      <c r="S17" s="111"/>
      <c r="T17" s="111"/>
      <c r="U17" s="324"/>
      <c r="V17" s="151"/>
      <c r="W17" s="220"/>
      <c r="X17" s="337"/>
      <c r="Y17" s="338"/>
      <c r="AA17" t="s">
        <v>35</v>
      </c>
    </row>
    <row r="18" spans="2:27" x14ac:dyDescent="0.25">
      <c r="B18" s="30">
        <v>43769</v>
      </c>
      <c r="C18" s="45"/>
      <c r="D18" s="43">
        <v>7730</v>
      </c>
      <c r="E18" s="43"/>
      <c r="F18" s="43"/>
      <c r="G18" s="43"/>
      <c r="H18" s="43"/>
      <c r="I18" s="111"/>
      <c r="J18" s="111"/>
      <c r="K18" s="111"/>
      <c r="L18" s="111"/>
      <c r="M18" s="111"/>
      <c r="N18" s="111"/>
      <c r="O18" s="97">
        <v>10650</v>
      </c>
      <c r="P18" s="49">
        <v>10270</v>
      </c>
      <c r="Q18" s="107">
        <v>53800</v>
      </c>
      <c r="R18" s="44">
        <v>11760</v>
      </c>
      <c r="S18" s="98">
        <v>13460</v>
      </c>
      <c r="T18" s="98">
        <v>28000</v>
      </c>
      <c r="U18" s="324"/>
      <c r="V18" s="151"/>
      <c r="W18" s="220"/>
      <c r="X18" s="337"/>
      <c r="Y18" s="338"/>
      <c r="AA18" t="s">
        <v>36</v>
      </c>
    </row>
    <row r="19" spans="2:27" x14ac:dyDescent="0.25">
      <c r="B19" s="30">
        <v>43775</v>
      </c>
      <c r="C19" s="27">
        <v>11060</v>
      </c>
      <c r="D19" s="43">
        <v>7950</v>
      </c>
      <c r="E19" s="43"/>
      <c r="F19" s="43"/>
      <c r="G19" s="43"/>
      <c r="H19" s="43"/>
      <c r="I19" s="43">
        <v>8570</v>
      </c>
      <c r="J19" s="43">
        <v>7626</v>
      </c>
      <c r="K19" s="43">
        <v>5150</v>
      </c>
      <c r="L19" s="43">
        <v>4595</v>
      </c>
      <c r="M19" s="43">
        <v>7520</v>
      </c>
      <c r="N19" s="111"/>
      <c r="O19" s="111"/>
      <c r="P19" s="111"/>
      <c r="Q19" s="111"/>
      <c r="R19" s="111"/>
      <c r="S19" s="111"/>
      <c r="T19" s="111"/>
      <c r="U19" s="324"/>
      <c r="V19" s="151"/>
      <c r="W19" s="220"/>
      <c r="X19" s="337"/>
      <c r="Y19" s="338"/>
    </row>
    <row r="20" spans="2:27" x14ac:dyDescent="0.25">
      <c r="B20" s="30">
        <v>43780</v>
      </c>
      <c r="C20" s="27">
        <v>12200</v>
      </c>
      <c r="D20" s="43">
        <v>8430</v>
      </c>
      <c r="E20" s="43"/>
      <c r="F20" s="43"/>
      <c r="G20" s="43"/>
      <c r="H20" s="43"/>
      <c r="I20" s="43">
        <v>10040</v>
      </c>
      <c r="J20" s="43">
        <v>8140</v>
      </c>
      <c r="K20" s="43">
        <v>8390</v>
      </c>
      <c r="L20" s="43">
        <v>8290</v>
      </c>
      <c r="M20" s="43">
        <v>8370</v>
      </c>
      <c r="N20" s="111"/>
      <c r="O20" s="97">
        <v>11190</v>
      </c>
      <c r="P20" s="49">
        <v>15300</v>
      </c>
      <c r="Q20" s="107">
        <v>42600</v>
      </c>
      <c r="R20" s="44"/>
      <c r="S20" s="98">
        <v>13540</v>
      </c>
      <c r="T20" s="98">
        <v>38900</v>
      </c>
      <c r="U20" s="324"/>
      <c r="V20" s="151"/>
      <c r="W20" s="220"/>
      <c r="X20" s="337"/>
      <c r="Y20" s="338"/>
    </row>
    <row r="21" spans="2:27" x14ac:dyDescent="0.25">
      <c r="B21" s="30">
        <v>43788</v>
      </c>
      <c r="C21" s="27">
        <v>12220</v>
      </c>
      <c r="D21" s="43">
        <v>7140</v>
      </c>
      <c r="E21" s="43"/>
      <c r="F21" s="43"/>
      <c r="G21" s="43"/>
      <c r="H21" s="43"/>
      <c r="I21" s="43">
        <v>9560</v>
      </c>
      <c r="J21" s="43">
        <v>7930</v>
      </c>
      <c r="K21" s="43">
        <v>6950</v>
      </c>
      <c r="L21" s="43">
        <v>4000</v>
      </c>
      <c r="M21" s="43">
        <v>8430</v>
      </c>
      <c r="N21" s="111"/>
      <c r="O21" s="97">
        <v>11040</v>
      </c>
      <c r="P21" s="49">
        <v>34500</v>
      </c>
      <c r="Q21" s="107">
        <v>40700</v>
      </c>
      <c r="R21" s="44">
        <v>14100</v>
      </c>
      <c r="S21" s="98">
        <v>9530</v>
      </c>
      <c r="T21" s="98">
        <v>29200</v>
      </c>
      <c r="U21" s="324"/>
      <c r="V21" s="151"/>
      <c r="W21" s="220"/>
      <c r="X21" s="337"/>
      <c r="Y21" s="338"/>
    </row>
    <row r="22" spans="2:27" x14ac:dyDescent="0.25">
      <c r="B22" s="30">
        <v>43795</v>
      </c>
      <c r="C22" s="27">
        <v>11950</v>
      </c>
      <c r="D22" s="43">
        <v>8110</v>
      </c>
      <c r="E22" s="43"/>
      <c r="F22" s="43"/>
      <c r="G22" s="43"/>
      <c r="H22" s="43"/>
      <c r="I22" s="43">
        <v>9810</v>
      </c>
      <c r="J22" s="43">
        <v>5100</v>
      </c>
      <c r="K22" s="43">
        <v>7910</v>
      </c>
      <c r="L22" s="43">
        <v>7500</v>
      </c>
      <c r="M22" s="43">
        <v>8090</v>
      </c>
      <c r="N22" s="111"/>
      <c r="O22" s="97">
        <v>10910</v>
      </c>
      <c r="P22" s="49">
        <v>49600</v>
      </c>
      <c r="Q22" s="107">
        <v>51500</v>
      </c>
      <c r="R22" s="44">
        <v>12970</v>
      </c>
      <c r="S22" s="98">
        <v>11740</v>
      </c>
      <c r="T22" s="98">
        <v>25000</v>
      </c>
      <c r="U22" s="324"/>
      <c r="V22" s="151"/>
      <c r="W22" s="220"/>
      <c r="X22" s="337"/>
      <c r="Y22" s="338"/>
    </row>
    <row r="23" spans="2:27" x14ac:dyDescent="0.25">
      <c r="B23" s="30">
        <v>43804</v>
      </c>
      <c r="C23" s="27">
        <v>10450</v>
      </c>
      <c r="D23" s="43">
        <v>6220</v>
      </c>
      <c r="E23" s="43"/>
      <c r="F23" s="43"/>
      <c r="G23" s="43"/>
      <c r="H23" s="43"/>
      <c r="I23" s="43">
        <v>8790</v>
      </c>
      <c r="J23" s="43">
        <v>6620</v>
      </c>
      <c r="K23" s="43">
        <v>6180</v>
      </c>
      <c r="L23" s="43">
        <v>3870</v>
      </c>
      <c r="M23" s="43">
        <v>7850</v>
      </c>
      <c r="N23" s="111"/>
      <c r="O23" s="97">
        <v>8560</v>
      </c>
      <c r="P23" s="49">
        <v>6340</v>
      </c>
      <c r="Q23" s="107">
        <v>10180</v>
      </c>
      <c r="R23" s="44">
        <v>17080</v>
      </c>
      <c r="S23" s="98">
        <v>11600</v>
      </c>
      <c r="T23" s="98">
        <v>24400</v>
      </c>
      <c r="U23" s="324"/>
      <c r="V23" s="151"/>
      <c r="W23" s="220"/>
      <c r="X23" s="337"/>
      <c r="Y23" s="338"/>
      <c r="AA23" t="s">
        <v>40</v>
      </c>
    </row>
    <row r="24" spans="2:27" x14ac:dyDescent="0.25">
      <c r="B24" s="30">
        <v>43809</v>
      </c>
      <c r="C24" s="27">
        <v>10870</v>
      </c>
      <c r="D24" s="43">
        <v>7170</v>
      </c>
      <c r="E24" s="43"/>
      <c r="F24" s="43"/>
      <c r="G24" s="43"/>
      <c r="H24" s="43"/>
      <c r="I24" s="43">
        <v>9410</v>
      </c>
      <c r="J24" s="43">
        <v>7390</v>
      </c>
      <c r="K24" s="43">
        <v>7040</v>
      </c>
      <c r="L24" s="43">
        <v>8000</v>
      </c>
      <c r="M24" s="43">
        <v>8040</v>
      </c>
      <c r="N24" s="111"/>
      <c r="O24" s="97">
        <v>9790</v>
      </c>
      <c r="P24" s="49">
        <v>9120</v>
      </c>
      <c r="Q24" s="107">
        <v>25900</v>
      </c>
      <c r="R24" s="44" t="s">
        <v>33</v>
      </c>
      <c r="S24" s="98">
        <v>12840</v>
      </c>
      <c r="T24" s="98">
        <v>22500</v>
      </c>
      <c r="U24" s="324"/>
      <c r="V24" s="151"/>
      <c r="W24" s="220"/>
      <c r="X24" s="337"/>
      <c r="Y24" s="338"/>
    </row>
    <row r="25" spans="2:27" x14ac:dyDescent="0.25">
      <c r="B25" s="30">
        <v>43816</v>
      </c>
      <c r="C25" s="27">
        <v>11300</v>
      </c>
      <c r="D25" s="43">
        <v>7920</v>
      </c>
      <c r="E25" s="43"/>
      <c r="F25" s="43"/>
      <c r="G25" s="43"/>
      <c r="H25" s="43"/>
      <c r="I25" s="43">
        <v>9610</v>
      </c>
      <c r="J25" s="43">
        <v>7660</v>
      </c>
      <c r="K25" s="43">
        <v>7760</v>
      </c>
      <c r="L25" s="43">
        <v>7900</v>
      </c>
      <c r="M25" s="43">
        <v>8210</v>
      </c>
      <c r="N25" s="111"/>
      <c r="O25" s="97">
        <v>9990</v>
      </c>
      <c r="P25" s="49">
        <v>12480</v>
      </c>
      <c r="Q25" s="107">
        <v>41000</v>
      </c>
      <c r="R25" s="44" t="s">
        <v>24</v>
      </c>
      <c r="S25" s="98">
        <v>13130</v>
      </c>
      <c r="T25" s="98">
        <v>21700</v>
      </c>
      <c r="U25" s="324"/>
      <c r="V25" s="151"/>
      <c r="W25" s="220"/>
      <c r="X25" s="337"/>
      <c r="Y25" s="338"/>
    </row>
    <row r="26" spans="2:27" x14ac:dyDescent="0.25">
      <c r="B26" s="30">
        <v>43822</v>
      </c>
      <c r="C26" s="27">
        <v>11280</v>
      </c>
      <c r="D26" s="43">
        <v>7990</v>
      </c>
      <c r="E26" s="43"/>
      <c r="F26" s="43"/>
      <c r="G26" s="43"/>
      <c r="H26" s="43"/>
      <c r="I26" s="43">
        <v>9600</v>
      </c>
      <c r="J26" s="43">
        <v>7700</v>
      </c>
      <c r="K26" s="43">
        <v>7840</v>
      </c>
      <c r="L26" s="43">
        <v>7840</v>
      </c>
      <c r="M26" s="43">
        <v>8200</v>
      </c>
      <c r="N26" s="111"/>
      <c r="O26" s="97">
        <v>10050</v>
      </c>
      <c r="P26" s="49">
        <v>17300</v>
      </c>
      <c r="Q26" s="107">
        <v>34700</v>
      </c>
      <c r="R26" s="44" t="s">
        <v>33</v>
      </c>
      <c r="S26" s="98">
        <v>13440</v>
      </c>
      <c r="T26" s="98">
        <v>23600</v>
      </c>
      <c r="U26" s="324"/>
      <c r="V26" s="151"/>
      <c r="W26" s="220"/>
      <c r="X26" s="337"/>
      <c r="Y26" s="338"/>
    </row>
    <row r="27" spans="2:27" x14ac:dyDescent="0.25">
      <c r="B27" s="30">
        <v>43829</v>
      </c>
      <c r="C27" s="27">
        <v>11180</v>
      </c>
      <c r="D27" s="43">
        <v>8000</v>
      </c>
      <c r="E27" s="43"/>
      <c r="F27" s="43"/>
      <c r="G27" s="43"/>
      <c r="H27" s="43"/>
      <c r="I27" s="43">
        <v>9890</v>
      </c>
      <c r="J27" s="43">
        <v>7780</v>
      </c>
      <c r="K27" s="43">
        <v>7870</v>
      </c>
      <c r="L27" s="43">
        <v>7770</v>
      </c>
      <c r="M27" s="43">
        <v>8110</v>
      </c>
      <c r="N27" s="111"/>
      <c r="O27" s="97">
        <v>10130</v>
      </c>
      <c r="P27" s="49">
        <v>2570</v>
      </c>
      <c r="Q27" s="107">
        <v>35600</v>
      </c>
      <c r="R27" s="44" t="s">
        <v>33</v>
      </c>
      <c r="S27" s="98">
        <v>13470</v>
      </c>
      <c r="T27" s="98">
        <v>21900</v>
      </c>
      <c r="U27" s="324"/>
      <c r="V27" s="151"/>
      <c r="W27" s="220"/>
      <c r="X27" s="337"/>
      <c r="Y27" s="338"/>
    </row>
    <row r="28" spans="2:27" x14ac:dyDescent="0.25">
      <c r="B28" s="30">
        <v>43837</v>
      </c>
      <c r="C28" s="27">
        <v>11160</v>
      </c>
      <c r="D28" s="43">
        <v>8060</v>
      </c>
      <c r="E28" s="43"/>
      <c r="F28" s="43"/>
      <c r="G28" s="43"/>
      <c r="H28" s="43"/>
      <c r="I28" s="43">
        <v>9750</v>
      </c>
      <c r="J28" s="43">
        <v>7690</v>
      </c>
      <c r="K28" s="43">
        <v>7920</v>
      </c>
      <c r="L28" s="43">
        <v>8010</v>
      </c>
      <c r="M28" s="43">
        <v>8070</v>
      </c>
      <c r="N28" s="111"/>
      <c r="O28" s="97">
        <v>3840</v>
      </c>
      <c r="P28" s="49">
        <v>28300</v>
      </c>
      <c r="Q28" s="107">
        <v>45600</v>
      </c>
      <c r="R28" s="44" t="s">
        <v>33</v>
      </c>
      <c r="S28" s="98">
        <v>14630</v>
      </c>
      <c r="T28" s="98">
        <v>21300</v>
      </c>
      <c r="U28" s="324"/>
      <c r="V28" s="151"/>
      <c r="W28" s="220"/>
      <c r="X28" s="337"/>
      <c r="Y28" s="338"/>
    </row>
    <row r="29" spans="2:27" x14ac:dyDescent="0.25">
      <c r="B29" s="30">
        <v>43844</v>
      </c>
      <c r="C29" s="27">
        <v>10860</v>
      </c>
      <c r="D29" s="43">
        <v>7570</v>
      </c>
      <c r="E29" s="43"/>
      <c r="F29" s="43"/>
      <c r="G29" s="43"/>
      <c r="H29" s="43"/>
      <c r="I29" s="43">
        <v>9440</v>
      </c>
      <c r="J29" s="43">
        <v>7610</v>
      </c>
      <c r="K29" s="43">
        <v>7410</v>
      </c>
      <c r="L29" s="43">
        <v>5720</v>
      </c>
      <c r="M29" s="43">
        <v>7930</v>
      </c>
      <c r="N29" s="111"/>
      <c r="O29" s="97">
        <v>10100</v>
      </c>
      <c r="P29" s="49">
        <v>29600</v>
      </c>
      <c r="Q29" s="107">
        <v>21300</v>
      </c>
      <c r="R29" s="44" t="s">
        <v>33</v>
      </c>
      <c r="S29" s="98">
        <v>9720</v>
      </c>
      <c r="T29" s="98">
        <v>21800</v>
      </c>
      <c r="U29" s="324"/>
      <c r="V29" s="151"/>
      <c r="W29" s="220"/>
      <c r="X29" s="337"/>
      <c r="Y29" s="338"/>
    </row>
    <row r="30" spans="2:27" x14ac:dyDescent="0.25">
      <c r="B30" s="30">
        <v>43852</v>
      </c>
      <c r="C30" s="43" t="s">
        <v>33</v>
      </c>
      <c r="D30" s="43">
        <v>2890</v>
      </c>
      <c r="E30" s="43"/>
      <c r="F30" s="43"/>
      <c r="G30" s="43"/>
      <c r="H30" s="43"/>
      <c r="I30" s="43">
        <v>8170</v>
      </c>
      <c r="J30" s="43">
        <v>3650</v>
      </c>
      <c r="K30" s="43">
        <v>2410</v>
      </c>
      <c r="L30" s="43">
        <v>7600</v>
      </c>
      <c r="M30" s="43">
        <v>7820</v>
      </c>
      <c r="N30" s="111"/>
      <c r="O30" s="97">
        <v>6370</v>
      </c>
      <c r="P30" s="49">
        <v>6500</v>
      </c>
      <c r="Q30" s="107">
        <v>7290</v>
      </c>
      <c r="R30" s="44" t="s">
        <v>24</v>
      </c>
      <c r="S30" s="98">
        <v>10840</v>
      </c>
      <c r="T30" s="98">
        <v>16670</v>
      </c>
      <c r="U30" s="324"/>
      <c r="V30" s="151"/>
      <c r="W30" s="220"/>
      <c r="X30" s="337"/>
      <c r="Y30" s="338"/>
      <c r="AA30" t="s">
        <v>41</v>
      </c>
    </row>
    <row r="31" spans="2:27" x14ac:dyDescent="0.25">
      <c r="B31" s="30">
        <v>43858</v>
      </c>
      <c r="C31" s="27">
        <v>10440</v>
      </c>
      <c r="D31" s="43">
        <v>7500</v>
      </c>
      <c r="E31" s="43"/>
      <c r="F31" s="43"/>
      <c r="G31" s="43"/>
      <c r="H31" s="43"/>
      <c r="I31" s="43">
        <v>9470</v>
      </c>
      <c r="J31" s="43">
        <v>7600</v>
      </c>
      <c r="K31" s="43">
        <v>7310</v>
      </c>
      <c r="L31" s="43">
        <v>7890</v>
      </c>
      <c r="M31" s="43">
        <v>8310</v>
      </c>
      <c r="N31" s="111"/>
      <c r="O31" s="97">
        <v>9600</v>
      </c>
      <c r="P31" s="49">
        <v>10090</v>
      </c>
      <c r="Q31" s="107">
        <v>22400</v>
      </c>
      <c r="R31" s="44" t="s">
        <v>24</v>
      </c>
      <c r="S31" s="98">
        <v>12500</v>
      </c>
      <c r="T31" s="98">
        <v>20300</v>
      </c>
      <c r="U31" s="324"/>
      <c r="V31" s="151"/>
      <c r="W31" s="220"/>
      <c r="X31" s="337"/>
      <c r="Y31" s="338"/>
    </row>
    <row r="32" spans="2:27" x14ac:dyDescent="0.25">
      <c r="B32" s="30">
        <v>43865</v>
      </c>
      <c r="C32" s="27">
        <v>10880</v>
      </c>
      <c r="D32" s="43">
        <v>7750</v>
      </c>
      <c r="E32" s="43"/>
      <c r="F32" s="43"/>
      <c r="G32" s="43"/>
      <c r="H32" s="43"/>
      <c r="I32" s="43">
        <v>9700</v>
      </c>
      <c r="J32" s="43">
        <v>7400</v>
      </c>
      <c r="K32" s="43">
        <v>7630</v>
      </c>
      <c r="L32" s="43">
        <v>7410</v>
      </c>
      <c r="M32" s="43">
        <v>8170</v>
      </c>
      <c r="N32" s="111"/>
      <c r="O32" s="97">
        <v>9800</v>
      </c>
      <c r="P32" s="49">
        <v>12300</v>
      </c>
      <c r="Q32" s="107">
        <v>24800</v>
      </c>
      <c r="R32" s="44" t="s">
        <v>33</v>
      </c>
      <c r="S32" s="98">
        <v>12350</v>
      </c>
      <c r="T32" s="98">
        <v>20900</v>
      </c>
      <c r="U32" s="324"/>
      <c r="V32" s="151"/>
      <c r="W32" s="220"/>
      <c r="X32" s="337"/>
      <c r="Y32" s="338"/>
    </row>
    <row r="33" spans="2:27" x14ac:dyDescent="0.25">
      <c r="B33" s="30">
        <v>43872</v>
      </c>
      <c r="C33" s="27">
        <v>10680</v>
      </c>
      <c r="D33" s="43">
        <v>7700</v>
      </c>
      <c r="E33" s="43"/>
      <c r="F33" s="43"/>
      <c r="G33" s="43"/>
      <c r="H33" s="43"/>
      <c r="I33" s="43">
        <v>9670</v>
      </c>
      <c r="J33" s="43">
        <v>7250</v>
      </c>
      <c r="K33" s="43">
        <v>7390</v>
      </c>
      <c r="L33" s="43">
        <v>7840</v>
      </c>
      <c r="M33" s="43">
        <v>8030</v>
      </c>
      <c r="N33" s="111"/>
      <c r="O33" s="97">
        <v>9960</v>
      </c>
      <c r="P33" s="49">
        <v>22200</v>
      </c>
      <c r="Q33" s="107">
        <v>31700</v>
      </c>
      <c r="R33" s="44" t="s">
        <v>33</v>
      </c>
      <c r="S33" s="98">
        <v>12690</v>
      </c>
      <c r="T33" s="98">
        <v>21400</v>
      </c>
      <c r="U33" s="324"/>
      <c r="V33" s="151"/>
      <c r="W33" s="220"/>
      <c r="X33" s="337"/>
      <c r="Y33" s="338"/>
    </row>
    <row r="34" spans="2:27" x14ac:dyDescent="0.25">
      <c r="B34" s="30">
        <v>43879</v>
      </c>
      <c r="C34" s="27">
        <v>11070</v>
      </c>
      <c r="D34" s="43">
        <v>7710</v>
      </c>
      <c r="E34" s="43"/>
      <c r="F34" s="43"/>
      <c r="G34" s="43"/>
      <c r="H34" s="43"/>
      <c r="I34" s="43">
        <v>9680</v>
      </c>
      <c r="J34" s="43">
        <v>7280</v>
      </c>
      <c r="K34" s="43">
        <v>7590</v>
      </c>
      <c r="L34" s="43">
        <v>8300</v>
      </c>
      <c r="M34" s="43">
        <v>8670</v>
      </c>
      <c r="N34" s="111"/>
      <c r="O34" s="97">
        <v>10040</v>
      </c>
      <c r="P34" s="49">
        <v>26300</v>
      </c>
      <c r="Q34" s="107">
        <v>27600</v>
      </c>
      <c r="R34" s="44" t="s">
        <v>33</v>
      </c>
      <c r="S34" s="98">
        <v>12640</v>
      </c>
      <c r="T34" s="98">
        <v>22400</v>
      </c>
      <c r="U34" s="324"/>
      <c r="V34" s="151"/>
      <c r="W34" s="220"/>
      <c r="X34" s="337"/>
      <c r="Y34" s="338"/>
    </row>
    <row r="35" spans="2:27" x14ac:dyDescent="0.25">
      <c r="B35" s="30">
        <v>43886</v>
      </c>
      <c r="C35" s="27">
        <v>11380</v>
      </c>
      <c r="D35" s="43">
        <v>8500</v>
      </c>
      <c r="E35" s="43"/>
      <c r="F35" s="43"/>
      <c r="G35" s="43"/>
      <c r="H35" s="43"/>
      <c r="I35" s="43">
        <v>10400</v>
      </c>
      <c r="J35" s="43">
        <v>8140</v>
      </c>
      <c r="K35" s="43">
        <v>8350</v>
      </c>
      <c r="L35" s="43">
        <v>8800</v>
      </c>
      <c r="M35" s="43">
        <v>8750</v>
      </c>
      <c r="N35" s="111"/>
      <c r="O35" s="97">
        <v>10630</v>
      </c>
      <c r="P35" s="49">
        <v>28900</v>
      </c>
      <c r="Q35" s="107">
        <v>30300</v>
      </c>
      <c r="R35" s="44" t="s">
        <v>33</v>
      </c>
      <c r="S35" s="98">
        <v>14140</v>
      </c>
      <c r="T35" s="98">
        <v>23600</v>
      </c>
      <c r="U35" s="324"/>
      <c r="V35" s="151"/>
      <c r="W35" s="220"/>
      <c r="X35" s="337"/>
      <c r="Y35" s="338"/>
    </row>
    <row r="36" spans="2:27" x14ac:dyDescent="0.25">
      <c r="B36" s="30">
        <v>43893</v>
      </c>
      <c r="C36" s="27">
        <v>11220</v>
      </c>
      <c r="D36" s="43">
        <v>8240</v>
      </c>
      <c r="E36" s="43"/>
      <c r="F36" s="43"/>
      <c r="G36" s="43"/>
      <c r="H36" s="43"/>
      <c r="I36" s="43">
        <v>9850</v>
      </c>
      <c r="J36" s="43">
        <v>7680</v>
      </c>
      <c r="K36" s="43">
        <v>8080</v>
      </c>
      <c r="L36" s="43">
        <v>8680</v>
      </c>
      <c r="M36" s="43">
        <v>8360</v>
      </c>
      <c r="N36" s="111"/>
      <c r="O36" s="97">
        <v>10390</v>
      </c>
      <c r="P36" s="49">
        <v>29800</v>
      </c>
      <c r="Q36" s="107">
        <v>44800</v>
      </c>
      <c r="R36" s="44" t="s">
        <v>33</v>
      </c>
      <c r="S36" s="98">
        <v>13410</v>
      </c>
      <c r="T36" s="98">
        <v>26300</v>
      </c>
      <c r="U36" s="324"/>
      <c r="V36" s="151"/>
      <c r="W36" s="220"/>
      <c r="X36" s="337"/>
      <c r="Y36" s="338"/>
    </row>
    <row r="37" spans="2:27" x14ac:dyDescent="0.25">
      <c r="B37" s="30">
        <v>43900</v>
      </c>
      <c r="C37" s="27">
        <v>10840</v>
      </c>
      <c r="D37" s="43">
        <v>8090</v>
      </c>
      <c r="E37" s="43"/>
      <c r="F37" s="43"/>
      <c r="G37" s="43"/>
      <c r="H37" s="43"/>
      <c r="I37" s="43">
        <v>9630</v>
      </c>
      <c r="J37" s="43">
        <v>7590</v>
      </c>
      <c r="K37" s="43">
        <v>7820</v>
      </c>
      <c r="L37" s="43">
        <v>8110</v>
      </c>
      <c r="M37" s="43">
        <v>8210</v>
      </c>
      <c r="N37" s="111"/>
      <c r="O37" s="97">
        <v>10350</v>
      </c>
      <c r="P37" s="49">
        <v>31600</v>
      </c>
      <c r="Q37" s="107">
        <v>33100</v>
      </c>
      <c r="R37" s="44" t="s">
        <v>33</v>
      </c>
      <c r="S37" s="98">
        <v>13910</v>
      </c>
      <c r="T37" s="98">
        <v>33300</v>
      </c>
      <c r="U37" s="324"/>
      <c r="V37" s="151"/>
      <c r="W37" s="220"/>
      <c r="X37" s="337"/>
      <c r="Y37" s="338"/>
    </row>
    <row r="38" spans="2:27" x14ac:dyDescent="0.25">
      <c r="B38" s="30">
        <v>43907</v>
      </c>
      <c r="C38" s="27">
        <v>11210</v>
      </c>
      <c r="D38" s="43">
        <v>8015</v>
      </c>
      <c r="E38" s="43"/>
      <c r="F38" s="43"/>
      <c r="G38" s="43"/>
      <c r="H38" s="43"/>
      <c r="I38" s="43">
        <v>9840</v>
      </c>
      <c r="J38" s="43">
        <v>7210</v>
      </c>
      <c r="K38" s="43">
        <v>7740</v>
      </c>
      <c r="L38" s="43">
        <v>7970</v>
      </c>
      <c r="M38" s="43">
        <v>8590</v>
      </c>
      <c r="N38" s="111"/>
      <c r="O38" s="97">
        <v>10330</v>
      </c>
      <c r="P38" s="49">
        <v>32070</v>
      </c>
      <c r="Q38" s="107">
        <v>48740</v>
      </c>
      <c r="R38" s="44" t="s">
        <v>33</v>
      </c>
      <c r="S38" s="98">
        <v>13960</v>
      </c>
      <c r="T38" s="98">
        <v>26150</v>
      </c>
      <c r="U38" s="324"/>
      <c r="V38" s="151"/>
      <c r="W38" s="220"/>
      <c r="X38" s="337"/>
      <c r="Y38" s="338"/>
    </row>
    <row r="39" spans="2:27" x14ac:dyDescent="0.25">
      <c r="B39" s="30">
        <v>43916</v>
      </c>
      <c r="C39" s="27">
        <v>6945</v>
      </c>
      <c r="D39" s="43">
        <v>5677</v>
      </c>
      <c r="E39" s="43"/>
      <c r="F39" s="43"/>
      <c r="G39" s="43"/>
      <c r="H39" s="43"/>
      <c r="I39" s="43">
        <v>3893</v>
      </c>
      <c r="J39" s="43">
        <v>5742</v>
      </c>
      <c r="K39" s="43">
        <v>5380</v>
      </c>
      <c r="L39" s="43">
        <v>4220</v>
      </c>
      <c r="M39" s="43">
        <v>7299</v>
      </c>
      <c r="N39" s="111"/>
      <c r="O39" s="97">
        <v>6993</v>
      </c>
      <c r="P39" s="49">
        <v>3240</v>
      </c>
      <c r="Q39" s="107">
        <v>8040</v>
      </c>
      <c r="R39" s="44">
        <v>11200</v>
      </c>
      <c r="S39" s="98">
        <v>10885</v>
      </c>
      <c r="T39" s="98">
        <v>13710</v>
      </c>
      <c r="U39" s="324"/>
      <c r="V39" s="151"/>
      <c r="W39" s="220"/>
      <c r="X39" s="337"/>
      <c r="Y39" s="338"/>
      <c r="AA39" t="s">
        <v>39</v>
      </c>
    </row>
    <row r="40" spans="2:27" x14ac:dyDescent="0.25">
      <c r="B40" s="30">
        <v>43921</v>
      </c>
      <c r="C40" s="27">
        <v>9762</v>
      </c>
      <c r="D40" s="43">
        <v>7653</v>
      </c>
      <c r="E40" s="43"/>
      <c r="F40" s="43"/>
      <c r="G40" s="43"/>
      <c r="H40" s="43"/>
      <c r="I40" s="43">
        <v>8978</v>
      </c>
      <c r="J40" s="43">
        <v>7475</v>
      </c>
      <c r="K40" s="43">
        <v>7349</v>
      </c>
      <c r="L40" s="43">
        <v>7191</v>
      </c>
      <c r="M40" s="43">
        <v>8611</v>
      </c>
      <c r="N40" s="111"/>
      <c r="O40" s="97">
        <v>9290</v>
      </c>
      <c r="P40" s="49">
        <v>7207</v>
      </c>
      <c r="Q40" s="107">
        <v>12720</v>
      </c>
      <c r="R40" s="44">
        <v>11990</v>
      </c>
      <c r="S40" s="98">
        <v>11940</v>
      </c>
      <c r="T40" s="98">
        <v>16680</v>
      </c>
      <c r="U40" s="324"/>
      <c r="V40" s="151"/>
      <c r="W40" s="220"/>
      <c r="X40" s="337"/>
      <c r="Y40" s="338"/>
    </row>
    <row r="41" spans="2:27" x14ac:dyDescent="0.25">
      <c r="B41" s="30">
        <v>43928</v>
      </c>
      <c r="C41" s="27">
        <v>9780</v>
      </c>
      <c r="D41" s="43">
        <v>7640</v>
      </c>
      <c r="E41" s="43"/>
      <c r="F41" s="43"/>
      <c r="G41" s="43"/>
      <c r="H41" s="43"/>
      <c r="I41" s="43">
        <v>8710</v>
      </c>
      <c r="J41" s="43">
        <v>7430</v>
      </c>
      <c r="K41" s="43">
        <v>7730</v>
      </c>
      <c r="L41" s="43">
        <v>7940</v>
      </c>
      <c r="M41" s="43">
        <v>8600</v>
      </c>
      <c r="N41" s="111"/>
      <c r="O41" s="97">
        <v>9820</v>
      </c>
      <c r="P41" s="49">
        <v>10890</v>
      </c>
      <c r="Q41" s="107">
        <v>25900</v>
      </c>
      <c r="R41" s="44">
        <v>10640</v>
      </c>
      <c r="S41" s="98">
        <v>12570</v>
      </c>
      <c r="T41" s="98">
        <v>20800</v>
      </c>
      <c r="U41" s="324"/>
      <c r="V41" s="151"/>
      <c r="W41" s="220"/>
      <c r="X41" s="337"/>
      <c r="Y41" s="338"/>
    </row>
    <row r="42" spans="2:27" x14ac:dyDescent="0.25">
      <c r="B42" s="30">
        <v>43935</v>
      </c>
      <c r="C42" s="27">
        <v>9430</v>
      </c>
      <c r="D42" s="43">
        <v>7740</v>
      </c>
      <c r="E42" s="43"/>
      <c r="F42" s="43"/>
      <c r="G42" s="43"/>
      <c r="H42" s="43"/>
      <c r="I42" s="43">
        <v>8350</v>
      </c>
      <c r="J42" s="43">
        <v>7980</v>
      </c>
      <c r="K42" s="43">
        <v>7550</v>
      </c>
      <c r="L42" s="43">
        <v>5680</v>
      </c>
      <c r="M42" s="43">
        <v>8880</v>
      </c>
      <c r="N42" s="111"/>
      <c r="O42" s="97">
        <v>9770</v>
      </c>
      <c r="P42" s="49">
        <v>15330</v>
      </c>
      <c r="Q42" s="107">
        <v>33500</v>
      </c>
      <c r="R42" s="44">
        <v>10120</v>
      </c>
      <c r="S42" s="98">
        <v>5990</v>
      </c>
      <c r="T42" s="98">
        <v>19700</v>
      </c>
      <c r="U42" s="324"/>
      <c r="V42" s="151"/>
      <c r="W42" s="220"/>
      <c r="X42" s="337"/>
      <c r="Y42" s="338"/>
    </row>
    <row r="43" spans="2:27" x14ac:dyDescent="0.25">
      <c r="B43" s="30">
        <v>43942</v>
      </c>
      <c r="C43" s="43" t="s">
        <v>33</v>
      </c>
      <c r="D43" s="43">
        <v>7510</v>
      </c>
      <c r="E43" s="43"/>
      <c r="F43" s="43"/>
      <c r="G43" s="43"/>
      <c r="H43" s="43"/>
      <c r="I43" s="43">
        <v>8530</v>
      </c>
      <c r="J43" s="43">
        <v>7430</v>
      </c>
      <c r="K43" s="43">
        <v>7190</v>
      </c>
      <c r="L43" s="43">
        <v>7040</v>
      </c>
      <c r="M43" s="43">
        <v>8480</v>
      </c>
      <c r="N43" s="111"/>
      <c r="O43" s="97">
        <v>8710</v>
      </c>
      <c r="P43" s="49">
        <v>12380</v>
      </c>
      <c r="Q43" s="107">
        <v>38700</v>
      </c>
      <c r="R43" s="44">
        <v>9650</v>
      </c>
      <c r="S43" s="98">
        <v>11820</v>
      </c>
      <c r="T43" s="98">
        <v>15060</v>
      </c>
      <c r="U43" s="324"/>
      <c r="V43" s="151"/>
      <c r="W43" s="220"/>
      <c r="X43" s="337"/>
      <c r="Y43" s="338"/>
    </row>
    <row r="44" spans="2:27" x14ac:dyDescent="0.25">
      <c r="B44" s="30">
        <v>43949</v>
      </c>
      <c r="C44" s="27">
        <v>10610</v>
      </c>
      <c r="D44" s="43">
        <v>7720</v>
      </c>
      <c r="E44" s="43"/>
      <c r="F44" s="43"/>
      <c r="G44" s="43"/>
      <c r="H44" s="43"/>
      <c r="I44" s="43">
        <v>8690</v>
      </c>
      <c r="J44" s="43">
        <v>8100</v>
      </c>
      <c r="K44" s="43">
        <v>7520</v>
      </c>
      <c r="L44" s="43">
        <v>6160</v>
      </c>
      <c r="M44" s="43">
        <v>8650</v>
      </c>
      <c r="N44" s="111"/>
      <c r="O44" s="97">
        <v>9930</v>
      </c>
      <c r="P44" s="49">
        <v>33400</v>
      </c>
      <c r="Q44" s="107">
        <v>48400</v>
      </c>
      <c r="R44" s="44">
        <v>10070</v>
      </c>
      <c r="S44" s="98">
        <v>13100</v>
      </c>
      <c r="T44" s="98">
        <v>17250</v>
      </c>
      <c r="U44" s="324"/>
      <c r="V44" s="151"/>
      <c r="W44" s="220"/>
      <c r="X44" s="337"/>
      <c r="Y44" s="338"/>
    </row>
    <row r="45" spans="2:27" x14ac:dyDescent="0.25">
      <c r="B45" s="30">
        <v>43956</v>
      </c>
      <c r="C45" s="27">
        <v>10250</v>
      </c>
      <c r="D45" s="43">
        <v>8037</v>
      </c>
      <c r="E45" s="43"/>
      <c r="F45" s="43"/>
      <c r="G45" s="43"/>
      <c r="H45" s="43"/>
      <c r="I45" s="43">
        <v>8931</v>
      </c>
      <c r="J45" s="43">
        <v>8125</v>
      </c>
      <c r="K45" s="43">
        <v>8065</v>
      </c>
      <c r="L45" s="43">
        <v>7798</v>
      </c>
      <c r="M45" s="43">
        <v>8265</v>
      </c>
      <c r="N45" s="111"/>
      <c r="O45" s="97">
        <v>9763</v>
      </c>
      <c r="P45" s="49">
        <v>37100</v>
      </c>
      <c r="Q45" s="107">
        <v>61390</v>
      </c>
      <c r="R45" s="44">
        <v>11640</v>
      </c>
      <c r="S45" s="98">
        <v>14500</v>
      </c>
      <c r="T45" s="98">
        <v>29660</v>
      </c>
      <c r="U45" s="324"/>
      <c r="V45" s="151"/>
      <c r="W45" s="220"/>
      <c r="X45" s="337"/>
      <c r="Y45" s="338"/>
    </row>
    <row r="46" spans="2:27" x14ac:dyDescent="0.25">
      <c r="B46" s="30">
        <v>43963</v>
      </c>
      <c r="C46" s="43" t="s">
        <v>33</v>
      </c>
      <c r="D46" s="43">
        <v>8285</v>
      </c>
      <c r="E46" s="43"/>
      <c r="F46" s="43"/>
      <c r="G46" s="43"/>
      <c r="H46" s="43"/>
      <c r="I46" s="43">
        <v>9721</v>
      </c>
      <c r="J46" s="43">
        <v>8853</v>
      </c>
      <c r="K46" s="43">
        <v>7771</v>
      </c>
      <c r="L46" s="43">
        <v>6653</v>
      </c>
      <c r="M46" s="43">
        <v>9391</v>
      </c>
      <c r="N46" s="111"/>
      <c r="O46" s="97">
        <v>11550</v>
      </c>
      <c r="P46" s="49">
        <v>42910</v>
      </c>
      <c r="Q46" s="107">
        <v>72120</v>
      </c>
      <c r="R46" s="44" t="s">
        <v>33</v>
      </c>
      <c r="S46" s="98">
        <v>14140</v>
      </c>
      <c r="T46" s="98">
        <v>31850</v>
      </c>
      <c r="U46" s="324"/>
      <c r="V46" s="151"/>
      <c r="W46" s="220"/>
      <c r="X46" s="337"/>
      <c r="Y46" s="338"/>
    </row>
    <row r="47" spans="2:27" x14ac:dyDescent="0.25">
      <c r="B47" s="53">
        <v>43970</v>
      </c>
      <c r="C47" s="59">
        <v>10130</v>
      </c>
      <c r="D47" s="339">
        <v>7670</v>
      </c>
      <c r="E47" s="339"/>
      <c r="F47" s="339"/>
      <c r="G47" s="339"/>
      <c r="H47" s="339"/>
      <c r="I47" s="339">
        <v>8370</v>
      </c>
      <c r="J47" s="339">
        <v>7540</v>
      </c>
      <c r="K47" s="339">
        <v>7530</v>
      </c>
      <c r="L47" s="339">
        <v>8070</v>
      </c>
      <c r="M47" s="339">
        <v>8410</v>
      </c>
      <c r="N47" s="111"/>
      <c r="O47" s="334">
        <v>9860</v>
      </c>
      <c r="P47" s="340">
        <v>33500</v>
      </c>
      <c r="Q47" s="341">
        <v>49500</v>
      </c>
      <c r="R47" s="44" t="s">
        <v>33</v>
      </c>
      <c r="S47" s="335">
        <v>13190</v>
      </c>
      <c r="T47" s="335">
        <v>18080</v>
      </c>
      <c r="U47" s="324"/>
      <c r="V47" s="151"/>
      <c r="W47" s="220"/>
      <c r="X47" s="337"/>
      <c r="Y47" s="338"/>
    </row>
    <row r="48" spans="2:27" x14ac:dyDescent="0.25">
      <c r="B48" s="30">
        <v>43977</v>
      </c>
      <c r="C48" s="43" t="s">
        <v>33</v>
      </c>
      <c r="D48" s="43">
        <v>7730</v>
      </c>
      <c r="E48" s="43"/>
      <c r="F48" s="43"/>
      <c r="G48" s="43"/>
      <c r="H48" s="43"/>
      <c r="I48" s="43">
        <v>8330</v>
      </c>
      <c r="J48" s="43">
        <v>8070</v>
      </c>
      <c r="K48" s="43">
        <v>7460</v>
      </c>
      <c r="L48" s="43">
        <v>6540</v>
      </c>
      <c r="M48" s="43">
        <v>8540</v>
      </c>
      <c r="N48" s="111"/>
      <c r="O48" s="97">
        <v>10200</v>
      </c>
      <c r="P48" s="49">
        <v>35400</v>
      </c>
      <c r="Q48" s="107">
        <v>51000</v>
      </c>
      <c r="R48" s="44" t="s">
        <v>33</v>
      </c>
      <c r="S48" s="98">
        <v>13720</v>
      </c>
      <c r="T48" s="98">
        <v>23300</v>
      </c>
      <c r="U48" s="324"/>
      <c r="V48" s="151"/>
      <c r="W48" s="220"/>
      <c r="X48" s="337"/>
      <c r="Y48" s="338"/>
    </row>
    <row r="49" spans="2:27" x14ac:dyDescent="0.25">
      <c r="B49" s="30">
        <v>43983</v>
      </c>
      <c r="C49" s="43" t="s">
        <v>33</v>
      </c>
      <c r="D49" s="43">
        <v>7950</v>
      </c>
      <c r="E49" s="43"/>
      <c r="F49" s="43"/>
      <c r="G49" s="43"/>
      <c r="H49" s="43"/>
      <c r="I49" s="43">
        <v>8600</v>
      </c>
      <c r="J49" s="43">
        <v>8220</v>
      </c>
      <c r="K49" s="43">
        <v>7660</v>
      </c>
      <c r="L49" s="43">
        <v>6890</v>
      </c>
      <c r="M49" s="43">
        <v>8860</v>
      </c>
      <c r="N49" s="111"/>
      <c r="O49" s="97">
        <v>10370</v>
      </c>
      <c r="P49" s="49">
        <v>39200</v>
      </c>
      <c r="Q49" s="107">
        <v>48500</v>
      </c>
      <c r="R49" s="44" t="s">
        <v>33</v>
      </c>
      <c r="S49" s="98">
        <v>13450</v>
      </c>
      <c r="T49" s="98">
        <v>18630</v>
      </c>
      <c r="U49" s="324"/>
      <c r="V49" s="151"/>
      <c r="W49" s="220"/>
      <c r="X49" s="337"/>
      <c r="Y49" s="338"/>
    </row>
    <row r="50" spans="2:27" x14ac:dyDescent="0.25">
      <c r="B50" s="30">
        <v>43991</v>
      </c>
      <c r="C50" s="59">
        <v>5830</v>
      </c>
      <c r="D50" s="43">
        <v>4090</v>
      </c>
      <c r="E50" s="43"/>
      <c r="F50" s="43"/>
      <c r="G50" s="43"/>
      <c r="H50" s="43"/>
      <c r="I50" s="43">
        <v>5270</v>
      </c>
      <c r="J50" s="43">
        <v>6390</v>
      </c>
      <c r="K50" s="43">
        <v>3920</v>
      </c>
      <c r="L50" s="43">
        <v>2070</v>
      </c>
      <c r="M50" s="43">
        <v>8260</v>
      </c>
      <c r="N50" s="111"/>
      <c r="O50" s="97">
        <v>6560</v>
      </c>
      <c r="P50" s="49">
        <v>44800</v>
      </c>
      <c r="Q50" s="107">
        <v>52900</v>
      </c>
      <c r="R50" s="44" t="s">
        <v>33</v>
      </c>
      <c r="S50" s="98">
        <v>5370</v>
      </c>
      <c r="T50" s="98">
        <v>15500</v>
      </c>
      <c r="U50" s="324"/>
      <c r="V50" s="151"/>
      <c r="W50" s="220"/>
      <c r="X50" s="337"/>
      <c r="Y50" s="338"/>
      <c r="AA50" t="s">
        <v>55</v>
      </c>
    </row>
    <row r="51" spans="2:27" x14ac:dyDescent="0.25">
      <c r="B51" s="30">
        <v>43998</v>
      </c>
      <c r="C51" s="43" t="s">
        <v>33</v>
      </c>
      <c r="D51" s="43">
        <v>7477</v>
      </c>
      <c r="E51" s="43"/>
      <c r="F51" s="43"/>
      <c r="G51" s="43"/>
      <c r="H51" s="43"/>
      <c r="I51" s="43">
        <v>8737</v>
      </c>
      <c r="J51" s="43">
        <v>7839</v>
      </c>
      <c r="K51" s="43">
        <v>7190</v>
      </c>
      <c r="L51" s="43">
        <v>6386</v>
      </c>
      <c r="M51" s="43">
        <v>8540</v>
      </c>
      <c r="N51" s="111"/>
      <c r="O51" s="97">
        <v>10240</v>
      </c>
      <c r="P51" s="49">
        <v>51010</v>
      </c>
      <c r="Q51" s="107">
        <v>67470</v>
      </c>
      <c r="R51" s="44" t="s">
        <v>33</v>
      </c>
      <c r="S51" s="98">
        <v>14830</v>
      </c>
      <c r="T51" s="98">
        <v>25440</v>
      </c>
      <c r="U51" s="324"/>
      <c r="V51" s="151"/>
      <c r="W51" s="220"/>
      <c r="X51" s="337"/>
      <c r="Y51" s="338"/>
    </row>
    <row r="52" spans="2:27" x14ac:dyDescent="0.25">
      <c r="B52" s="30">
        <v>44004</v>
      </c>
      <c r="C52" s="60">
        <v>9738</v>
      </c>
      <c r="D52" s="43">
        <v>8120</v>
      </c>
      <c r="E52" s="43"/>
      <c r="F52" s="43"/>
      <c r="G52" s="43"/>
      <c r="H52" s="43"/>
      <c r="I52" s="43">
        <v>9956</v>
      </c>
      <c r="J52" s="43">
        <v>8337</v>
      </c>
      <c r="K52" s="43">
        <v>7897</v>
      </c>
      <c r="L52" s="43">
        <v>6529</v>
      </c>
      <c r="M52" s="43">
        <v>8471</v>
      </c>
      <c r="N52" s="111"/>
      <c r="O52" s="97">
        <v>10690</v>
      </c>
      <c r="P52" s="49">
        <v>56430</v>
      </c>
      <c r="Q52" s="107">
        <v>77280</v>
      </c>
      <c r="R52" s="44" t="s">
        <v>33</v>
      </c>
      <c r="S52" s="98">
        <v>13570</v>
      </c>
      <c r="T52" s="98">
        <v>29440</v>
      </c>
      <c r="U52" s="324"/>
      <c r="V52" s="151"/>
      <c r="W52" s="220"/>
      <c r="X52" s="337"/>
      <c r="Y52" s="338"/>
    </row>
    <row r="53" spans="2:27" x14ac:dyDescent="0.25">
      <c r="B53" s="30">
        <v>44012</v>
      </c>
      <c r="C53" s="60">
        <v>9267</v>
      </c>
      <c r="D53" s="43">
        <v>8262</v>
      </c>
      <c r="E53" s="43"/>
      <c r="F53" s="43"/>
      <c r="G53" s="43"/>
      <c r="H53" s="43"/>
      <c r="I53" s="43">
        <v>9753</v>
      </c>
      <c r="J53" s="43">
        <v>7784</v>
      </c>
      <c r="K53" s="43">
        <v>8245</v>
      </c>
      <c r="L53" s="43">
        <v>9115</v>
      </c>
      <c r="M53" s="43">
        <v>8070</v>
      </c>
      <c r="N53" s="111"/>
      <c r="O53" s="97">
        <v>10140</v>
      </c>
      <c r="P53" s="49">
        <v>55790</v>
      </c>
      <c r="Q53" s="107">
        <v>83910</v>
      </c>
      <c r="R53" s="44" t="s">
        <v>33</v>
      </c>
      <c r="S53" s="98">
        <v>15870</v>
      </c>
      <c r="T53" s="98">
        <v>28620</v>
      </c>
      <c r="U53" s="324"/>
      <c r="V53" s="151"/>
      <c r="W53" s="220"/>
      <c r="X53" s="337"/>
      <c r="Y53" s="338"/>
    </row>
    <row r="54" spans="2:27" x14ac:dyDescent="0.25">
      <c r="B54" s="30">
        <v>44019</v>
      </c>
      <c r="C54" s="60">
        <v>10360</v>
      </c>
      <c r="D54" s="43">
        <v>8705</v>
      </c>
      <c r="E54" s="43"/>
      <c r="F54" s="43"/>
      <c r="G54" s="43"/>
      <c r="H54" s="43"/>
      <c r="I54" s="43">
        <v>10330</v>
      </c>
      <c r="J54" s="43">
        <v>8028</v>
      </c>
      <c r="K54" s="43">
        <v>8635</v>
      </c>
      <c r="L54" s="43">
        <v>9166</v>
      </c>
      <c r="M54" s="43">
        <v>8355</v>
      </c>
      <c r="N54" s="111"/>
      <c r="O54" s="97">
        <v>10750</v>
      </c>
      <c r="P54" s="49">
        <v>55730</v>
      </c>
      <c r="Q54" s="107">
        <v>97010</v>
      </c>
      <c r="R54" s="44" t="s">
        <v>33</v>
      </c>
      <c r="S54" s="98">
        <v>17130</v>
      </c>
      <c r="T54" s="98">
        <v>28390</v>
      </c>
      <c r="U54" s="324"/>
      <c r="V54" s="151"/>
      <c r="W54" s="220"/>
      <c r="X54" s="337"/>
      <c r="Y54" s="338"/>
    </row>
    <row r="55" spans="2:27" x14ac:dyDescent="0.25">
      <c r="B55" s="30">
        <v>44026</v>
      </c>
      <c r="C55" s="43" t="s">
        <v>37</v>
      </c>
      <c r="D55" s="43">
        <v>8636</v>
      </c>
      <c r="E55" s="43"/>
      <c r="F55" s="43"/>
      <c r="G55" s="43"/>
      <c r="H55" s="43"/>
      <c r="I55" s="43">
        <v>9920</v>
      </c>
      <c r="J55" s="43">
        <v>7780</v>
      </c>
      <c r="K55" s="43">
        <v>8560</v>
      </c>
      <c r="L55" s="43">
        <v>9800</v>
      </c>
      <c r="M55" s="43">
        <v>8180</v>
      </c>
      <c r="N55" s="111"/>
      <c r="O55" s="97">
        <v>10540</v>
      </c>
      <c r="P55" s="49">
        <v>60580</v>
      </c>
      <c r="Q55" s="107">
        <v>80750</v>
      </c>
      <c r="R55" s="44" t="s">
        <v>33</v>
      </c>
      <c r="S55" s="98">
        <v>15890</v>
      </c>
      <c r="T55" s="98">
        <v>28610</v>
      </c>
      <c r="U55" s="324"/>
      <c r="V55" s="151"/>
      <c r="W55" s="220"/>
      <c r="X55" s="337"/>
      <c r="Y55" s="338"/>
      <c r="AA55" t="s">
        <v>56</v>
      </c>
    </row>
    <row r="56" spans="2:27" x14ac:dyDescent="0.25">
      <c r="B56" s="30">
        <v>44033</v>
      </c>
      <c r="C56" s="43" t="s">
        <v>37</v>
      </c>
      <c r="D56" s="43">
        <v>7672</v>
      </c>
      <c r="E56" s="43"/>
      <c r="F56" s="43"/>
      <c r="G56" s="43"/>
      <c r="H56" s="43"/>
      <c r="I56" s="43">
        <v>9925</v>
      </c>
      <c r="J56" s="43">
        <v>7839</v>
      </c>
      <c r="K56" s="43">
        <v>7422</v>
      </c>
      <c r="L56" s="43">
        <v>6912</v>
      </c>
      <c r="M56" s="43">
        <v>8339</v>
      </c>
      <c r="N56" s="111"/>
      <c r="O56" s="97">
        <v>10530</v>
      </c>
      <c r="P56" s="49">
        <v>61470</v>
      </c>
      <c r="Q56" s="107">
        <v>83330</v>
      </c>
      <c r="R56" s="44" t="s">
        <v>33</v>
      </c>
      <c r="S56" s="98">
        <v>16300</v>
      </c>
      <c r="T56" s="98">
        <v>29830</v>
      </c>
      <c r="U56" s="324"/>
      <c r="V56" s="151"/>
      <c r="W56" s="220"/>
      <c r="X56" s="337"/>
      <c r="Y56" s="338"/>
    </row>
    <row r="57" spans="2:27" x14ac:dyDescent="0.25">
      <c r="B57" s="30">
        <v>44040</v>
      </c>
      <c r="C57" s="60">
        <v>10030</v>
      </c>
      <c r="D57" s="43">
        <v>9266</v>
      </c>
      <c r="E57" s="43"/>
      <c r="F57" s="43"/>
      <c r="G57" s="43"/>
      <c r="H57" s="43"/>
      <c r="I57" s="43">
        <v>10120</v>
      </c>
      <c r="J57" s="43">
        <v>7825</v>
      </c>
      <c r="K57" s="43">
        <v>8462</v>
      </c>
      <c r="L57" s="43">
        <v>9660</v>
      </c>
      <c r="M57" s="43">
        <v>8450</v>
      </c>
      <c r="N57" s="111"/>
      <c r="O57" s="97">
        <v>10690</v>
      </c>
      <c r="P57" s="49">
        <v>63470</v>
      </c>
      <c r="Q57" s="107">
        <v>84380</v>
      </c>
      <c r="R57" s="44" t="s">
        <v>33</v>
      </c>
      <c r="S57" s="98">
        <v>16310</v>
      </c>
      <c r="T57" s="98">
        <v>30780</v>
      </c>
      <c r="U57" s="324"/>
      <c r="V57" s="151"/>
      <c r="W57" s="220"/>
      <c r="X57" s="337"/>
      <c r="Y57" s="338"/>
    </row>
    <row r="58" spans="2:27" x14ac:dyDescent="0.25">
      <c r="B58" s="30">
        <v>44047</v>
      </c>
      <c r="C58" s="60">
        <v>8134</v>
      </c>
      <c r="D58" s="43">
        <v>8137</v>
      </c>
      <c r="E58" s="43"/>
      <c r="F58" s="43"/>
      <c r="G58" s="43"/>
      <c r="H58" s="43"/>
      <c r="I58" s="43">
        <v>10360</v>
      </c>
      <c r="J58" s="43">
        <v>7848</v>
      </c>
      <c r="K58" s="43">
        <v>7436</v>
      </c>
      <c r="L58" s="43">
        <v>6554</v>
      </c>
      <c r="M58" s="43">
        <v>8186</v>
      </c>
      <c r="N58" s="43">
        <v>8028</v>
      </c>
      <c r="O58" s="97">
        <v>10098</v>
      </c>
      <c r="P58" s="49">
        <v>67840</v>
      </c>
      <c r="Q58" s="107">
        <v>86650</v>
      </c>
      <c r="R58" s="44" t="s">
        <v>33</v>
      </c>
      <c r="S58" s="98">
        <v>17290</v>
      </c>
      <c r="T58" s="98">
        <v>30560</v>
      </c>
      <c r="U58" s="324"/>
      <c r="V58" s="151"/>
      <c r="W58" s="220"/>
      <c r="X58" s="337"/>
      <c r="Y58" s="338"/>
    </row>
    <row r="59" spans="2:27" x14ac:dyDescent="0.25">
      <c r="B59" s="30">
        <v>44054</v>
      </c>
      <c r="C59" s="43" t="s">
        <v>37</v>
      </c>
      <c r="D59" s="43">
        <v>7844</v>
      </c>
      <c r="E59" s="43"/>
      <c r="F59" s="43"/>
      <c r="G59" s="43"/>
      <c r="H59" s="43"/>
      <c r="I59" s="43">
        <v>10510</v>
      </c>
      <c r="J59" s="43">
        <v>7764</v>
      </c>
      <c r="K59" s="43">
        <v>7891</v>
      </c>
      <c r="L59" s="43">
        <v>7646</v>
      </c>
      <c r="M59" s="43">
        <v>8134</v>
      </c>
      <c r="N59" s="43">
        <v>9329</v>
      </c>
      <c r="O59" s="97">
        <v>10520</v>
      </c>
      <c r="P59" s="49">
        <v>62130</v>
      </c>
      <c r="Q59" s="107">
        <v>75440</v>
      </c>
      <c r="R59" s="44" t="s">
        <v>33</v>
      </c>
      <c r="S59" s="98">
        <v>18310</v>
      </c>
      <c r="T59" s="98">
        <v>38160</v>
      </c>
      <c r="U59" s="324"/>
      <c r="V59" s="151"/>
      <c r="W59" s="220"/>
      <c r="X59" s="337"/>
      <c r="Y59" s="338"/>
    </row>
    <row r="60" spans="2:27" x14ac:dyDescent="0.25">
      <c r="B60" s="30">
        <v>44061</v>
      </c>
      <c r="C60" s="60">
        <v>10170</v>
      </c>
      <c r="D60" s="43">
        <v>9372</v>
      </c>
      <c r="E60" s="43"/>
      <c r="F60" s="43"/>
      <c r="G60" s="43"/>
      <c r="H60" s="43"/>
      <c r="I60" s="43">
        <v>10610</v>
      </c>
      <c r="J60" s="43">
        <v>8125</v>
      </c>
      <c r="K60" s="43">
        <v>8319</v>
      </c>
      <c r="L60" s="43">
        <v>8347</v>
      </c>
      <c r="M60" s="43">
        <v>8443</v>
      </c>
      <c r="N60" s="43">
        <v>10390</v>
      </c>
      <c r="O60" s="97">
        <v>10730</v>
      </c>
      <c r="P60" s="49">
        <v>71200</v>
      </c>
      <c r="Q60" s="107">
        <v>92140</v>
      </c>
      <c r="R60" s="44" t="s">
        <v>33</v>
      </c>
      <c r="S60" s="98">
        <v>20400</v>
      </c>
      <c r="T60" s="98">
        <v>33510</v>
      </c>
      <c r="U60" s="324"/>
      <c r="V60" s="151"/>
      <c r="W60" s="220"/>
      <c r="X60" s="337"/>
      <c r="Y60" s="338"/>
    </row>
    <row r="61" spans="2:27" x14ac:dyDescent="0.25">
      <c r="B61" s="30">
        <v>44068</v>
      </c>
      <c r="C61" s="60">
        <v>8464</v>
      </c>
      <c r="D61" s="43">
        <v>9331</v>
      </c>
      <c r="E61" s="43"/>
      <c r="F61" s="43"/>
      <c r="G61" s="43"/>
      <c r="H61" s="43"/>
      <c r="I61" s="43">
        <v>10690</v>
      </c>
      <c r="J61" s="43">
        <v>8080</v>
      </c>
      <c r="K61" s="43">
        <v>8325</v>
      </c>
      <c r="L61" s="43">
        <v>7469</v>
      </c>
      <c r="M61" s="43">
        <v>8382</v>
      </c>
      <c r="N61" s="43">
        <v>8375</v>
      </c>
      <c r="O61" s="97">
        <v>10980</v>
      </c>
      <c r="P61" s="49">
        <v>75320</v>
      </c>
      <c r="Q61" s="107">
        <v>103200</v>
      </c>
      <c r="R61" s="44" t="s">
        <v>33</v>
      </c>
      <c r="S61" s="98">
        <v>19350</v>
      </c>
      <c r="T61" s="98">
        <v>34240</v>
      </c>
      <c r="U61" s="324"/>
      <c r="V61" s="151"/>
      <c r="W61" s="220"/>
      <c r="X61" s="337"/>
      <c r="Y61" s="338"/>
    </row>
    <row r="62" spans="2:27" x14ac:dyDescent="0.25">
      <c r="B62" s="30">
        <v>44075</v>
      </c>
      <c r="C62" s="60">
        <v>8903</v>
      </c>
      <c r="D62" s="43">
        <v>7808</v>
      </c>
      <c r="E62" s="43"/>
      <c r="F62" s="43"/>
      <c r="G62" s="43"/>
      <c r="H62" s="43"/>
      <c r="I62" s="43">
        <v>10740</v>
      </c>
      <c r="J62" s="43">
        <v>7803</v>
      </c>
      <c r="K62" s="43">
        <v>7592</v>
      </c>
      <c r="L62" s="43">
        <v>7070</v>
      </c>
      <c r="M62" s="43">
        <v>8284</v>
      </c>
      <c r="N62" s="43">
        <v>9075</v>
      </c>
      <c r="O62" s="97">
        <v>10800</v>
      </c>
      <c r="P62" s="49">
        <v>74880</v>
      </c>
      <c r="Q62" s="107">
        <v>95590</v>
      </c>
      <c r="R62" s="44" t="s">
        <v>33</v>
      </c>
      <c r="S62" s="98">
        <v>14150</v>
      </c>
      <c r="T62" s="98">
        <v>31830</v>
      </c>
      <c r="U62" s="324"/>
      <c r="V62" s="151"/>
      <c r="W62" s="220"/>
      <c r="X62" s="337"/>
      <c r="Y62" s="338"/>
    </row>
    <row r="63" spans="2:27" x14ac:dyDescent="0.25">
      <c r="B63" s="30">
        <v>44082</v>
      </c>
      <c r="C63" s="43" t="s">
        <v>37</v>
      </c>
      <c r="D63" s="43">
        <v>7020</v>
      </c>
      <c r="E63" s="43"/>
      <c r="F63" s="43"/>
      <c r="G63" s="43"/>
      <c r="H63" s="43"/>
      <c r="I63" s="43">
        <v>11340</v>
      </c>
      <c r="J63" s="43">
        <v>8309</v>
      </c>
      <c r="K63" s="43">
        <v>8695</v>
      </c>
      <c r="L63" s="43">
        <v>7954</v>
      </c>
      <c r="M63" s="43">
        <v>8892</v>
      </c>
      <c r="N63" s="43">
        <v>12120</v>
      </c>
      <c r="O63" s="97">
        <v>10050</v>
      </c>
      <c r="P63" s="49">
        <v>70350</v>
      </c>
      <c r="Q63" s="107">
        <v>94070</v>
      </c>
      <c r="R63" s="44" t="s">
        <v>33</v>
      </c>
      <c r="S63" s="98">
        <v>13790</v>
      </c>
      <c r="T63" s="98">
        <v>32790</v>
      </c>
      <c r="U63" s="324"/>
      <c r="V63" s="151"/>
      <c r="W63" s="220"/>
      <c r="X63" s="337"/>
      <c r="Y63" s="338"/>
    </row>
    <row r="64" spans="2:27" x14ac:dyDescent="0.25">
      <c r="B64" s="30">
        <v>44089</v>
      </c>
      <c r="C64" s="43" t="s">
        <v>37</v>
      </c>
      <c r="D64" s="43">
        <v>8540</v>
      </c>
      <c r="E64" s="43"/>
      <c r="F64" s="43"/>
      <c r="G64" s="43"/>
      <c r="H64" s="43"/>
      <c r="I64" s="43">
        <v>10430</v>
      </c>
      <c r="J64" s="43">
        <v>7970</v>
      </c>
      <c r="K64" s="43">
        <v>8390</v>
      </c>
      <c r="L64" s="43">
        <v>9420</v>
      </c>
      <c r="M64" s="43">
        <v>9710</v>
      </c>
      <c r="N64" s="43" t="s">
        <v>33</v>
      </c>
      <c r="O64" s="97">
        <v>10570</v>
      </c>
      <c r="P64" s="49">
        <v>69500</v>
      </c>
      <c r="Q64" s="107">
        <v>97600</v>
      </c>
      <c r="R64" s="44" t="s">
        <v>33</v>
      </c>
      <c r="S64" s="98">
        <v>13120</v>
      </c>
      <c r="T64" s="98">
        <v>32200</v>
      </c>
      <c r="U64" s="324"/>
      <c r="V64" s="151"/>
      <c r="W64" s="220"/>
      <c r="X64" s="337"/>
      <c r="Y64" s="338"/>
    </row>
    <row r="65" spans="2:25" x14ac:dyDescent="0.25">
      <c r="B65" s="30">
        <v>44096</v>
      </c>
      <c r="C65" s="60">
        <v>12580</v>
      </c>
      <c r="D65" s="43">
        <v>8308</v>
      </c>
      <c r="E65" s="43"/>
      <c r="F65" s="43"/>
      <c r="G65" s="43"/>
      <c r="H65" s="43"/>
      <c r="I65" s="43">
        <v>10540</v>
      </c>
      <c r="J65" s="43">
        <v>7620</v>
      </c>
      <c r="K65" s="43">
        <v>8220</v>
      </c>
      <c r="L65" s="43">
        <v>9134</v>
      </c>
      <c r="M65" s="43">
        <v>8458</v>
      </c>
      <c r="N65" s="43">
        <v>12600</v>
      </c>
      <c r="O65" s="97">
        <v>10340</v>
      </c>
      <c r="P65" s="49">
        <v>72570</v>
      </c>
      <c r="Q65" s="107">
        <v>101900</v>
      </c>
      <c r="R65" s="44" t="s">
        <v>33</v>
      </c>
      <c r="S65" s="98">
        <v>15270</v>
      </c>
      <c r="T65" s="98">
        <v>29470</v>
      </c>
      <c r="U65" s="324"/>
      <c r="V65" s="151"/>
      <c r="W65" s="220"/>
      <c r="X65" s="337"/>
      <c r="Y65" s="338"/>
    </row>
    <row r="66" spans="2:25" x14ac:dyDescent="0.25">
      <c r="B66" s="30">
        <v>44103</v>
      </c>
      <c r="C66" s="60">
        <v>8896</v>
      </c>
      <c r="D66" s="43">
        <v>10860</v>
      </c>
      <c r="E66" s="43"/>
      <c r="F66" s="43"/>
      <c r="G66" s="43"/>
      <c r="H66" s="43"/>
      <c r="I66" s="43">
        <v>10530</v>
      </c>
      <c r="J66" s="43">
        <v>7515</v>
      </c>
      <c r="K66" s="43">
        <v>8628</v>
      </c>
      <c r="L66" s="43">
        <v>9642</v>
      </c>
      <c r="M66" s="43">
        <v>8425</v>
      </c>
      <c r="N66" s="43">
        <v>8473</v>
      </c>
      <c r="O66" s="97">
        <v>9215</v>
      </c>
      <c r="P66" s="49">
        <v>75700</v>
      </c>
      <c r="Q66" s="107">
        <v>109500</v>
      </c>
      <c r="R66" s="44" t="s">
        <v>33</v>
      </c>
      <c r="S66" s="98">
        <v>16980</v>
      </c>
      <c r="T66" s="98">
        <v>33900</v>
      </c>
      <c r="U66" s="324"/>
      <c r="V66" s="151"/>
      <c r="W66" s="220"/>
      <c r="X66" s="337"/>
      <c r="Y66" s="338"/>
    </row>
    <row r="67" spans="2:25" x14ac:dyDescent="0.25">
      <c r="B67" s="30">
        <v>44110</v>
      </c>
      <c r="C67" s="60">
        <v>12210</v>
      </c>
      <c r="D67" s="43">
        <v>8573</v>
      </c>
      <c r="E67" s="43"/>
      <c r="F67" s="43"/>
      <c r="G67" s="43"/>
      <c r="H67" s="43"/>
      <c r="I67" s="43">
        <v>10910</v>
      </c>
      <c r="J67" s="43">
        <v>8650</v>
      </c>
      <c r="K67" s="43">
        <v>8540</v>
      </c>
      <c r="L67" s="43">
        <v>9968</v>
      </c>
      <c r="M67" s="43">
        <v>10980</v>
      </c>
      <c r="N67" s="43">
        <v>12440</v>
      </c>
      <c r="O67" s="97">
        <v>10010</v>
      </c>
      <c r="P67" s="49">
        <v>77030</v>
      </c>
      <c r="Q67" s="107">
        <v>111100</v>
      </c>
      <c r="R67" s="44" t="s">
        <v>33</v>
      </c>
      <c r="S67" s="98">
        <v>15590</v>
      </c>
      <c r="T67" s="98">
        <v>31670</v>
      </c>
      <c r="U67" s="324"/>
      <c r="V67" s="151"/>
      <c r="W67" s="220"/>
      <c r="X67" s="337"/>
      <c r="Y67" s="338"/>
    </row>
    <row r="68" spans="2:25" x14ac:dyDescent="0.25">
      <c r="B68" s="30">
        <v>44117</v>
      </c>
      <c r="C68" s="60">
        <v>10120</v>
      </c>
      <c r="D68" s="43">
        <v>8800</v>
      </c>
      <c r="E68" s="43"/>
      <c r="F68" s="43"/>
      <c r="G68" s="43"/>
      <c r="H68" s="43"/>
      <c r="I68" s="43">
        <v>10580</v>
      </c>
      <c r="J68" s="43">
        <v>7620</v>
      </c>
      <c r="K68" s="43">
        <v>8840</v>
      </c>
      <c r="L68" s="43">
        <v>10110</v>
      </c>
      <c r="M68" s="43">
        <v>8430</v>
      </c>
      <c r="N68" s="43">
        <v>9850</v>
      </c>
      <c r="O68" s="97">
        <v>10070</v>
      </c>
      <c r="P68" s="49">
        <v>71840</v>
      </c>
      <c r="Q68" s="107">
        <v>116350</v>
      </c>
      <c r="R68" s="44" t="s">
        <v>33</v>
      </c>
      <c r="S68" s="98">
        <v>16090</v>
      </c>
      <c r="T68" s="98">
        <v>30400</v>
      </c>
      <c r="U68" s="324"/>
      <c r="V68" s="151"/>
      <c r="W68" s="220"/>
      <c r="X68" s="337"/>
      <c r="Y68" s="338"/>
    </row>
    <row r="69" spans="2:25" x14ac:dyDescent="0.25">
      <c r="B69" s="30">
        <v>44124</v>
      </c>
      <c r="C69" s="60">
        <v>8902</v>
      </c>
      <c r="D69" s="43">
        <v>11710</v>
      </c>
      <c r="E69" s="43"/>
      <c r="F69" s="43"/>
      <c r="G69" s="43"/>
      <c r="H69" s="43"/>
      <c r="I69" s="43">
        <v>10280</v>
      </c>
      <c r="J69" s="43">
        <v>7392</v>
      </c>
      <c r="K69" s="43">
        <v>7903</v>
      </c>
      <c r="L69" s="43">
        <v>8988</v>
      </c>
      <c r="M69" s="43">
        <v>7732</v>
      </c>
      <c r="N69" s="43">
        <v>8255</v>
      </c>
      <c r="O69" s="97">
        <v>10320</v>
      </c>
      <c r="P69" s="49">
        <v>71420</v>
      </c>
      <c r="Q69" s="107">
        <v>97310</v>
      </c>
      <c r="R69" s="44" t="s">
        <v>33</v>
      </c>
      <c r="S69" s="98">
        <v>16570</v>
      </c>
      <c r="T69" s="98">
        <v>30360</v>
      </c>
      <c r="U69" s="324"/>
      <c r="V69" s="151"/>
      <c r="W69" s="220"/>
      <c r="X69" s="337"/>
      <c r="Y69" s="338"/>
    </row>
    <row r="70" spans="2:25" x14ac:dyDescent="0.25">
      <c r="B70" s="30">
        <v>44131</v>
      </c>
      <c r="C70" s="60">
        <v>9803</v>
      </c>
      <c r="D70" s="43">
        <v>8738</v>
      </c>
      <c r="E70" s="43"/>
      <c r="F70" s="43"/>
      <c r="G70" s="43"/>
      <c r="H70" s="43"/>
      <c r="I70" s="43">
        <v>10430</v>
      </c>
      <c r="J70" s="43">
        <v>8215</v>
      </c>
      <c r="K70" s="43">
        <v>9010</v>
      </c>
      <c r="L70" s="43">
        <v>9250</v>
      </c>
      <c r="M70" s="43"/>
      <c r="N70" s="43">
        <v>9452</v>
      </c>
      <c r="O70" s="97">
        <v>10820</v>
      </c>
      <c r="P70" s="49">
        <v>72280</v>
      </c>
      <c r="Q70" s="107">
        <v>108800</v>
      </c>
      <c r="R70" s="44" t="s">
        <v>33</v>
      </c>
      <c r="S70" s="98">
        <v>18970</v>
      </c>
      <c r="T70" s="98">
        <v>33820</v>
      </c>
      <c r="U70" s="324"/>
      <c r="V70" s="151"/>
      <c r="W70" s="220"/>
      <c r="X70" s="337"/>
      <c r="Y70" s="338"/>
    </row>
    <row r="71" spans="2:25" x14ac:dyDescent="0.25">
      <c r="B71" s="30">
        <v>44138</v>
      </c>
      <c r="C71" s="60">
        <v>9707</v>
      </c>
      <c r="D71" s="43">
        <v>11960</v>
      </c>
      <c r="E71" s="43"/>
      <c r="F71" s="43"/>
      <c r="G71" s="43"/>
      <c r="H71" s="43"/>
      <c r="I71" s="43">
        <v>11300</v>
      </c>
      <c r="J71" s="43">
        <v>8216</v>
      </c>
      <c r="K71" s="43">
        <v>9251</v>
      </c>
      <c r="L71" s="43">
        <v>10300</v>
      </c>
      <c r="M71" s="43">
        <v>8970</v>
      </c>
      <c r="N71" s="43">
        <v>9513</v>
      </c>
      <c r="O71" s="97">
        <v>10590</v>
      </c>
      <c r="P71" s="49">
        <v>73680</v>
      </c>
      <c r="Q71" s="107">
        <v>120100</v>
      </c>
      <c r="R71" s="44" t="s">
        <v>33</v>
      </c>
      <c r="S71" s="98">
        <v>18450</v>
      </c>
      <c r="T71" s="98">
        <v>30060</v>
      </c>
      <c r="U71" s="324"/>
      <c r="V71" s="151"/>
      <c r="W71" s="220"/>
      <c r="X71" s="337"/>
      <c r="Y71" s="338"/>
    </row>
    <row r="72" spans="2:25" x14ac:dyDescent="0.25">
      <c r="B72" s="30">
        <v>44145</v>
      </c>
      <c r="C72" s="45"/>
      <c r="D72" s="43">
        <v>8230</v>
      </c>
      <c r="E72" s="43"/>
      <c r="F72" s="43"/>
      <c r="G72" s="43"/>
      <c r="H72" s="43"/>
      <c r="I72" s="111"/>
      <c r="J72" s="43">
        <v>7472</v>
      </c>
      <c r="K72" s="111"/>
      <c r="L72" s="43">
        <v>9382</v>
      </c>
      <c r="M72" s="111"/>
      <c r="N72" s="43">
        <v>8745</v>
      </c>
      <c r="O72" s="97">
        <v>9380</v>
      </c>
      <c r="P72" s="111"/>
      <c r="Q72" s="111"/>
      <c r="R72" s="111"/>
      <c r="S72" s="111"/>
      <c r="T72" s="98">
        <v>26240</v>
      </c>
      <c r="U72" s="324"/>
      <c r="V72" s="151"/>
      <c r="W72" s="220"/>
      <c r="X72" s="337"/>
      <c r="Y72" s="338"/>
    </row>
    <row r="73" spans="2:25" x14ac:dyDescent="0.25">
      <c r="B73" s="30">
        <v>44152</v>
      </c>
      <c r="C73" s="45"/>
      <c r="D73" s="43">
        <v>8008</v>
      </c>
      <c r="E73" s="43"/>
      <c r="F73" s="43"/>
      <c r="G73" s="43"/>
      <c r="H73" s="43"/>
      <c r="I73" s="111"/>
      <c r="J73" s="43">
        <v>7267</v>
      </c>
      <c r="K73" s="111"/>
      <c r="L73" s="43">
        <v>9336</v>
      </c>
      <c r="M73" s="111"/>
      <c r="N73" s="43">
        <v>8556</v>
      </c>
      <c r="O73" s="97">
        <v>9235</v>
      </c>
      <c r="P73" s="111"/>
      <c r="Q73" s="111"/>
      <c r="R73" s="111"/>
      <c r="S73" s="111"/>
      <c r="T73" s="98">
        <v>25130</v>
      </c>
      <c r="U73" s="324"/>
      <c r="V73" s="151"/>
      <c r="W73" s="220"/>
      <c r="X73" s="337"/>
      <c r="Y73" s="338"/>
    </row>
    <row r="74" spans="2:25" x14ac:dyDescent="0.25">
      <c r="B74" s="30">
        <v>44159</v>
      </c>
      <c r="C74" s="45"/>
      <c r="D74" s="43">
        <v>8145</v>
      </c>
      <c r="E74" s="43"/>
      <c r="F74" s="43"/>
      <c r="G74" s="43"/>
      <c r="H74" s="43"/>
      <c r="I74" s="111"/>
      <c r="J74" s="43">
        <v>7545</v>
      </c>
      <c r="K74" s="111"/>
      <c r="L74" s="43">
        <v>9502</v>
      </c>
      <c r="M74" s="111"/>
      <c r="N74" s="43">
        <v>9043</v>
      </c>
      <c r="O74" s="97">
        <v>9702</v>
      </c>
      <c r="P74" s="111"/>
      <c r="Q74" s="111"/>
      <c r="R74" s="111"/>
      <c r="S74" s="111"/>
      <c r="T74" s="98">
        <v>24240</v>
      </c>
      <c r="U74" s="324"/>
      <c r="V74" s="151"/>
      <c r="W74" s="220"/>
      <c r="X74" s="337"/>
      <c r="Y74" s="338"/>
    </row>
    <row r="75" spans="2:25" x14ac:dyDescent="0.25">
      <c r="B75" s="30">
        <v>44166</v>
      </c>
      <c r="C75" s="45"/>
      <c r="D75" s="43" t="s">
        <v>33</v>
      </c>
      <c r="E75" s="43"/>
      <c r="F75" s="43"/>
      <c r="G75" s="43"/>
      <c r="H75" s="43"/>
      <c r="I75" s="111"/>
      <c r="J75" s="43">
        <v>7451</v>
      </c>
      <c r="K75" s="111"/>
      <c r="L75" s="43">
        <v>9642</v>
      </c>
      <c r="M75" s="111"/>
      <c r="N75" s="43">
        <v>8075</v>
      </c>
      <c r="O75" s="97">
        <v>9560</v>
      </c>
      <c r="P75" s="49" t="s">
        <v>33</v>
      </c>
      <c r="Q75" s="111"/>
      <c r="R75" s="44" t="s">
        <v>33</v>
      </c>
      <c r="S75" s="98" t="s">
        <v>33</v>
      </c>
      <c r="T75" s="98">
        <v>27350</v>
      </c>
      <c r="U75" s="324"/>
      <c r="V75" s="151"/>
      <c r="W75" s="220"/>
      <c r="X75" s="337"/>
      <c r="Y75" s="338"/>
    </row>
    <row r="76" spans="2:25" x14ac:dyDescent="0.25">
      <c r="B76" s="30">
        <v>44173</v>
      </c>
      <c r="C76" s="45"/>
      <c r="D76" s="43" t="s">
        <v>33</v>
      </c>
      <c r="E76" s="43"/>
      <c r="F76" s="43"/>
      <c r="G76" s="43"/>
      <c r="H76" s="43"/>
      <c r="I76" s="111"/>
      <c r="J76" s="43">
        <v>7750</v>
      </c>
      <c r="K76" s="111"/>
      <c r="L76" s="43">
        <v>9770</v>
      </c>
      <c r="M76" s="111"/>
      <c r="N76" s="43">
        <v>8840</v>
      </c>
      <c r="O76" s="97">
        <v>10030</v>
      </c>
      <c r="P76" s="49" t="s">
        <v>33</v>
      </c>
      <c r="Q76" s="111"/>
      <c r="R76" s="44" t="s">
        <v>33</v>
      </c>
      <c r="S76" s="98" t="s">
        <v>33</v>
      </c>
      <c r="T76" s="98">
        <v>28000</v>
      </c>
      <c r="U76" s="324"/>
      <c r="V76" s="151"/>
      <c r="W76" s="220"/>
      <c r="X76" s="337"/>
      <c r="Y76" s="338"/>
    </row>
    <row r="77" spans="2:25" x14ac:dyDescent="0.25">
      <c r="B77" s="30">
        <v>44180</v>
      </c>
      <c r="C77" s="45"/>
      <c r="D77" s="43" t="s">
        <v>33</v>
      </c>
      <c r="E77" s="43"/>
      <c r="F77" s="43"/>
      <c r="G77" s="43"/>
      <c r="H77" s="43"/>
      <c r="I77" s="111"/>
      <c r="J77" s="43">
        <v>7750</v>
      </c>
      <c r="K77" s="111"/>
      <c r="L77" s="43">
        <v>9950</v>
      </c>
      <c r="M77" s="111"/>
      <c r="N77" s="43">
        <v>8890</v>
      </c>
      <c r="O77" s="97">
        <v>10130</v>
      </c>
      <c r="P77" s="49" t="s">
        <v>24</v>
      </c>
      <c r="Q77" s="111"/>
      <c r="R77" s="44" t="s">
        <v>33</v>
      </c>
      <c r="S77" s="98" t="s">
        <v>33</v>
      </c>
      <c r="T77" s="98">
        <v>26580</v>
      </c>
      <c r="U77" s="324"/>
      <c r="V77" s="151"/>
      <c r="W77" s="220"/>
      <c r="X77" s="337"/>
      <c r="Y77" s="338"/>
    </row>
    <row r="78" spans="2:25" x14ac:dyDescent="0.25">
      <c r="B78" s="30">
        <v>44187</v>
      </c>
      <c r="C78" s="45"/>
      <c r="D78" s="43" t="s">
        <v>33</v>
      </c>
      <c r="E78" s="43"/>
      <c r="F78" s="43"/>
      <c r="G78" s="43"/>
      <c r="H78" s="43"/>
      <c r="I78" s="111"/>
      <c r="J78" s="43">
        <v>7480</v>
      </c>
      <c r="K78" s="111"/>
      <c r="L78" s="43">
        <v>9338</v>
      </c>
      <c r="M78" s="111"/>
      <c r="N78" s="43">
        <v>8776</v>
      </c>
      <c r="O78" s="97">
        <v>10410</v>
      </c>
      <c r="P78" s="49" t="s">
        <v>24</v>
      </c>
      <c r="Q78" s="111"/>
      <c r="R78" s="44" t="s">
        <v>33</v>
      </c>
      <c r="S78" s="98" t="s">
        <v>33</v>
      </c>
      <c r="T78" s="98">
        <v>25450</v>
      </c>
      <c r="U78" s="324"/>
      <c r="V78" s="151"/>
      <c r="W78" s="220"/>
      <c r="X78" s="337"/>
      <c r="Y78" s="338"/>
    </row>
    <row r="79" spans="2:25" x14ac:dyDescent="0.25">
      <c r="B79" s="30">
        <v>44194</v>
      </c>
      <c r="C79" s="45"/>
      <c r="D79" s="43">
        <v>8188</v>
      </c>
      <c r="E79" s="43"/>
      <c r="F79" s="43"/>
      <c r="G79" s="43"/>
      <c r="H79" s="43"/>
      <c r="I79" s="111"/>
      <c r="J79" s="43">
        <v>7397</v>
      </c>
      <c r="K79" s="111"/>
      <c r="L79" s="43">
        <v>8309</v>
      </c>
      <c r="M79" s="111"/>
      <c r="N79" s="43">
        <v>8676</v>
      </c>
      <c r="O79" s="97">
        <v>9883</v>
      </c>
      <c r="P79" s="49" t="s">
        <v>24</v>
      </c>
      <c r="Q79" s="111"/>
      <c r="R79" s="44" t="s">
        <v>33</v>
      </c>
      <c r="S79" s="98" t="s">
        <v>33</v>
      </c>
      <c r="T79" s="98">
        <v>25820</v>
      </c>
      <c r="U79" s="324"/>
      <c r="V79" s="151"/>
      <c r="W79" s="220"/>
      <c r="X79" s="337"/>
      <c r="Y79" s="338"/>
    </row>
    <row r="80" spans="2:25" x14ac:dyDescent="0.25">
      <c r="B80" s="30">
        <v>44201</v>
      </c>
      <c r="C80" s="45"/>
      <c r="D80" s="43">
        <v>8890</v>
      </c>
      <c r="E80" s="43"/>
      <c r="F80" s="43"/>
      <c r="G80" s="43"/>
      <c r="H80" s="43"/>
      <c r="I80" s="111"/>
      <c r="J80" s="43">
        <v>8170</v>
      </c>
      <c r="K80" s="111"/>
      <c r="L80" s="43">
        <v>10380</v>
      </c>
      <c r="M80" s="111"/>
      <c r="N80" s="47" t="s">
        <v>33</v>
      </c>
      <c r="O80" s="97">
        <v>10870</v>
      </c>
      <c r="P80" s="49" t="s">
        <v>24</v>
      </c>
      <c r="Q80" s="111"/>
      <c r="R80" s="44" t="s">
        <v>33</v>
      </c>
      <c r="S80" s="98" t="s">
        <v>33</v>
      </c>
      <c r="T80" s="98">
        <v>26100</v>
      </c>
      <c r="U80" s="324"/>
      <c r="V80" s="151"/>
      <c r="W80" s="220"/>
      <c r="X80" s="337"/>
      <c r="Y80" s="338"/>
    </row>
    <row r="81" spans="2:25" x14ac:dyDescent="0.25">
      <c r="B81" s="30">
        <v>44208</v>
      </c>
      <c r="C81" s="27">
        <v>8900</v>
      </c>
      <c r="D81" s="43">
        <v>7560</v>
      </c>
      <c r="E81" s="43"/>
      <c r="F81" s="43"/>
      <c r="G81" s="43"/>
      <c r="H81" s="43"/>
      <c r="I81" s="111"/>
      <c r="J81" s="43">
        <v>7460</v>
      </c>
      <c r="K81" s="111"/>
      <c r="L81" s="43">
        <v>6070</v>
      </c>
      <c r="M81" s="111"/>
      <c r="N81" s="47" t="s">
        <v>33</v>
      </c>
      <c r="O81" s="97">
        <v>9600</v>
      </c>
      <c r="P81" s="49" t="s">
        <v>24</v>
      </c>
      <c r="Q81" s="107" t="s">
        <v>24</v>
      </c>
      <c r="R81" s="44" t="s">
        <v>33</v>
      </c>
      <c r="S81" s="98">
        <v>17600</v>
      </c>
      <c r="T81" s="98">
        <v>19300</v>
      </c>
      <c r="U81" s="324"/>
      <c r="V81" s="151"/>
      <c r="W81" s="220"/>
      <c r="X81" s="337"/>
      <c r="Y81" s="338"/>
    </row>
    <row r="82" spans="2:25" x14ac:dyDescent="0.25">
      <c r="B82" s="30">
        <v>44215</v>
      </c>
      <c r="C82" s="45"/>
      <c r="D82" s="43">
        <v>7650</v>
      </c>
      <c r="E82" s="43"/>
      <c r="F82" s="43"/>
      <c r="G82" s="43"/>
      <c r="H82" s="43"/>
      <c r="I82" s="111"/>
      <c r="J82" s="43">
        <v>6770</v>
      </c>
      <c r="K82" s="111"/>
      <c r="L82" s="43">
        <v>8700</v>
      </c>
      <c r="M82" s="111"/>
      <c r="N82" s="43">
        <v>8600</v>
      </c>
      <c r="O82" s="97">
        <v>8900</v>
      </c>
      <c r="P82" s="49" t="s">
        <v>24</v>
      </c>
      <c r="Q82" s="111"/>
      <c r="R82" s="44" t="s">
        <v>33</v>
      </c>
      <c r="S82" s="98">
        <v>18100</v>
      </c>
      <c r="T82" s="98">
        <v>23800</v>
      </c>
      <c r="U82" s="324"/>
      <c r="V82" s="151"/>
      <c r="W82" s="220"/>
      <c r="X82" s="337"/>
      <c r="Y82" s="338"/>
    </row>
    <row r="83" spans="2:25" x14ac:dyDescent="0.25">
      <c r="B83" s="30">
        <v>44222</v>
      </c>
      <c r="C83" s="45"/>
      <c r="D83" s="43" t="s">
        <v>33</v>
      </c>
      <c r="E83" s="43"/>
      <c r="F83" s="43"/>
      <c r="G83" s="43"/>
      <c r="H83" s="43"/>
      <c r="I83" s="111"/>
      <c r="J83" s="43">
        <v>7670</v>
      </c>
      <c r="K83" s="111"/>
      <c r="L83" s="43">
        <v>9400</v>
      </c>
      <c r="M83" s="111"/>
      <c r="N83" s="43">
        <v>8900</v>
      </c>
      <c r="O83" s="97">
        <v>9600</v>
      </c>
      <c r="P83" s="49" t="s">
        <v>24</v>
      </c>
      <c r="Q83" s="111"/>
      <c r="R83" s="44" t="s">
        <v>33</v>
      </c>
      <c r="S83" s="98">
        <v>17200</v>
      </c>
      <c r="T83" s="98">
        <v>24200</v>
      </c>
      <c r="U83" s="324"/>
      <c r="V83" s="151"/>
      <c r="W83" s="220"/>
      <c r="X83" s="337"/>
      <c r="Y83" s="338"/>
    </row>
    <row r="84" spans="2:25" x14ac:dyDescent="0.25">
      <c r="B84" s="30">
        <v>44229</v>
      </c>
      <c r="C84" s="45"/>
      <c r="D84" s="43">
        <v>8447</v>
      </c>
      <c r="E84" s="43"/>
      <c r="F84" s="43"/>
      <c r="G84" s="43"/>
      <c r="H84" s="43"/>
      <c r="I84" s="111"/>
      <c r="J84" s="43">
        <v>8482</v>
      </c>
      <c r="K84" s="111"/>
      <c r="L84" s="43">
        <v>9387</v>
      </c>
      <c r="M84" s="111"/>
      <c r="N84" s="43" t="s">
        <v>33</v>
      </c>
      <c r="O84" s="97">
        <v>10080</v>
      </c>
      <c r="P84" s="49" t="s">
        <v>24</v>
      </c>
      <c r="Q84" s="111"/>
      <c r="R84" s="44" t="s">
        <v>33</v>
      </c>
      <c r="S84" s="98" t="s">
        <v>33</v>
      </c>
      <c r="T84" s="98">
        <v>22590</v>
      </c>
      <c r="U84" s="324"/>
      <c r="V84" s="151"/>
      <c r="W84" s="220"/>
      <c r="X84" s="337"/>
      <c r="Y84" s="338"/>
    </row>
    <row r="85" spans="2:25" x14ac:dyDescent="0.25">
      <c r="B85" s="30">
        <v>44236</v>
      </c>
      <c r="C85" s="45"/>
      <c r="D85" s="43">
        <v>8305</v>
      </c>
      <c r="E85" s="43"/>
      <c r="F85" s="43"/>
      <c r="G85" s="43"/>
      <c r="H85" s="43"/>
      <c r="I85" s="111"/>
      <c r="J85" s="43">
        <v>7776</v>
      </c>
      <c r="K85" s="111"/>
      <c r="L85" s="43">
        <v>9447</v>
      </c>
      <c r="M85" s="111"/>
      <c r="N85" s="43" t="s">
        <v>33</v>
      </c>
      <c r="O85" s="97">
        <v>9670</v>
      </c>
      <c r="P85" s="49" t="s">
        <v>24</v>
      </c>
      <c r="Q85" s="111"/>
      <c r="R85" s="44" t="s">
        <v>33</v>
      </c>
      <c r="S85" s="98" t="s">
        <v>33</v>
      </c>
      <c r="T85" s="98">
        <v>24827</v>
      </c>
      <c r="U85" s="324"/>
      <c r="V85" s="151"/>
      <c r="W85" s="220"/>
      <c r="X85" s="337"/>
      <c r="Y85" s="338"/>
    </row>
    <row r="86" spans="2:25" x14ac:dyDescent="0.25">
      <c r="B86" s="30">
        <v>44243</v>
      </c>
      <c r="C86" s="45"/>
      <c r="D86" s="43">
        <v>9310</v>
      </c>
      <c r="E86" s="43"/>
      <c r="F86" s="43"/>
      <c r="G86" s="43"/>
      <c r="H86" s="43"/>
      <c r="I86" s="111"/>
      <c r="J86" s="43">
        <v>8224</v>
      </c>
      <c r="K86" s="111"/>
      <c r="L86" s="43">
        <v>9718</v>
      </c>
      <c r="M86" s="111"/>
      <c r="N86" s="43" t="s">
        <v>33</v>
      </c>
      <c r="O86" s="97">
        <v>9203</v>
      </c>
      <c r="P86" s="49" t="s">
        <v>24</v>
      </c>
      <c r="Q86" s="111"/>
      <c r="R86" s="44" t="s">
        <v>33</v>
      </c>
      <c r="S86" s="98" t="s">
        <v>33</v>
      </c>
      <c r="T86" s="98">
        <v>24970</v>
      </c>
      <c r="U86" s="324"/>
      <c r="V86" s="151"/>
      <c r="W86" s="220"/>
      <c r="X86" s="337"/>
      <c r="Y86" s="338"/>
    </row>
    <row r="87" spans="2:25" x14ac:dyDescent="0.25">
      <c r="B87" s="30">
        <v>44250</v>
      </c>
      <c r="C87" s="45"/>
      <c r="D87" s="43">
        <v>8392</v>
      </c>
      <c r="E87" s="43"/>
      <c r="F87" s="43"/>
      <c r="G87" s="43"/>
      <c r="H87" s="43"/>
      <c r="I87" s="111"/>
      <c r="J87" s="43">
        <v>6715</v>
      </c>
      <c r="K87" s="111"/>
      <c r="L87" s="43">
        <v>9501</v>
      </c>
      <c r="M87" s="111"/>
      <c r="N87" s="43" t="s">
        <v>33</v>
      </c>
      <c r="O87" s="97">
        <v>9708</v>
      </c>
      <c r="P87" s="49" t="s">
        <v>24</v>
      </c>
      <c r="Q87" s="111"/>
      <c r="R87" s="44" t="s">
        <v>33</v>
      </c>
      <c r="S87" s="98" t="s">
        <v>33</v>
      </c>
      <c r="T87" s="98">
        <v>26496</v>
      </c>
      <c r="U87" s="324"/>
      <c r="V87" s="151"/>
      <c r="W87" s="220"/>
      <c r="X87" s="337"/>
      <c r="Y87" s="338"/>
    </row>
    <row r="88" spans="2:25" x14ac:dyDescent="0.25">
      <c r="B88" s="30">
        <v>44257</v>
      </c>
      <c r="C88" s="45"/>
      <c r="D88" s="43">
        <v>8431</v>
      </c>
      <c r="E88" s="43"/>
      <c r="F88" s="43"/>
      <c r="G88" s="43"/>
      <c r="H88" s="43"/>
      <c r="I88" s="111"/>
      <c r="J88" s="43">
        <v>7764</v>
      </c>
      <c r="K88" s="111"/>
      <c r="L88" s="43">
        <v>9462</v>
      </c>
      <c r="M88" s="111"/>
      <c r="N88" s="43">
        <v>8969</v>
      </c>
      <c r="O88" s="97">
        <v>9738</v>
      </c>
      <c r="P88" s="49" t="s">
        <v>24</v>
      </c>
      <c r="Q88" s="111"/>
      <c r="R88" s="44" t="s">
        <v>33</v>
      </c>
      <c r="S88" s="98" t="s">
        <v>33</v>
      </c>
      <c r="T88" s="98">
        <v>27646</v>
      </c>
      <c r="U88" s="324"/>
      <c r="V88" s="151"/>
      <c r="W88" s="220"/>
      <c r="X88" s="337"/>
      <c r="Y88" s="338"/>
    </row>
    <row r="89" spans="2:25" x14ac:dyDescent="0.25">
      <c r="B89" s="30">
        <v>44264</v>
      </c>
      <c r="C89" s="27">
        <v>5640</v>
      </c>
      <c r="D89" s="43">
        <v>2570</v>
      </c>
      <c r="E89" s="43"/>
      <c r="F89" s="43"/>
      <c r="G89" s="43"/>
      <c r="H89" s="43"/>
      <c r="I89" s="43">
        <v>2960</v>
      </c>
      <c r="J89" s="43">
        <v>4120</v>
      </c>
      <c r="K89" s="111"/>
      <c r="L89" s="43">
        <v>863</v>
      </c>
      <c r="M89" s="111"/>
      <c r="N89" s="43" t="s">
        <v>37</v>
      </c>
      <c r="O89" s="97">
        <v>6390</v>
      </c>
      <c r="P89" s="49">
        <v>47600</v>
      </c>
      <c r="Q89" s="107">
        <v>70700</v>
      </c>
      <c r="R89" s="44" t="s">
        <v>33</v>
      </c>
      <c r="S89" s="98">
        <v>4630</v>
      </c>
      <c r="T89" s="98">
        <v>17630</v>
      </c>
      <c r="U89" s="324"/>
      <c r="V89" s="151"/>
      <c r="W89" s="220"/>
      <c r="X89" s="337"/>
      <c r="Y89" s="338"/>
    </row>
    <row r="90" spans="2:25" x14ac:dyDescent="0.25">
      <c r="B90" s="30">
        <v>44271</v>
      </c>
      <c r="C90" s="27">
        <v>9026</v>
      </c>
      <c r="D90" s="43">
        <v>8135</v>
      </c>
      <c r="E90" s="43"/>
      <c r="F90" s="43"/>
      <c r="G90" s="43"/>
      <c r="H90" s="43"/>
      <c r="I90" s="43">
        <v>10783</v>
      </c>
      <c r="J90" s="43">
        <v>7582</v>
      </c>
      <c r="K90" s="111"/>
      <c r="L90" s="43">
        <v>9007</v>
      </c>
      <c r="M90" s="111"/>
      <c r="N90" s="43">
        <v>8874</v>
      </c>
      <c r="O90" s="97">
        <v>9280</v>
      </c>
      <c r="P90" s="49" t="s">
        <v>24</v>
      </c>
      <c r="Q90" s="107" t="s">
        <v>24</v>
      </c>
      <c r="R90" s="44">
        <v>13500</v>
      </c>
      <c r="S90" s="98">
        <v>16435</v>
      </c>
      <c r="T90" s="98">
        <v>22843</v>
      </c>
      <c r="U90" s="324"/>
      <c r="V90" s="151"/>
      <c r="W90" s="220"/>
      <c r="X90" s="337"/>
      <c r="Y90" s="338"/>
    </row>
    <row r="91" spans="2:25" x14ac:dyDescent="0.25">
      <c r="B91" s="30">
        <v>44278</v>
      </c>
      <c r="C91" s="27">
        <v>8701</v>
      </c>
      <c r="D91" s="43">
        <v>7863</v>
      </c>
      <c r="E91" s="43"/>
      <c r="F91" s="43"/>
      <c r="G91" s="43"/>
      <c r="H91" s="43"/>
      <c r="I91" s="43">
        <v>10553</v>
      </c>
      <c r="J91" s="43">
        <v>7390</v>
      </c>
      <c r="K91" s="111"/>
      <c r="L91" s="43">
        <v>8710</v>
      </c>
      <c r="M91" s="111"/>
      <c r="N91" s="43">
        <v>8620</v>
      </c>
      <c r="O91" s="97">
        <v>8895</v>
      </c>
      <c r="P91" s="49" t="s">
        <v>24</v>
      </c>
      <c r="Q91" s="107" t="s">
        <v>24</v>
      </c>
      <c r="R91" s="44" t="s">
        <v>33</v>
      </c>
      <c r="S91" s="98">
        <v>14258</v>
      </c>
      <c r="T91" s="98">
        <v>20860</v>
      </c>
      <c r="U91" s="324"/>
      <c r="V91" s="151"/>
      <c r="W91" s="220"/>
      <c r="X91" s="337"/>
      <c r="Y91" s="338"/>
    </row>
    <row r="92" spans="2:25" x14ac:dyDescent="0.25">
      <c r="B92" s="30">
        <v>44285</v>
      </c>
      <c r="C92" s="27">
        <v>8837</v>
      </c>
      <c r="D92" s="43">
        <v>8009</v>
      </c>
      <c r="E92" s="43"/>
      <c r="F92" s="43"/>
      <c r="G92" s="43"/>
      <c r="H92" s="43"/>
      <c r="I92" s="111"/>
      <c r="J92" s="43">
        <v>7534</v>
      </c>
      <c r="K92" s="111"/>
      <c r="L92" s="43">
        <v>9255</v>
      </c>
      <c r="M92" s="111"/>
      <c r="N92" s="43">
        <v>8644</v>
      </c>
      <c r="O92" s="97">
        <v>9223</v>
      </c>
      <c r="P92" s="49" t="s">
        <v>24</v>
      </c>
      <c r="Q92" s="111"/>
      <c r="R92" s="44">
        <v>11195</v>
      </c>
      <c r="S92" s="98" t="s">
        <v>24</v>
      </c>
      <c r="T92" s="98">
        <v>24854</v>
      </c>
      <c r="U92" s="324"/>
      <c r="V92" s="151"/>
      <c r="W92" s="220"/>
      <c r="X92" s="337"/>
      <c r="Y92" s="338"/>
    </row>
    <row r="93" spans="2:25" x14ac:dyDescent="0.25">
      <c r="B93" s="30">
        <v>44293</v>
      </c>
      <c r="C93" s="45"/>
      <c r="D93" s="43">
        <v>8450</v>
      </c>
      <c r="E93" s="43"/>
      <c r="F93" s="43"/>
      <c r="G93" s="43"/>
      <c r="H93" s="43"/>
      <c r="I93" s="111"/>
      <c r="J93" s="43">
        <v>7703</v>
      </c>
      <c r="K93" s="111"/>
      <c r="L93" s="43">
        <v>9406</v>
      </c>
      <c r="M93" s="111"/>
      <c r="N93" s="43">
        <v>9050</v>
      </c>
      <c r="O93" s="97">
        <v>9456</v>
      </c>
      <c r="P93" s="49" t="s">
        <v>24</v>
      </c>
      <c r="Q93" s="111"/>
      <c r="R93" s="44" t="s">
        <v>33</v>
      </c>
      <c r="S93" s="98" t="s">
        <v>24</v>
      </c>
      <c r="T93" s="98">
        <v>28838</v>
      </c>
      <c r="U93" s="324"/>
      <c r="V93" s="151"/>
      <c r="W93" s="220"/>
      <c r="X93" s="337"/>
      <c r="Y93" s="338"/>
    </row>
    <row r="94" spans="2:25" x14ac:dyDescent="0.25">
      <c r="B94" s="30">
        <v>44299</v>
      </c>
      <c r="C94" s="45"/>
      <c r="D94" s="43">
        <v>8013</v>
      </c>
      <c r="E94" s="43"/>
      <c r="F94" s="43"/>
      <c r="G94" s="43"/>
      <c r="H94" s="43"/>
      <c r="I94" s="111"/>
      <c r="J94" s="43">
        <v>7474</v>
      </c>
      <c r="K94" s="111"/>
      <c r="L94" s="43">
        <v>8687</v>
      </c>
      <c r="M94" s="111"/>
      <c r="N94" s="43">
        <v>8794</v>
      </c>
      <c r="O94" s="97">
        <v>9251</v>
      </c>
      <c r="P94" s="49" t="s">
        <v>24</v>
      </c>
      <c r="Q94" s="111"/>
      <c r="R94" s="44" t="s">
        <v>33</v>
      </c>
      <c r="S94" s="98" t="s">
        <v>24</v>
      </c>
      <c r="T94" s="98">
        <v>23203</v>
      </c>
      <c r="U94" s="324"/>
      <c r="V94" s="151"/>
      <c r="W94" s="220"/>
      <c r="X94" s="337"/>
      <c r="Y94" s="338"/>
    </row>
    <row r="95" spans="2:25" x14ac:dyDescent="0.25">
      <c r="B95" s="30">
        <v>44306</v>
      </c>
      <c r="C95" s="45"/>
      <c r="D95" s="43">
        <v>8063</v>
      </c>
      <c r="E95" s="43"/>
      <c r="F95" s="43"/>
      <c r="G95" s="43"/>
      <c r="H95" s="43"/>
      <c r="I95" s="111"/>
      <c r="J95" s="43">
        <v>7581</v>
      </c>
      <c r="K95" s="111"/>
      <c r="L95" s="43">
        <v>8914</v>
      </c>
      <c r="M95" s="111"/>
      <c r="N95" s="43">
        <v>8805</v>
      </c>
      <c r="O95" s="97">
        <v>9070</v>
      </c>
      <c r="P95" s="49" t="s">
        <v>24</v>
      </c>
      <c r="Q95" s="111"/>
      <c r="R95" s="44" t="s">
        <v>33</v>
      </c>
      <c r="S95" s="98" t="s">
        <v>24</v>
      </c>
      <c r="T95" s="98">
        <v>23483</v>
      </c>
      <c r="U95" s="324"/>
      <c r="V95" s="151"/>
      <c r="W95" s="220"/>
      <c r="X95" s="337"/>
      <c r="Y95" s="338"/>
    </row>
    <row r="96" spans="2:25" x14ac:dyDescent="0.25">
      <c r="B96" s="30">
        <v>44313</v>
      </c>
      <c r="C96" s="45"/>
      <c r="D96" s="43">
        <v>6772</v>
      </c>
      <c r="E96" s="43"/>
      <c r="F96" s="43"/>
      <c r="G96" s="43"/>
      <c r="H96" s="43"/>
      <c r="I96" s="111"/>
      <c r="J96" s="43">
        <v>7427</v>
      </c>
      <c r="K96" s="111"/>
      <c r="L96" s="43">
        <v>4535</v>
      </c>
      <c r="M96" s="111"/>
      <c r="N96" s="43">
        <v>7683</v>
      </c>
      <c r="O96" s="97">
        <v>8948</v>
      </c>
      <c r="P96" s="49" t="s">
        <v>24</v>
      </c>
      <c r="Q96" s="111"/>
      <c r="R96" s="44" t="s">
        <v>33</v>
      </c>
      <c r="S96" s="98" t="s">
        <v>24</v>
      </c>
      <c r="T96" s="98">
        <v>23190</v>
      </c>
      <c r="U96" s="324"/>
      <c r="V96" s="151"/>
      <c r="W96" s="220"/>
      <c r="X96" s="337"/>
      <c r="Y96" s="338"/>
    </row>
    <row r="97" spans="2:25" x14ac:dyDescent="0.25">
      <c r="B97" s="30">
        <v>44320</v>
      </c>
      <c r="C97" s="45"/>
      <c r="D97" s="43" t="s">
        <v>33</v>
      </c>
      <c r="E97" s="43"/>
      <c r="F97" s="43"/>
      <c r="G97" s="43"/>
      <c r="H97" s="43"/>
      <c r="I97" s="111"/>
      <c r="J97" s="43">
        <v>6785</v>
      </c>
      <c r="K97" s="111"/>
      <c r="L97" s="43">
        <v>8892</v>
      </c>
      <c r="M97" s="111"/>
      <c r="N97" s="43">
        <v>8295</v>
      </c>
      <c r="O97" s="97">
        <v>9201</v>
      </c>
      <c r="P97" s="49" t="s">
        <v>24</v>
      </c>
      <c r="Q97" s="111"/>
      <c r="R97" s="44" t="s">
        <v>33</v>
      </c>
      <c r="S97" s="98">
        <v>28772</v>
      </c>
      <c r="T97" s="98">
        <v>30762</v>
      </c>
      <c r="U97" s="324"/>
      <c r="V97" s="151"/>
      <c r="W97" s="220"/>
      <c r="X97" s="337"/>
      <c r="Y97" s="338"/>
    </row>
    <row r="98" spans="2:25" x14ac:dyDescent="0.25">
      <c r="B98" s="30">
        <v>44327</v>
      </c>
      <c r="C98" s="45"/>
      <c r="D98" s="43">
        <v>7799</v>
      </c>
      <c r="E98" s="43"/>
      <c r="F98" s="43"/>
      <c r="G98" s="43"/>
      <c r="H98" s="43"/>
      <c r="I98" s="111"/>
      <c r="J98" s="43">
        <v>7500</v>
      </c>
      <c r="K98" s="111"/>
      <c r="L98" s="43">
        <v>9464</v>
      </c>
      <c r="M98" s="111"/>
      <c r="N98" s="43">
        <v>8645</v>
      </c>
      <c r="O98" s="97">
        <v>9373</v>
      </c>
      <c r="P98" s="49" t="s">
        <v>24</v>
      </c>
      <c r="Q98" s="111"/>
      <c r="R98" s="44" t="s">
        <v>33</v>
      </c>
      <c r="S98" s="98" t="s">
        <v>24</v>
      </c>
      <c r="T98" s="98">
        <v>32655</v>
      </c>
      <c r="U98" s="324"/>
      <c r="V98" s="151"/>
      <c r="W98" s="220"/>
      <c r="X98" s="337"/>
      <c r="Y98" s="338"/>
    </row>
    <row r="99" spans="2:25" x14ac:dyDescent="0.25">
      <c r="B99" s="30">
        <v>44334</v>
      </c>
      <c r="C99" s="45"/>
      <c r="D99" s="43">
        <v>8324</v>
      </c>
      <c r="E99" s="43"/>
      <c r="F99" s="43"/>
      <c r="G99" s="43"/>
      <c r="H99" s="43"/>
      <c r="I99" s="111"/>
      <c r="J99" s="43">
        <v>7721</v>
      </c>
      <c r="K99" s="111"/>
      <c r="L99" s="43">
        <v>9647</v>
      </c>
      <c r="M99" s="111"/>
      <c r="N99" s="43" t="s">
        <v>24</v>
      </c>
      <c r="O99" s="97">
        <v>9146</v>
      </c>
      <c r="P99" s="49" t="s">
        <v>24</v>
      </c>
      <c r="Q99" s="111"/>
      <c r="R99" s="44" t="s">
        <v>33</v>
      </c>
      <c r="S99" s="98" t="s">
        <v>33</v>
      </c>
      <c r="T99" s="98">
        <v>36655</v>
      </c>
      <c r="U99" s="324"/>
      <c r="V99" s="151"/>
      <c r="W99" s="220"/>
      <c r="X99" s="337"/>
      <c r="Y99" s="338"/>
    </row>
    <row r="100" spans="2:25" x14ac:dyDescent="0.25">
      <c r="B100" s="30">
        <v>44341</v>
      </c>
      <c r="C100" s="45"/>
      <c r="D100" s="43">
        <v>6145</v>
      </c>
      <c r="E100" s="43"/>
      <c r="F100" s="43"/>
      <c r="G100" s="43"/>
      <c r="H100" s="43"/>
      <c r="I100" s="111"/>
      <c r="J100" s="43">
        <v>6763</v>
      </c>
      <c r="K100" s="111"/>
      <c r="L100" s="43">
        <v>3916</v>
      </c>
      <c r="M100" s="111"/>
      <c r="N100" s="43">
        <v>7682</v>
      </c>
      <c r="O100" s="97">
        <v>7886</v>
      </c>
      <c r="P100" s="49" t="s">
        <v>24</v>
      </c>
      <c r="Q100" s="111"/>
      <c r="R100" s="44" t="s">
        <v>33</v>
      </c>
      <c r="S100" s="98">
        <v>7542</v>
      </c>
      <c r="T100" s="98">
        <v>20168</v>
      </c>
      <c r="U100" s="324"/>
      <c r="V100" s="151"/>
      <c r="W100" s="220"/>
      <c r="X100" s="337"/>
      <c r="Y100" s="338"/>
    </row>
    <row r="101" spans="2:25" x14ac:dyDescent="0.25">
      <c r="B101" s="30">
        <v>44348</v>
      </c>
      <c r="C101" s="45"/>
      <c r="D101" s="43">
        <v>8341</v>
      </c>
      <c r="E101" s="43"/>
      <c r="F101" s="43"/>
      <c r="G101" s="43"/>
      <c r="H101" s="43"/>
      <c r="I101" s="111"/>
      <c r="J101" s="43">
        <v>7672</v>
      </c>
      <c r="K101" s="111"/>
      <c r="L101" s="43">
        <v>9035</v>
      </c>
      <c r="M101" s="111"/>
      <c r="N101" s="43">
        <v>8836</v>
      </c>
      <c r="O101" s="97">
        <v>9504</v>
      </c>
      <c r="P101" s="49">
        <v>10140</v>
      </c>
      <c r="Q101" s="111"/>
      <c r="R101" s="44" t="s">
        <v>33</v>
      </c>
      <c r="S101" s="98">
        <v>6076</v>
      </c>
      <c r="T101" s="98">
        <v>27213</v>
      </c>
      <c r="U101" s="324"/>
      <c r="V101" s="151"/>
      <c r="W101" s="220"/>
      <c r="X101" s="337"/>
      <c r="Y101" s="338"/>
    </row>
    <row r="102" spans="2:25" x14ac:dyDescent="0.25">
      <c r="B102" s="30">
        <v>44354</v>
      </c>
      <c r="C102" s="45"/>
      <c r="D102" s="43">
        <v>8262</v>
      </c>
      <c r="E102" s="43"/>
      <c r="F102" s="43"/>
      <c r="G102" s="43"/>
      <c r="H102" s="43"/>
      <c r="I102" s="111"/>
      <c r="J102" s="43">
        <v>7629</v>
      </c>
      <c r="K102" s="111"/>
      <c r="L102" s="43">
        <v>8757</v>
      </c>
      <c r="M102" s="111"/>
      <c r="N102" s="43">
        <v>9145</v>
      </c>
      <c r="O102" s="97">
        <v>9366</v>
      </c>
      <c r="P102" s="49">
        <v>10811</v>
      </c>
      <c r="Q102" s="111"/>
      <c r="R102" s="44" t="s">
        <v>33</v>
      </c>
      <c r="S102" s="98" t="s">
        <v>24</v>
      </c>
      <c r="T102" s="98">
        <v>25670</v>
      </c>
      <c r="U102" s="324"/>
      <c r="V102" s="151"/>
      <c r="W102" s="220"/>
      <c r="X102" s="337"/>
      <c r="Y102" s="338"/>
    </row>
    <row r="103" spans="2:25" ht="14.25" customHeight="1" x14ac:dyDescent="0.25">
      <c r="B103" s="30">
        <v>44361</v>
      </c>
      <c r="C103" s="45"/>
      <c r="D103" s="43">
        <v>8175</v>
      </c>
      <c r="E103" s="43"/>
      <c r="F103" s="43"/>
      <c r="G103" s="43"/>
      <c r="H103" s="43"/>
      <c r="I103" s="111"/>
      <c r="J103" s="43">
        <v>7713</v>
      </c>
      <c r="K103" s="111"/>
      <c r="L103" s="43">
        <v>7080</v>
      </c>
      <c r="M103" s="111"/>
      <c r="N103" s="43" t="s">
        <v>33</v>
      </c>
      <c r="O103" s="97">
        <v>9715</v>
      </c>
      <c r="P103" s="49">
        <v>13645</v>
      </c>
      <c r="Q103" s="111"/>
      <c r="R103" s="44" t="s">
        <v>33</v>
      </c>
      <c r="S103" s="98">
        <v>54955</v>
      </c>
      <c r="T103" s="98">
        <v>39620</v>
      </c>
      <c r="U103" s="324"/>
      <c r="V103" s="151"/>
      <c r="W103" s="220"/>
      <c r="X103" s="337"/>
      <c r="Y103" s="338"/>
    </row>
    <row r="104" spans="2:25" x14ac:dyDescent="0.25">
      <c r="B104" s="30">
        <v>44368</v>
      </c>
      <c r="C104" s="45"/>
      <c r="D104" s="43">
        <v>8805</v>
      </c>
      <c r="E104" s="43"/>
      <c r="F104" s="43"/>
      <c r="G104" s="43"/>
      <c r="H104" s="43"/>
      <c r="I104" s="111"/>
      <c r="J104" s="43">
        <v>8046</v>
      </c>
      <c r="K104" s="111"/>
      <c r="L104" s="43">
        <v>10090</v>
      </c>
      <c r="M104" s="111"/>
      <c r="N104" s="43" t="s">
        <v>33</v>
      </c>
      <c r="O104" s="97">
        <v>9830</v>
      </c>
      <c r="P104" s="49">
        <v>31007</v>
      </c>
      <c r="Q104" s="111"/>
      <c r="R104" s="44" t="s">
        <v>33</v>
      </c>
      <c r="S104" s="98" t="s">
        <v>24</v>
      </c>
      <c r="T104" s="98">
        <v>39056</v>
      </c>
      <c r="U104" s="324"/>
      <c r="V104" s="151"/>
      <c r="W104" s="220"/>
      <c r="X104" s="337"/>
      <c r="Y104" s="338"/>
    </row>
    <row r="105" spans="2:25" x14ac:dyDescent="0.25">
      <c r="B105" s="30">
        <v>44375</v>
      </c>
      <c r="C105" s="45"/>
      <c r="D105" s="43">
        <v>8333</v>
      </c>
      <c r="E105" s="43"/>
      <c r="F105" s="43"/>
      <c r="G105" s="43"/>
      <c r="H105" s="43"/>
      <c r="I105" s="111"/>
      <c r="J105" s="43">
        <v>7843</v>
      </c>
      <c r="K105" s="111"/>
      <c r="L105" s="43">
        <v>9157</v>
      </c>
      <c r="M105" s="111"/>
      <c r="N105" s="43" t="s">
        <v>33</v>
      </c>
      <c r="O105" s="97">
        <v>9650</v>
      </c>
      <c r="P105" s="49">
        <v>40830</v>
      </c>
      <c r="Q105" s="111"/>
      <c r="R105" s="44" t="s">
        <v>33</v>
      </c>
      <c r="S105" s="98" t="s">
        <v>24</v>
      </c>
      <c r="T105" s="98">
        <v>43799</v>
      </c>
      <c r="U105" s="324"/>
      <c r="V105" s="151"/>
      <c r="W105" s="220"/>
      <c r="X105" s="337"/>
      <c r="Y105" s="338"/>
    </row>
    <row r="106" spans="2:25" x14ac:dyDescent="0.25">
      <c r="B106" s="30">
        <v>44382</v>
      </c>
      <c r="C106" s="45"/>
      <c r="D106" s="43">
        <v>7120</v>
      </c>
      <c r="E106" s="43"/>
      <c r="F106" s="43"/>
      <c r="G106" s="43"/>
      <c r="H106" s="43"/>
      <c r="I106" s="111"/>
      <c r="J106" s="43">
        <v>7641</v>
      </c>
      <c r="K106" s="111"/>
      <c r="L106" s="43">
        <v>6552</v>
      </c>
      <c r="M106" s="111"/>
      <c r="N106" s="43">
        <v>8812</v>
      </c>
      <c r="O106" s="97">
        <v>9492</v>
      </c>
      <c r="P106" s="49">
        <v>42305</v>
      </c>
      <c r="Q106" s="111"/>
      <c r="R106" s="44" t="s">
        <v>33</v>
      </c>
      <c r="S106" s="98" t="s">
        <v>24</v>
      </c>
      <c r="T106" s="98">
        <v>37101</v>
      </c>
      <c r="U106" s="324"/>
      <c r="V106" s="151"/>
      <c r="W106" s="220"/>
      <c r="X106" s="337"/>
      <c r="Y106" s="338"/>
    </row>
    <row r="107" spans="2:25" x14ac:dyDescent="0.25">
      <c r="B107" s="30">
        <v>44389</v>
      </c>
      <c r="C107" s="45"/>
      <c r="D107" s="43">
        <v>7296</v>
      </c>
      <c r="E107" s="43"/>
      <c r="F107" s="43"/>
      <c r="G107" s="43"/>
      <c r="H107" s="43"/>
      <c r="I107" s="111"/>
      <c r="J107" s="43">
        <v>7715</v>
      </c>
      <c r="K107" s="111"/>
      <c r="L107" s="43">
        <v>5803</v>
      </c>
      <c r="M107" s="111"/>
      <c r="N107" s="43">
        <v>8825</v>
      </c>
      <c r="O107" s="97">
        <v>9341</v>
      </c>
      <c r="P107" s="49">
        <v>44039</v>
      </c>
      <c r="Q107" s="111"/>
      <c r="R107" s="44" t="s">
        <v>33</v>
      </c>
      <c r="S107" s="98" t="s">
        <v>24</v>
      </c>
      <c r="T107" s="98">
        <v>46233</v>
      </c>
      <c r="U107" s="324"/>
      <c r="V107" s="151"/>
      <c r="W107" s="220"/>
      <c r="X107" s="337"/>
      <c r="Y107" s="338"/>
    </row>
    <row r="108" spans="2:25" x14ac:dyDescent="0.25">
      <c r="B108" s="30">
        <v>44396</v>
      </c>
      <c r="C108" s="45"/>
      <c r="D108" s="43">
        <v>7514</v>
      </c>
      <c r="E108" s="43"/>
      <c r="F108" s="43"/>
      <c r="G108" s="43"/>
      <c r="H108" s="43"/>
      <c r="I108" s="111"/>
      <c r="J108" s="43">
        <v>7883</v>
      </c>
      <c r="K108" s="111"/>
      <c r="L108" s="43">
        <v>7281</v>
      </c>
      <c r="M108" s="111"/>
      <c r="N108" s="43" t="s">
        <v>33</v>
      </c>
      <c r="O108" s="97">
        <v>9715</v>
      </c>
      <c r="P108" s="49">
        <v>49347</v>
      </c>
      <c r="Q108" s="111"/>
      <c r="R108" s="44" t="s">
        <v>33</v>
      </c>
      <c r="S108" s="98" t="s">
        <v>24</v>
      </c>
      <c r="T108" s="98">
        <v>42145</v>
      </c>
      <c r="U108" s="324"/>
      <c r="V108" s="151"/>
      <c r="W108" s="220"/>
      <c r="X108" s="337"/>
      <c r="Y108" s="338"/>
    </row>
    <row r="109" spans="2:25" x14ac:dyDescent="0.25">
      <c r="B109" s="30">
        <v>44403</v>
      </c>
      <c r="C109" s="45"/>
      <c r="D109" s="43">
        <v>7000</v>
      </c>
      <c r="E109" s="43"/>
      <c r="F109" s="43"/>
      <c r="G109" s="43"/>
      <c r="H109" s="43"/>
      <c r="I109" s="111"/>
      <c r="J109" s="43">
        <v>7712</v>
      </c>
      <c r="K109" s="111"/>
      <c r="L109" s="43">
        <v>6094</v>
      </c>
      <c r="M109" s="111"/>
      <c r="N109" s="43" t="s">
        <v>33</v>
      </c>
      <c r="O109" s="97">
        <v>9678</v>
      </c>
      <c r="P109" s="49">
        <v>55542</v>
      </c>
      <c r="Q109" s="111"/>
      <c r="R109" s="44" t="s">
        <v>33</v>
      </c>
      <c r="S109" s="98" t="s">
        <v>24</v>
      </c>
      <c r="T109" s="98">
        <v>41149</v>
      </c>
      <c r="U109" s="324"/>
      <c r="V109" s="151"/>
      <c r="W109" s="220"/>
      <c r="X109" s="337"/>
      <c r="Y109" s="338"/>
    </row>
    <row r="110" spans="2:25" x14ac:dyDescent="0.25">
      <c r="B110" s="30">
        <v>44410</v>
      </c>
      <c r="C110" s="45"/>
      <c r="D110" s="43">
        <v>8027</v>
      </c>
      <c r="E110" s="43"/>
      <c r="F110" s="43"/>
      <c r="G110" s="43"/>
      <c r="H110" s="43"/>
      <c r="I110" s="111"/>
      <c r="J110" s="43">
        <v>8032</v>
      </c>
      <c r="K110" s="111"/>
      <c r="L110" s="43">
        <v>7954</v>
      </c>
      <c r="M110" s="111"/>
      <c r="N110" s="43" t="s">
        <v>33</v>
      </c>
      <c r="O110" s="97">
        <v>10171</v>
      </c>
      <c r="P110" s="49">
        <v>57721</v>
      </c>
      <c r="Q110" s="111"/>
      <c r="R110" s="44" t="s">
        <v>33</v>
      </c>
      <c r="S110" s="98" t="s">
        <v>24</v>
      </c>
      <c r="T110" s="98">
        <v>41032</v>
      </c>
      <c r="U110" s="324"/>
      <c r="V110" s="151"/>
      <c r="W110" s="220"/>
      <c r="X110" s="337"/>
      <c r="Y110" s="338"/>
    </row>
    <row r="111" spans="2:25" x14ac:dyDescent="0.25">
      <c r="B111" s="30">
        <v>44417</v>
      </c>
      <c r="C111" s="45"/>
      <c r="D111" s="43">
        <v>8220</v>
      </c>
      <c r="E111" s="43"/>
      <c r="F111" s="43"/>
      <c r="G111" s="43"/>
      <c r="H111" s="43"/>
      <c r="I111" s="111"/>
      <c r="J111" s="43">
        <v>7775</v>
      </c>
      <c r="K111" s="111"/>
      <c r="L111" s="43">
        <v>8217</v>
      </c>
      <c r="M111" s="111"/>
      <c r="N111" s="43" t="s">
        <v>33</v>
      </c>
      <c r="O111" s="97" t="s">
        <v>33</v>
      </c>
      <c r="P111" s="49" t="s">
        <v>24</v>
      </c>
      <c r="Q111" s="111"/>
      <c r="R111" s="44" t="s">
        <v>33</v>
      </c>
      <c r="S111" s="98" t="s">
        <v>24</v>
      </c>
      <c r="T111" s="98">
        <v>44472</v>
      </c>
      <c r="U111" s="324"/>
      <c r="V111" s="151"/>
      <c r="W111" s="220"/>
      <c r="X111" s="337"/>
      <c r="Y111" s="338"/>
    </row>
    <row r="112" spans="2:25" ht="13.5" customHeight="1" x14ac:dyDescent="0.25">
      <c r="B112" s="30">
        <v>44424</v>
      </c>
      <c r="C112" s="45"/>
      <c r="D112" s="43">
        <v>8216</v>
      </c>
      <c r="E112" s="43"/>
      <c r="F112" s="43"/>
      <c r="G112" s="43"/>
      <c r="H112" s="43"/>
      <c r="I112" s="111"/>
      <c r="J112" s="43">
        <v>7744</v>
      </c>
      <c r="K112" s="111"/>
      <c r="L112" s="43">
        <v>8249</v>
      </c>
      <c r="M112" s="111"/>
      <c r="N112" s="43" t="s">
        <v>33</v>
      </c>
      <c r="O112" s="97" t="s">
        <v>33</v>
      </c>
      <c r="P112" s="49" t="s">
        <v>24</v>
      </c>
      <c r="Q112" s="111"/>
      <c r="R112" s="44" t="s">
        <v>33</v>
      </c>
      <c r="S112" s="98" t="s">
        <v>24</v>
      </c>
      <c r="T112" s="98">
        <v>42963</v>
      </c>
      <c r="U112" s="324"/>
      <c r="V112" s="151"/>
      <c r="W112" s="220"/>
      <c r="X112" s="337"/>
      <c r="Y112" s="338"/>
    </row>
    <row r="113" spans="2:25" x14ac:dyDescent="0.25">
      <c r="B113" s="30">
        <v>44431</v>
      </c>
      <c r="C113" s="45"/>
      <c r="D113" s="43">
        <v>6819</v>
      </c>
      <c r="E113" s="43"/>
      <c r="F113" s="43"/>
      <c r="G113" s="43"/>
      <c r="H113" s="43"/>
      <c r="I113" s="111"/>
      <c r="J113" s="43">
        <v>5828</v>
      </c>
      <c r="K113" s="111"/>
      <c r="L113" s="43">
        <v>7685</v>
      </c>
      <c r="M113" s="111"/>
      <c r="N113" s="43" t="s">
        <v>33</v>
      </c>
      <c r="O113" s="97" t="s">
        <v>33</v>
      </c>
      <c r="P113" s="49" t="s">
        <v>24</v>
      </c>
      <c r="Q113" s="111"/>
      <c r="R113" s="44" t="s">
        <v>33</v>
      </c>
      <c r="S113" s="98" t="s">
        <v>24</v>
      </c>
      <c r="T113" s="98">
        <v>47632</v>
      </c>
      <c r="U113" s="324"/>
      <c r="V113" s="151"/>
      <c r="W113" s="220"/>
      <c r="X113" s="337"/>
      <c r="Y113" s="338"/>
    </row>
    <row r="114" spans="2:25" x14ac:dyDescent="0.25">
      <c r="B114" s="30">
        <v>44432</v>
      </c>
      <c r="C114" s="45"/>
      <c r="D114" s="43">
        <v>6861</v>
      </c>
      <c r="E114" s="43"/>
      <c r="F114" s="43"/>
      <c r="G114" s="43"/>
      <c r="H114" s="43"/>
      <c r="I114" s="111"/>
      <c r="J114" s="43"/>
      <c r="K114" s="111"/>
      <c r="L114" s="43"/>
      <c r="M114" s="111"/>
      <c r="N114" s="43" t="s">
        <v>33</v>
      </c>
      <c r="O114" s="97"/>
      <c r="P114" s="49"/>
      <c r="Q114" s="111"/>
      <c r="R114" s="44" t="s">
        <v>33</v>
      </c>
      <c r="S114" s="98"/>
      <c r="T114" s="98"/>
      <c r="U114" s="324"/>
      <c r="V114" s="151"/>
      <c r="W114" s="220"/>
      <c r="X114" s="337"/>
      <c r="Y114" s="338"/>
    </row>
    <row r="115" spans="2:25" x14ac:dyDescent="0.25">
      <c r="B115" s="30">
        <v>44433</v>
      </c>
      <c r="C115" s="45"/>
      <c r="D115" s="43">
        <v>7176</v>
      </c>
      <c r="E115" s="43"/>
      <c r="F115" s="43"/>
      <c r="G115" s="43"/>
      <c r="H115" s="43"/>
      <c r="I115" s="111"/>
      <c r="J115" s="43"/>
      <c r="K115" s="111"/>
      <c r="L115" s="43"/>
      <c r="M115" s="111"/>
      <c r="N115" s="43" t="s">
        <v>33</v>
      </c>
      <c r="O115" s="97"/>
      <c r="P115" s="49"/>
      <c r="Q115" s="111"/>
      <c r="R115" s="44"/>
      <c r="S115" s="98"/>
      <c r="T115" s="98"/>
      <c r="U115" s="324"/>
      <c r="V115" s="151"/>
      <c r="W115" s="220"/>
      <c r="X115" s="337"/>
      <c r="Y115" s="338"/>
    </row>
    <row r="116" spans="2:25" x14ac:dyDescent="0.25">
      <c r="B116" s="30">
        <v>44434</v>
      </c>
      <c r="C116" s="45"/>
      <c r="D116" s="43">
        <v>7194</v>
      </c>
      <c r="E116" s="43"/>
      <c r="F116" s="43"/>
      <c r="G116" s="43"/>
      <c r="H116" s="43"/>
      <c r="I116" s="111"/>
      <c r="J116" s="43"/>
      <c r="K116" s="111"/>
      <c r="L116" s="43"/>
      <c r="M116" s="111"/>
      <c r="N116" s="43" t="s">
        <v>33</v>
      </c>
      <c r="O116" s="97"/>
      <c r="P116" s="49"/>
      <c r="Q116" s="111"/>
      <c r="R116" s="44"/>
      <c r="S116" s="98"/>
      <c r="T116" s="98"/>
      <c r="U116" s="324"/>
      <c r="V116" s="151"/>
      <c r="W116" s="220"/>
      <c r="X116" s="337"/>
      <c r="Y116" s="338"/>
    </row>
    <row r="117" spans="2:25" x14ac:dyDescent="0.25">
      <c r="B117" s="30" t="s">
        <v>90</v>
      </c>
      <c r="C117" s="45"/>
      <c r="D117" s="43">
        <v>7807</v>
      </c>
      <c r="E117" s="43"/>
      <c r="F117" s="43"/>
      <c r="G117" s="43"/>
      <c r="H117" s="43"/>
      <c r="I117" s="111"/>
      <c r="J117" s="43"/>
      <c r="K117" s="111"/>
      <c r="L117" s="43"/>
      <c r="M117" s="111"/>
      <c r="N117" s="43" t="s">
        <v>33</v>
      </c>
      <c r="O117" s="97"/>
      <c r="P117" s="49"/>
      <c r="Q117" s="111"/>
      <c r="R117" s="44"/>
      <c r="S117" s="98"/>
      <c r="T117" s="98"/>
      <c r="U117" s="324"/>
      <c r="V117" s="151"/>
      <c r="W117" s="220"/>
      <c r="X117" s="337"/>
      <c r="Y117" s="338"/>
    </row>
    <row r="118" spans="2:25" x14ac:dyDescent="0.25">
      <c r="B118" s="30">
        <v>44436</v>
      </c>
      <c r="C118" s="45"/>
      <c r="D118" s="43">
        <v>8265</v>
      </c>
      <c r="E118" s="43"/>
      <c r="F118" s="43"/>
      <c r="G118" s="43"/>
      <c r="H118" s="43"/>
      <c r="I118" s="111"/>
      <c r="J118" s="43"/>
      <c r="K118" s="111"/>
      <c r="L118" s="43"/>
      <c r="M118" s="111"/>
      <c r="N118" s="43" t="s">
        <v>33</v>
      </c>
      <c r="O118" s="97"/>
      <c r="P118" s="49"/>
      <c r="Q118" s="111"/>
      <c r="R118" s="44"/>
      <c r="S118" s="98"/>
      <c r="T118" s="98"/>
      <c r="U118" s="324"/>
      <c r="V118" s="151"/>
      <c r="W118" s="220"/>
      <c r="X118" s="337"/>
      <c r="Y118" s="338"/>
    </row>
    <row r="119" spans="2:25" x14ac:dyDescent="0.25">
      <c r="B119" s="30">
        <v>44437</v>
      </c>
      <c r="C119" s="45"/>
      <c r="D119" s="43">
        <v>7925</v>
      </c>
      <c r="E119" s="43"/>
      <c r="F119" s="43"/>
      <c r="G119" s="43"/>
      <c r="H119" s="43"/>
      <c r="I119" s="111"/>
      <c r="J119" s="43"/>
      <c r="K119" s="111"/>
      <c r="L119" s="43"/>
      <c r="M119" s="111"/>
      <c r="N119" s="43" t="s">
        <v>33</v>
      </c>
      <c r="O119" s="97"/>
      <c r="P119" s="49"/>
      <c r="Q119" s="111"/>
      <c r="R119" s="44"/>
      <c r="S119" s="98"/>
      <c r="T119" s="98"/>
      <c r="U119" s="324"/>
      <c r="V119" s="151"/>
      <c r="W119" s="220"/>
      <c r="X119" s="337"/>
      <c r="Y119" s="338"/>
    </row>
    <row r="120" spans="2:25" x14ac:dyDescent="0.25">
      <c r="B120" s="30">
        <v>44438</v>
      </c>
      <c r="C120" s="45"/>
      <c r="D120" s="43">
        <v>8127</v>
      </c>
      <c r="E120" s="43"/>
      <c r="F120" s="43"/>
      <c r="G120" s="43"/>
      <c r="H120" s="43"/>
      <c r="I120" s="111"/>
      <c r="J120" s="43">
        <v>7784</v>
      </c>
      <c r="K120" s="111"/>
      <c r="L120" s="43">
        <v>8762</v>
      </c>
      <c r="M120" s="111"/>
      <c r="N120" s="43" t="s">
        <v>33</v>
      </c>
      <c r="O120" s="97" t="s">
        <v>33</v>
      </c>
      <c r="P120" s="49" t="s">
        <v>24</v>
      </c>
      <c r="Q120" s="111"/>
      <c r="R120" s="44" t="s">
        <v>33</v>
      </c>
      <c r="S120" s="98" t="s">
        <v>24</v>
      </c>
      <c r="T120" s="98">
        <v>48090</v>
      </c>
      <c r="U120" s="324"/>
      <c r="V120" s="151"/>
      <c r="W120" s="220"/>
      <c r="X120" s="337"/>
      <c r="Y120" s="338"/>
    </row>
    <row r="121" spans="2:25" x14ac:dyDescent="0.25">
      <c r="B121" s="30">
        <v>44439</v>
      </c>
      <c r="C121" s="45"/>
      <c r="D121" s="43">
        <v>8083</v>
      </c>
      <c r="E121" s="43"/>
      <c r="F121" s="43"/>
      <c r="G121" s="43"/>
      <c r="H121" s="43"/>
      <c r="I121" s="111"/>
      <c r="J121" s="43"/>
      <c r="K121" s="111"/>
      <c r="L121" s="43"/>
      <c r="M121" s="111"/>
      <c r="N121" s="43" t="s">
        <v>33</v>
      </c>
      <c r="O121" s="97"/>
      <c r="P121" s="49"/>
      <c r="Q121" s="111"/>
      <c r="R121" s="44"/>
      <c r="S121" s="98"/>
      <c r="T121" s="98"/>
      <c r="U121" s="324"/>
      <c r="V121" s="151"/>
      <c r="W121" s="220"/>
      <c r="X121" s="337"/>
      <c r="Y121" s="338"/>
    </row>
    <row r="122" spans="2:25" x14ac:dyDescent="0.25">
      <c r="B122" s="30">
        <v>44440</v>
      </c>
      <c r="C122" s="45"/>
      <c r="D122" s="43">
        <v>8557</v>
      </c>
      <c r="E122" s="43"/>
      <c r="F122" s="43"/>
      <c r="G122" s="43"/>
      <c r="H122" s="43"/>
      <c r="I122" s="111"/>
      <c r="J122" s="43"/>
      <c r="K122" s="111"/>
      <c r="L122" s="43"/>
      <c r="M122" s="111"/>
      <c r="N122" s="43" t="s">
        <v>33</v>
      </c>
      <c r="O122" s="97"/>
      <c r="P122" s="49"/>
      <c r="Q122" s="111"/>
      <c r="R122" s="44"/>
      <c r="S122" s="98"/>
      <c r="T122" s="98"/>
      <c r="U122" s="324"/>
      <c r="V122" s="151"/>
      <c r="W122" s="220"/>
      <c r="X122" s="337"/>
      <c r="Y122" s="338"/>
    </row>
    <row r="123" spans="2:25" x14ac:dyDescent="0.25">
      <c r="B123" s="30">
        <v>44441</v>
      </c>
      <c r="C123" s="45"/>
      <c r="D123" s="43">
        <v>8336</v>
      </c>
      <c r="E123" s="43"/>
      <c r="F123" s="43"/>
      <c r="G123" s="43"/>
      <c r="H123" s="43"/>
      <c r="I123" s="111"/>
      <c r="J123" s="43"/>
      <c r="K123" s="111"/>
      <c r="L123" s="43"/>
      <c r="M123" s="111"/>
      <c r="N123" s="43" t="s">
        <v>33</v>
      </c>
      <c r="O123" s="97"/>
      <c r="P123" s="49"/>
      <c r="Q123" s="111"/>
      <c r="R123" s="44"/>
      <c r="S123" s="98"/>
      <c r="T123" s="98"/>
      <c r="U123" s="324"/>
      <c r="V123" s="151"/>
      <c r="W123" s="220"/>
      <c r="X123" s="337"/>
      <c r="Y123" s="338"/>
    </row>
    <row r="124" spans="2:25" x14ac:dyDescent="0.25">
      <c r="B124" s="30">
        <v>44442</v>
      </c>
      <c r="C124" s="45"/>
      <c r="D124" s="43">
        <v>8058</v>
      </c>
      <c r="E124" s="43"/>
      <c r="F124" s="43"/>
      <c r="G124" s="43"/>
      <c r="H124" s="43"/>
      <c r="I124" s="111"/>
      <c r="J124" s="43">
        <v>7856</v>
      </c>
      <c r="K124" s="111"/>
      <c r="L124" s="43"/>
      <c r="M124" s="111"/>
      <c r="N124" s="43" t="s">
        <v>33</v>
      </c>
      <c r="O124" s="97"/>
      <c r="P124" s="49"/>
      <c r="Q124" s="111"/>
      <c r="R124" s="44"/>
      <c r="S124" s="98"/>
      <c r="T124" s="98"/>
      <c r="U124" s="324"/>
      <c r="V124" s="151"/>
      <c r="W124" s="220"/>
      <c r="X124" s="337"/>
      <c r="Y124" s="338"/>
    </row>
    <row r="125" spans="2:25" x14ac:dyDescent="0.25">
      <c r="B125" s="30">
        <v>44443</v>
      </c>
      <c r="C125" s="45"/>
      <c r="D125" s="43">
        <v>7226</v>
      </c>
      <c r="E125" s="43"/>
      <c r="F125" s="43"/>
      <c r="G125" s="43"/>
      <c r="H125" s="43"/>
      <c r="I125" s="111"/>
      <c r="J125" s="43"/>
      <c r="K125" s="111"/>
      <c r="L125" s="43"/>
      <c r="M125" s="111"/>
      <c r="N125" s="43" t="s">
        <v>33</v>
      </c>
      <c r="O125" s="97"/>
      <c r="P125" s="49"/>
      <c r="Q125" s="111"/>
      <c r="R125" s="44"/>
      <c r="S125" s="98"/>
      <c r="T125" s="98"/>
      <c r="U125" s="324"/>
      <c r="V125" s="151"/>
      <c r="W125" s="220"/>
      <c r="X125" s="337"/>
      <c r="Y125" s="338"/>
    </row>
    <row r="126" spans="2:25" x14ac:dyDescent="0.25">
      <c r="B126" s="30">
        <v>44444</v>
      </c>
      <c r="C126" s="45"/>
      <c r="D126" s="43">
        <v>7848</v>
      </c>
      <c r="E126" s="43"/>
      <c r="F126" s="43"/>
      <c r="G126" s="43"/>
      <c r="H126" s="43"/>
      <c r="I126" s="111"/>
      <c r="J126" s="43"/>
      <c r="K126" s="111"/>
      <c r="L126" s="43"/>
      <c r="M126" s="111"/>
      <c r="N126" s="43" t="s">
        <v>33</v>
      </c>
      <c r="O126" s="97"/>
      <c r="P126" s="49"/>
      <c r="Q126" s="111"/>
      <c r="R126" s="44"/>
      <c r="S126" s="98"/>
      <c r="T126" s="98"/>
      <c r="U126" s="324"/>
      <c r="V126" s="151"/>
      <c r="W126" s="220"/>
      <c r="X126" s="337"/>
      <c r="Y126" s="338"/>
    </row>
    <row r="127" spans="2:25" x14ac:dyDescent="0.25">
      <c r="B127" s="30">
        <v>44445</v>
      </c>
      <c r="C127" s="45"/>
      <c r="D127" s="43">
        <v>8710</v>
      </c>
      <c r="E127" s="43">
        <v>7533</v>
      </c>
      <c r="F127" s="43"/>
      <c r="G127" s="43"/>
      <c r="H127" s="43"/>
      <c r="I127" s="111"/>
      <c r="J127" s="43">
        <v>7884</v>
      </c>
      <c r="K127" s="111"/>
      <c r="L127" s="43">
        <v>6350</v>
      </c>
      <c r="M127" s="111"/>
      <c r="N127" s="43" t="s">
        <v>33</v>
      </c>
      <c r="O127" s="97" t="s">
        <v>33</v>
      </c>
      <c r="P127" s="49" t="s">
        <v>24</v>
      </c>
      <c r="Q127" s="111"/>
      <c r="R127" s="44" t="s">
        <v>33</v>
      </c>
      <c r="S127" s="98" t="s">
        <v>24</v>
      </c>
      <c r="T127" s="98">
        <v>38520</v>
      </c>
      <c r="U127" s="324"/>
      <c r="V127" s="151"/>
      <c r="W127" s="220"/>
      <c r="X127" s="337"/>
      <c r="Y127" s="338"/>
    </row>
    <row r="128" spans="2:25" x14ac:dyDescent="0.25">
      <c r="B128" s="30">
        <v>44446</v>
      </c>
      <c r="C128" s="45"/>
      <c r="D128" s="43">
        <v>7724</v>
      </c>
      <c r="E128" s="43">
        <v>7530</v>
      </c>
      <c r="F128" s="43">
        <v>6934</v>
      </c>
      <c r="G128" s="43">
        <v>3496</v>
      </c>
      <c r="H128" s="43">
        <v>9655</v>
      </c>
      <c r="I128" s="111"/>
      <c r="J128" s="43">
        <v>7866</v>
      </c>
      <c r="K128" s="111"/>
      <c r="L128" s="43"/>
      <c r="M128" s="111"/>
      <c r="N128" s="43"/>
      <c r="O128" s="97"/>
      <c r="P128" s="49"/>
      <c r="Q128" s="111"/>
      <c r="R128" s="44"/>
      <c r="S128" s="98"/>
      <c r="T128" s="98"/>
      <c r="U128" s="324"/>
      <c r="V128" s="151"/>
      <c r="W128" s="220"/>
      <c r="X128" s="337"/>
      <c r="Y128" s="338"/>
    </row>
    <row r="129" spans="2:27" x14ac:dyDescent="0.25">
      <c r="B129" s="30">
        <v>44447</v>
      </c>
      <c r="C129" s="45"/>
      <c r="D129" s="43">
        <v>7958</v>
      </c>
      <c r="E129" s="43">
        <v>7837</v>
      </c>
      <c r="F129" s="43">
        <v>6193</v>
      </c>
      <c r="G129" s="43">
        <v>9472</v>
      </c>
      <c r="H129" s="43">
        <v>9999</v>
      </c>
      <c r="I129" s="111"/>
      <c r="J129" s="43">
        <v>5771</v>
      </c>
      <c r="K129" s="111"/>
      <c r="L129" s="43"/>
      <c r="M129" s="111"/>
      <c r="N129" s="43"/>
      <c r="O129" s="97"/>
      <c r="P129" s="49"/>
      <c r="Q129" s="111"/>
      <c r="R129" s="44"/>
      <c r="S129" s="98"/>
      <c r="T129" s="98"/>
      <c r="U129" s="324"/>
      <c r="V129" s="151"/>
      <c r="W129" s="220"/>
      <c r="X129" s="337"/>
      <c r="Y129" s="338"/>
    </row>
    <row r="130" spans="2:27" x14ac:dyDescent="0.25">
      <c r="B130" s="30">
        <v>44448</v>
      </c>
      <c r="C130" s="45"/>
      <c r="D130" s="43">
        <v>7807</v>
      </c>
      <c r="E130" s="43">
        <v>7638</v>
      </c>
      <c r="F130" s="43">
        <v>7463</v>
      </c>
      <c r="G130" s="43">
        <v>10382</v>
      </c>
      <c r="H130" s="43">
        <v>9925</v>
      </c>
      <c r="I130" s="111"/>
      <c r="J130" s="43">
        <v>8005</v>
      </c>
      <c r="K130" s="111"/>
      <c r="L130" s="43"/>
      <c r="M130" s="111"/>
      <c r="N130" s="43"/>
      <c r="O130" s="97"/>
      <c r="P130" s="49"/>
      <c r="Q130" s="111"/>
      <c r="R130" s="44"/>
      <c r="S130" s="98"/>
      <c r="T130" s="98"/>
      <c r="U130" s="324"/>
      <c r="V130" s="151"/>
      <c r="W130" s="220"/>
      <c r="X130" s="337"/>
      <c r="Y130" s="338"/>
    </row>
    <row r="131" spans="2:27" x14ac:dyDescent="0.25">
      <c r="B131" s="30">
        <v>44449</v>
      </c>
      <c r="C131" s="45"/>
      <c r="D131" s="43">
        <v>8422</v>
      </c>
      <c r="E131" s="43">
        <v>8117</v>
      </c>
      <c r="F131" s="43">
        <v>8186</v>
      </c>
      <c r="G131" s="43">
        <v>10708</v>
      </c>
      <c r="H131" s="43">
        <v>10148</v>
      </c>
      <c r="I131" s="111"/>
      <c r="J131" s="43">
        <v>8116</v>
      </c>
      <c r="K131" s="111"/>
      <c r="L131" s="43"/>
      <c r="M131" s="111"/>
      <c r="N131" s="43"/>
      <c r="O131" s="97"/>
      <c r="P131" s="49"/>
      <c r="Q131" s="111"/>
      <c r="R131" s="44"/>
      <c r="S131" s="98"/>
      <c r="T131" s="98"/>
      <c r="U131" s="324"/>
      <c r="V131" s="151"/>
      <c r="W131" s="220"/>
      <c r="X131" s="337"/>
      <c r="Y131" s="338"/>
    </row>
    <row r="132" spans="2:27" x14ac:dyDescent="0.25">
      <c r="B132" s="30">
        <v>44450</v>
      </c>
      <c r="C132" s="45"/>
      <c r="D132" s="43">
        <v>8083</v>
      </c>
      <c r="E132" s="43"/>
      <c r="F132" s="43"/>
      <c r="G132" s="43"/>
      <c r="H132" s="43"/>
      <c r="I132" s="111"/>
      <c r="J132" s="43"/>
      <c r="K132" s="111"/>
      <c r="L132" s="43"/>
      <c r="M132" s="111"/>
      <c r="N132" s="43"/>
      <c r="O132" s="97"/>
      <c r="P132" s="49"/>
      <c r="Q132" s="111"/>
      <c r="R132" s="44"/>
      <c r="S132" s="98"/>
      <c r="T132" s="98"/>
      <c r="U132" s="324"/>
      <c r="V132" s="151"/>
      <c r="W132" s="220"/>
      <c r="X132" s="337"/>
      <c r="Y132" s="338"/>
    </row>
    <row r="133" spans="2:27" x14ac:dyDescent="0.25">
      <c r="B133" s="30">
        <v>44451</v>
      </c>
      <c r="C133" s="45"/>
      <c r="D133" s="43">
        <v>8672</v>
      </c>
      <c r="E133" s="43"/>
      <c r="F133" s="43"/>
      <c r="G133" s="43"/>
      <c r="H133" s="43"/>
      <c r="I133" s="111"/>
      <c r="J133" s="43"/>
      <c r="K133" s="111"/>
      <c r="L133" s="43"/>
      <c r="M133" s="111"/>
      <c r="N133" s="43"/>
      <c r="O133" s="97"/>
      <c r="P133" s="49"/>
      <c r="Q133" s="111"/>
      <c r="R133" s="44"/>
      <c r="S133" s="98"/>
      <c r="T133" s="98"/>
      <c r="U133" s="324"/>
      <c r="V133" s="151"/>
      <c r="W133" s="220"/>
      <c r="X133" s="337"/>
      <c r="Y133" s="338"/>
    </row>
    <row r="134" spans="2:27" x14ac:dyDescent="0.25">
      <c r="B134" s="30">
        <v>44452</v>
      </c>
      <c r="C134" s="45"/>
      <c r="D134" s="43">
        <v>8478</v>
      </c>
      <c r="E134" s="43">
        <v>8523</v>
      </c>
      <c r="F134" s="43">
        <v>10415</v>
      </c>
      <c r="G134" s="43">
        <v>10263</v>
      </c>
      <c r="H134" s="43">
        <v>10217</v>
      </c>
      <c r="I134" s="111"/>
      <c r="J134" s="43">
        <v>8243</v>
      </c>
      <c r="K134" s="111"/>
      <c r="L134" s="43">
        <v>9108</v>
      </c>
      <c r="M134" s="111"/>
      <c r="N134" s="43" t="s">
        <v>33</v>
      </c>
      <c r="O134" s="97" t="s">
        <v>33</v>
      </c>
      <c r="P134" s="49" t="s">
        <v>24</v>
      </c>
      <c r="Q134" s="111"/>
      <c r="R134" s="44" t="s">
        <v>33</v>
      </c>
      <c r="S134" s="98" t="s">
        <v>24</v>
      </c>
      <c r="T134" s="98">
        <v>44825</v>
      </c>
      <c r="U134" s="324"/>
      <c r="V134" s="151"/>
      <c r="W134" s="220"/>
      <c r="X134" s="337"/>
      <c r="Y134" s="338"/>
    </row>
    <row r="135" spans="2:27" x14ac:dyDescent="0.25">
      <c r="B135" s="30">
        <v>44453</v>
      </c>
      <c r="C135" s="45"/>
      <c r="D135" s="43">
        <v>8930</v>
      </c>
      <c r="E135" s="43">
        <v>8703</v>
      </c>
      <c r="F135" s="43">
        <v>10045</v>
      </c>
      <c r="G135" s="43">
        <v>10646</v>
      </c>
      <c r="H135" s="43">
        <v>10082</v>
      </c>
      <c r="I135" s="111"/>
      <c r="J135" s="43">
        <v>8176</v>
      </c>
      <c r="K135" s="111"/>
      <c r="L135" s="43"/>
      <c r="M135" s="111"/>
      <c r="N135" s="43" t="s">
        <v>33</v>
      </c>
      <c r="O135" s="97"/>
      <c r="P135" s="49"/>
      <c r="Q135" s="111"/>
      <c r="R135" s="44"/>
      <c r="S135" s="98"/>
      <c r="T135" s="98"/>
      <c r="U135" s="324"/>
      <c r="V135" s="151"/>
      <c r="W135" s="220"/>
      <c r="X135" s="337"/>
      <c r="Y135" s="338"/>
    </row>
    <row r="136" spans="2:27" x14ac:dyDescent="0.25">
      <c r="B136" s="30">
        <v>44454</v>
      </c>
      <c r="C136" s="45"/>
      <c r="D136" s="43">
        <v>8353</v>
      </c>
      <c r="E136" s="43">
        <v>8027</v>
      </c>
      <c r="F136" s="43">
        <v>8696</v>
      </c>
      <c r="G136" s="43">
        <v>9853</v>
      </c>
      <c r="H136" s="43">
        <v>9365</v>
      </c>
      <c r="I136" s="111"/>
      <c r="J136" s="43">
        <v>7441</v>
      </c>
      <c r="K136" s="111"/>
      <c r="L136" s="43"/>
      <c r="M136" s="111"/>
      <c r="N136" s="43" t="s">
        <v>33</v>
      </c>
      <c r="O136" s="97"/>
      <c r="P136" s="49"/>
      <c r="Q136" s="111"/>
      <c r="R136" s="44"/>
      <c r="S136" s="98"/>
      <c r="T136" s="98"/>
      <c r="U136" s="324"/>
      <c r="V136" s="151"/>
      <c r="W136" s="220"/>
      <c r="X136" s="337"/>
      <c r="Y136" s="338"/>
    </row>
    <row r="137" spans="2:27" x14ac:dyDescent="0.25">
      <c r="B137" s="30">
        <v>44455</v>
      </c>
      <c r="C137" s="45"/>
      <c r="D137" s="43">
        <v>8179</v>
      </c>
      <c r="E137" s="43">
        <v>7839</v>
      </c>
      <c r="F137" s="43">
        <v>8455</v>
      </c>
      <c r="G137" s="43">
        <v>9911</v>
      </c>
      <c r="H137" s="43">
        <v>9452</v>
      </c>
      <c r="I137" s="111"/>
      <c r="J137" s="43">
        <v>7598</v>
      </c>
      <c r="K137" s="111"/>
      <c r="L137" s="43"/>
      <c r="M137" s="111"/>
      <c r="N137" s="43" t="s">
        <v>33</v>
      </c>
      <c r="O137" s="97"/>
      <c r="P137" s="49"/>
      <c r="Q137" s="111"/>
      <c r="R137" s="44"/>
      <c r="S137" s="98"/>
      <c r="T137" s="98"/>
      <c r="U137" s="324"/>
      <c r="V137" s="151"/>
      <c r="W137" s="220"/>
      <c r="X137" s="337"/>
      <c r="Y137" s="338"/>
    </row>
    <row r="138" spans="2:27" x14ac:dyDescent="0.25">
      <c r="B138" s="30">
        <v>44456</v>
      </c>
      <c r="C138" s="45"/>
      <c r="D138" s="43">
        <v>8230</v>
      </c>
      <c r="E138" s="43">
        <v>8006</v>
      </c>
      <c r="F138" s="43">
        <v>8585</v>
      </c>
      <c r="G138" s="43">
        <v>9949</v>
      </c>
      <c r="H138" s="43">
        <v>9593</v>
      </c>
      <c r="I138" s="111"/>
      <c r="J138" s="43">
        <v>7655</v>
      </c>
      <c r="K138" s="111"/>
      <c r="L138" s="43"/>
      <c r="M138" s="111"/>
      <c r="N138" s="43" t="s">
        <v>33</v>
      </c>
      <c r="O138" s="97"/>
      <c r="P138" s="49"/>
      <c r="Q138" s="111"/>
      <c r="R138" s="44"/>
      <c r="S138" s="98"/>
      <c r="T138" s="98"/>
      <c r="U138" s="324"/>
      <c r="V138" s="151"/>
      <c r="W138" s="220"/>
      <c r="X138" s="337"/>
      <c r="Y138" s="338"/>
    </row>
    <row r="139" spans="2:27" x14ac:dyDescent="0.25">
      <c r="B139" s="30">
        <v>44457</v>
      </c>
      <c r="C139" s="45"/>
      <c r="D139" s="43">
        <v>8389</v>
      </c>
      <c r="E139" s="43"/>
      <c r="F139" s="43"/>
      <c r="G139" s="43"/>
      <c r="H139" s="43"/>
      <c r="I139" s="111"/>
      <c r="J139" s="43"/>
      <c r="K139" s="111"/>
      <c r="L139" s="43"/>
      <c r="M139" s="111"/>
      <c r="N139" s="43" t="s">
        <v>33</v>
      </c>
      <c r="O139" s="97"/>
      <c r="P139" s="49"/>
      <c r="Q139" s="111"/>
      <c r="R139" s="44"/>
      <c r="S139" s="98"/>
      <c r="T139" s="98"/>
      <c r="U139" s="324"/>
      <c r="V139" s="151"/>
      <c r="W139" s="220"/>
      <c r="X139" s="337"/>
      <c r="Y139" s="338"/>
    </row>
    <row r="140" spans="2:27" x14ac:dyDescent="0.25">
      <c r="B140" s="30">
        <v>44458</v>
      </c>
      <c r="C140" s="45"/>
      <c r="D140" s="43">
        <v>8403</v>
      </c>
      <c r="E140" s="43"/>
      <c r="F140" s="43"/>
      <c r="G140" s="43"/>
      <c r="H140" s="43"/>
      <c r="I140" s="111"/>
      <c r="J140" s="43"/>
      <c r="K140" s="111"/>
      <c r="L140" s="43"/>
      <c r="M140" s="111"/>
      <c r="N140" s="43" t="s">
        <v>33</v>
      </c>
      <c r="O140" s="97"/>
      <c r="P140" s="49"/>
      <c r="Q140" s="111"/>
      <c r="R140" s="44"/>
      <c r="S140" s="98"/>
      <c r="T140" s="98"/>
      <c r="U140" s="324"/>
      <c r="V140" s="151"/>
      <c r="W140" s="220"/>
      <c r="X140" s="337"/>
      <c r="Y140" s="338"/>
    </row>
    <row r="141" spans="2:27" x14ac:dyDescent="0.25">
      <c r="B141" s="30">
        <v>44459</v>
      </c>
      <c r="C141" s="45"/>
      <c r="D141" s="43">
        <v>8407</v>
      </c>
      <c r="E141" s="43"/>
      <c r="F141" s="43"/>
      <c r="G141" s="43"/>
      <c r="H141" s="43"/>
      <c r="I141" s="111"/>
      <c r="J141" s="43">
        <v>7841</v>
      </c>
      <c r="K141" s="111"/>
      <c r="L141" s="43">
        <v>9332</v>
      </c>
      <c r="M141" s="111"/>
      <c r="N141" s="43" t="s">
        <v>33</v>
      </c>
      <c r="O141" s="97" t="s">
        <v>33</v>
      </c>
      <c r="P141" s="49" t="s">
        <v>24</v>
      </c>
      <c r="Q141" s="111"/>
      <c r="R141" s="44" t="s">
        <v>33</v>
      </c>
      <c r="S141" s="98" t="s">
        <v>24</v>
      </c>
      <c r="T141" s="98">
        <v>36518</v>
      </c>
      <c r="U141" s="324"/>
      <c r="V141" s="151"/>
      <c r="W141" s="220"/>
      <c r="X141" s="337"/>
      <c r="Y141" s="338"/>
    </row>
    <row r="142" spans="2:27" x14ac:dyDescent="0.25">
      <c r="B142" s="30">
        <v>44462</v>
      </c>
      <c r="C142" s="45"/>
      <c r="D142" s="43">
        <v>5845</v>
      </c>
      <c r="E142" s="43"/>
      <c r="F142" s="43"/>
      <c r="G142" s="43"/>
      <c r="H142" s="43"/>
      <c r="I142" s="111"/>
      <c r="J142" s="43">
        <v>7426</v>
      </c>
      <c r="K142" s="111"/>
      <c r="L142" s="43"/>
      <c r="M142" s="111"/>
      <c r="N142" s="43" t="s">
        <v>33</v>
      </c>
      <c r="O142" s="97" t="s">
        <v>33</v>
      </c>
      <c r="P142" s="49" t="s">
        <v>24</v>
      </c>
      <c r="Q142" s="111"/>
      <c r="R142" s="44" t="s">
        <v>33</v>
      </c>
      <c r="S142" s="98" t="s">
        <v>24</v>
      </c>
      <c r="T142" s="98">
        <v>42155</v>
      </c>
      <c r="U142" s="179">
        <v>46684</v>
      </c>
      <c r="V142" s="151">
        <v>64112</v>
      </c>
      <c r="W142" s="220"/>
      <c r="X142" s="337"/>
      <c r="Y142" s="338"/>
      <c r="AA142" t="s">
        <v>108</v>
      </c>
    </row>
    <row r="143" spans="2:27" x14ac:dyDescent="0.25">
      <c r="B143" s="30" t="s">
        <v>109</v>
      </c>
      <c r="C143" s="45"/>
      <c r="D143" s="43">
        <v>7739</v>
      </c>
      <c r="E143" s="43"/>
      <c r="F143" s="43"/>
      <c r="G143" s="43"/>
      <c r="H143" s="43"/>
      <c r="I143" s="111"/>
      <c r="J143" s="43">
        <v>7994</v>
      </c>
      <c r="K143" s="111"/>
      <c r="L143" s="43"/>
      <c r="M143" s="111"/>
      <c r="N143" s="43" t="s">
        <v>33</v>
      </c>
      <c r="O143" s="97" t="s">
        <v>33</v>
      </c>
      <c r="P143" s="49" t="s">
        <v>24</v>
      </c>
      <c r="Q143" s="111"/>
      <c r="R143" s="44" t="s">
        <v>33</v>
      </c>
      <c r="S143" s="98" t="s">
        <v>24</v>
      </c>
      <c r="T143" s="98">
        <v>36432</v>
      </c>
      <c r="U143" s="179">
        <v>45341</v>
      </c>
      <c r="V143" s="151">
        <v>60291</v>
      </c>
      <c r="W143" s="220"/>
      <c r="X143" s="182">
        <v>8502</v>
      </c>
      <c r="Y143" s="180">
        <v>9395</v>
      </c>
    </row>
    <row r="144" spans="2:27" x14ac:dyDescent="0.25">
      <c r="B144" s="30" t="s">
        <v>112</v>
      </c>
      <c r="C144" s="45"/>
      <c r="D144" s="43">
        <v>7571</v>
      </c>
      <c r="E144" s="43"/>
      <c r="F144" s="43"/>
      <c r="G144" s="43"/>
      <c r="H144" s="43"/>
      <c r="I144" s="111"/>
      <c r="J144" s="43">
        <v>7598</v>
      </c>
      <c r="K144" s="111"/>
      <c r="L144" s="43"/>
      <c r="M144" s="111"/>
      <c r="N144" s="43" t="s">
        <v>33</v>
      </c>
      <c r="O144" s="97" t="s">
        <v>33</v>
      </c>
      <c r="P144" s="49" t="s">
        <v>24</v>
      </c>
      <c r="Q144" s="111"/>
      <c r="R144" s="44" t="s">
        <v>33</v>
      </c>
      <c r="S144" s="98" t="s">
        <v>24</v>
      </c>
      <c r="T144" s="98">
        <v>33938</v>
      </c>
      <c r="U144" s="179">
        <v>43105</v>
      </c>
      <c r="V144" s="151">
        <v>57297</v>
      </c>
      <c r="W144" s="220"/>
      <c r="X144" s="182">
        <v>8335</v>
      </c>
      <c r="Y144" s="180">
        <v>8741</v>
      </c>
    </row>
    <row r="145" spans="2:27" x14ac:dyDescent="0.25">
      <c r="B145" s="30" t="s">
        <v>114</v>
      </c>
      <c r="C145" s="45"/>
      <c r="D145" s="43">
        <v>8003</v>
      </c>
      <c r="E145" s="43"/>
      <c r="F145" s="43"/>
      <c r="G145" s="43"/>
      <c r="H145" s="43"/>
      <c r="I145" s="111"/>
      <c r="J145" s="43">
        <v>7294</v>
      </c>
      <c r="K145" s="111"/>
      <c r="L145" s="43"/>
      <c r="M145" s="111"/>
      <c r="N145" s="43" t="s">
        <v>33</v>
      </c>
      <c r="O145" s="97" t="s">
        <v>33</v>
      </c>
      <c r="P145" s="49" t="s">
        <v>24</v>
      </c>
      <c r="Q145" s="111"/>
      <c r="R145" s="44" t="s">
        <v>33</v>
      </c>
      <c r="S145" s="98" t="s">
        <v>24</v>
      </c>
      <c r="T145" s="98">
        <v>33762</v>
      </c>
      <c r="U145" s="179">
        <v>43949</v>
      </c>
      <c r="V145" s="151">
        <v>54839</v>
      </c>
      <c r="W145" s="220"/>
      <c r="X145" s="182">
        <v>8264</v>
      </c>
      <c r="Y145" s="180">
        <v>8158</v>
      </c>
    </row>
    <row r="146" spans="2:27" x14ac:dyDescent="0.25">
      <c r="B146" s="30" t="s">
        <v>116</v>
      </c>
      <c r="C146" s="45"/>
      <c r="D146" s="43">
        <v>7755</v>
      </c>
      <c r="E146" s="43"/>
      <c r="F146" s="43"/>
      <c r="G146" s="43"/>
      <c r="H146" s="43"/>
      <c r="I146" s="111"/>
      <c r="J146" s="43">
        <v>7171</v>
      </c>
      <c r="K146" s="111"/>
      <c r="L146" s="43"/>
      <c r="M146" s="111"/>
      <c r="N146" s="43" t="s">
        <v>33</v>
      </c>
      <c r="O146" s="97" t="s">
        <v>33</v>
      </c>
      <c r="P146" s="49" t="s">
        <v>24</v>
      </c>
      <c r="Q146" s="111"/>
      <c r="R146" s="44" t="s">
        <v>33</v>
      </c>
      <c r="S146" s="98" t="s">
        <v>24</v>
      </c>
      <c r="T146" s="98">
        <v>31755</v>
      </c>
      <c r="U146" s="179">
        <v>39250</v>
      </c>
      <c r="V146" s="151">
        <v>58728</v>
      </c>
      <c r="W146" s="220"/>
      <c r="X146" s="182">
        <v>8474</v>
      </c>
      <c r="Y146" s="338"/>
      <c r="AA146" t="s">
        <v>117</v>
      </c>
    </row>
    <row r="147" spans="2:27" x14ac:dyDescent="0.25">
      <c r="B147" s="30" t="s">
        <v>119</v>
      </c>
      <c r="C147" s="45"/>
      <c r="D147" s="43">
        <v>4830</v>
      </c>
      <c r="E147" s="43"/>
      <c r="F147" s="43"/>
      <c r="G147" s="43"/>
      <c r="H147" s="43"/>
      <c r="I147" s="111"/>
      <c r="J147" s="43">
        <v>5995</v>
      </c>
      <c r="K147" s="111"/>
      <c r="L147" s="43"/>
      <c r="M147" s="111"/>
      <c r="N147" s="43" t="s">
        <v>33</v>
      </c>
      <c r="O147" s="97" t="s">
        <v>42</v>
      </c>
      <c r="P147" s="49" t="s">
        <v>24</v>
      </c>
      <c r="Q147" s="111"/>
      <c r="R147" s="44" t="s">
        <v>33</v>
      </c>
      <c r="S147" s="98" t="s">
        <v>24</v>
      </c>
      <c r="T147" s="98">
        <v>29552</v>
      </c>
      <c r="U147" s="336">
        <v>36154</v>
      </c>
      <c r="V147" s="280">
        <v>58004</v>
      </c>
      <c r="W147" s="342"/>
      <c r="X147" s="343">
        <v>7112</v>
      </c>
      <c r="Y147" s="344">
        <v>6196</v>
      </c>
      <c r="AA147" t="s">
        <v>120</v>
      </c>
    </row>
    <row r="148" spans="2:27" x14ac:dyDescent="0.25">
      <c r="B148" s="30" t="s">
        <v>123</v>
      </c>
      <c r="C148" s="45"/>
      <c r="D148" s="43">
        <v>7305</v>
      </c>
      <c r="E148" s="43"/>
      <c r="F148" s="43"/>
      <c r="G148" s="43"/>
      <c r="H148" s="43"/>
      <c r="I148" s="111"/>
      <c r="J148" s="43">
        <v>7331</v>
      </c>
      <c r="K148" s="111"/>
      <c r="L148" s="43"/>
      <c r="M148" s="111"/>
      <c r="N148" s="43" t="s">
        <v>33</v>
      </c>
      <c r="O148" s="97" t="s">
        <v>42</v>
      </c>
      <c r="P148" s="49" t="s">
        <v>24</v>
      </c>
      <c r="Q148" s="111"/>
      <c r="R148" s="44" t="s">
        <v>33</v>
      </c>
      <c r="S148" s="98" t="s">
        <v>24</v>
      </c>
      <c r="T148" s="98">
        <v>28031</v>
      </c>
      <c r="U148" s="336">
        <v>37759</v>
      </c>
      <c r="V148" s="280">
        <v>60059</v>
      </c>
      <c r="W148" s="342"/>
      <c r="X148" s="343">
        <v>7880</v>
      </c>
      <c r="Y148" s="344">
        <v>7744</v>
      </c>
    </row>
    <row r="149" spans="2:27" x14ac:dyDescent="0.25">
      <c r="B149" s="30" t="s">
        <v>125</v>
      </c>
      <c r="C149" s="45"/>
      <c r="D149" s="43">
        <v>7149</v>
      </c>
      <c r="E149" s="43"/>
      <c r="F149" s="43"/>
      <c r="G149" s="43"/>
      <c r="H149" s="43"/>
      <c r="I149" s="111"/>
      <c r="J149" s="43">
        <v>7106</v>
      </c>
      <c r="K149" s="111"/>
      <c r="L149" s="43"/>
      <c r="M149" s="111"/>
      <c r="N149" s="43" t="s">
        <v>33</v>
      </c>
      <c r="O149" s="97" t="s">
        <v>42</v>
      </c>
      <c r="P149" s="49" t="s">
        <v>24</v>
      </c>
      <c r="Q149" s="111"/>
      <c r="R149" s="44" t="s">
        <v>33</v>
      </c>
      <c r="S149" s="98" t="s">
        <v>24</v>
      </c>
      <c r="T149" s="98">
        <v>25779</v>
      </c>
      <c r="U149" s="336">
        <v>29637</v>
      </c>
      <c r="V149" s="280">
        <v>59957</v>
      </c>
      <c r="W149" s="342"/>
      <c r="X149" s="343">
        <v>7749</v>
      </c>
      <c r="Y149" s="344">
        <v>7539</v>
      </c>
    </row>
    <row r="150" spans="2:27" x14ac:dyDescent="0.25">
      <c r="B150" s="30" t="s">
        <v>126</v>
      </c>
      <c r="C150" s="45"/>
      <c r="D150" s="43">
        <v>7354</v>
      </c>
      <c r="E150" s="43"/>
      <c r="F150" s="43"/>
      <c r="G150" s="43"/>
      <c r="H150" s="43"/>
      <c r="I150" s="111"/>
      <c r="J150" s="43">
        <v>7303</v>
      </c>
      <c r="K150" s="111"/>
      <c r="L150" s="43"/>
      <c r="M150" s="111"/>
      <c r="N150" s="43" t="s">
        <v>33</v>
      </c>
      <c r="O150" s="97" t="s">
        <v>42</v>
      </c>
      <c r="P150" s="49" t="s">
        <v>24</v>
      </c>
      <c r="Q150" s="111"/>
      <c r="R150" s="44" t="s">
        <v>33</v>
      </c>
      <c r="S150" s="98" t="s">
        <v>24</v>
      </c>
      <c r="T150" s="98">
        <v>25560</v>
      </c>
      <c r="U150" s="336">
        <v>28929</v>
      </c>
      <c r="V150" s="280">
        <v>59102</v>
      </c>
      <c r="W150" s="342"/>
      <c r="X150" s="343">
        <v>7841</v>
      </c>
      <c r="Y150" s="344">
        <v>7846</v>
      </c>
    </row>
    <row r="151" spans="2:27" x14ac:dyDescent="0.25">
      <c r="B151" s="30" t="s">
        <v>129</v>
      </c>
      <c r="C151" s="45"/>
      <c r="D151" s="43">
        <v>6845</v>
      </c>
      <c r="E151" s="43"/>
      <c r="F151" s="43"/>
      <c r="G151" s="43"/>
      <c r="H151" s="43"/>
      <c r="I151" s="111"/>
      <c r="J151" s="43">
        <v>7399</v>
      </c>
      <c r="K151" s="111"/>
      <c r="L151" s="43"/>
      <c r="M151" s="111"/>
      <c r="N151" s="43" t="s">
        <v>33</v>
      </c>
      <c r="O151" s="97">
        <v>8733</v>
      </c>
      <c r="P151" s="49">
        <v>7044</v>
      </c>
      <c r="Q151" s="111"/>
      <c r="R151" s="44" t="s">
        <v>24</v>
      </c>
      <c r="S151" s="98"/>
      <c r="T151" s="98">
        <v>22542</v>
      </c>
      <c r="U151" s="336">
        <v>21099</v>
      </c>
      <c r="V151" s="280">
        <v>59800</v>
      </c>
      <c r="W151" s="342"/>
      <c r="X151" s="343">
        <v>7055</v>
      </c>
      <c r="Y151" s="344">
        <v>7042</v>
      </c>
      <c r="AA151" t="s">
        <v>130</v>
      </c>
    </row>
    <row r="152" spans="2:27" x14ac:dyDescent="0.25">
      <c r="B152" s="30" t="s">
        <v>132</v>
      </c>
      <c r="C152" s="45"/>
      <c r="D152" s="43">
        <v>7539</v>
      </c>
      <c r="E152" s="43"/>
      <c r="F152" s="43"/>
      <c r="G152" s="43"/>
      <c r="H152" s="43"/>
      <c r="I152" s="111"/>
      <c r="J152" s="43">
        <v>7724</v>
      </c>
      <c r="K152" s="111"/>
      <c r="L152" s="43"/>
      <c r="M152" s="111"/>
      <c r="N152" s="43" t="s">
        <v>33</v>
      </c>
      <c r="O152" s="97">
        <v>8995</v>
      </c>
      <c r="P152" s="49">
        <v>9200</v>
      </c>
      <c r="Q152" s="111"/>
      <c r="R152" s="44" t="s">
        <v>24</v>
      </c>
      <c r="S152" s="98" t="s">
        <v>24</v>
      </c>
      <c r="T152" s="98">
        <v>24285</v>
      </c>
      <c r="U152" s="179">
        <v>32023</v>
      </c>
      <c r="V152" s="151">
        <v>59916</v>
      </c>
      <c r="W152" s="220"/>
      <c r="X152" s="182">
        <v>8011</v>
      </c>
      <c r="Y152" s="180">
        <v>7920</v>
      </c>
    </row>
    <row r="153" spans="2:27" x14ac:dyDescent="0.25">
      <c r="B153" s="30" t="s">
        <v>133</v>
      </c>
      <c r="C153" s="45"/>
      <c r="D153" s="43">
        <v>7334</v>
      </c>
      <c r="E153" s="43"/>
      <c r="F153" s="43"/>
      <c r="G153" s="43"/>
      <c r="H153" s="43"/>
      <c r="I153" s="111"/>
      <c r="J153" s="43">
        <v>7463</v>
      </c>
      <c r="K153" s="111"/>
      <c r="L153" s="43"/>
      <c r="M153" s="111"/>
      <c r="N153" s="43" t="s">
        <v>33</v>
      </c>
      <c r="O153" s="97">
        <v>9051</v>
      </c>
      <c r="P153" s="49">
        <v>10140</v>
      </c>
      <c r="Q153" s="111"/>
      <c r="R153" s="44" t="s">
        <v>24</v>
      </c>
      <c r="S153" s="98">
        <v>16262</v>
      </c>
      <c r="T153" s="98">
        <v>23326</v>
      </c>
      <c r="U153" s="179">
        <v>24562</v>
      </c>
      <c r="V153" s="151">
        <v>53632</v>
      </c>
      <c r="W153" s="181">
        <v>12160</v>
      </c>
      <c r="X153" s="182">
        <v>8486</v>
      </c>
      <c r="Y153" s="180">
        <v>9561</v>
      </c>
    </row>
    <row r="154" spans="2:27" x14ac:dyDescent="0.25">
      <c r="B154" s="30" t="s">
        <v>134</v>
      </c>
      <c r="C154" s="45"/>
      <c r="D154" s="43">
        <v>7488</v>
      </c>
      <c r="E154" s="43"/>
      <c r="F154" s="43"/>
      <c r="G154" s="43"/>
      <c r="H154" s="43"/>
      <c r="I154" s="111"/>
      <c r="J154" s="43">
        <v>7913</v>
      </c>
      <c r="K154" s="111"/>
      <c r="L154" s="43"/>
      <c r="M154" s="111"/>
      <c r="N154" s="43" t="s">
        <v>33</v>
      </c>
      <c r="O154" s="97">
        <v>9401</v>
      </c>
      <c r="P154" s="49">
        <v>10920</v>
      </c>
      <c r="Q154" s="111"/>
      <c r="R154" s="44" t="s">
        <v>24</v>
      </c>
      <c r="S154" s="98" t="s">
        <v>24</v>
      </c>
      <c r="T154" s="98">
        <v>23942</v>
      </c>
      <c r="U154" s="179">
        <v>25734</v>
      </c>
      <c r="V154" s="151">
        <v>52302</v>
      </c>
      <c r="W154" s="220"/>
      <c r="X154" s="182">
        <v>9875</v>
      </c>
      <c r="Y154" s="180" t="s">
        <v>33</v>
      </c>
    </row>
    <row r="155" spans="2:27" x14ac:dyDescent="0.25">
      <c r="B155" s="30" t="s">
        <v>137</v>
      </c>
      <c r="C155" s="45"/>
      <c r="D155" s="43">
        <v>7527</v>
      </c>
      <c r="E155" s="43"/>
      <c r="F155" s="43"/>
      <c r="G155" s="43"/>
      <c r="H155" s="43"/>
      <c r="I155" s="111"/>
      <c r="J155" s="43">
        <v>7505</v>
      </c>
      <c r="K155" s="111"/>
      <c r="L155" s="43"/>
      <c r="M155" s="111"/>
      <c r="N155" s="43" t="s">
        <v>33</v>
      </c>
      <c r="O155" s="97">
        <v>9090</v>
      </c>
      <c r="P155" s="49">
        <v>10740</v>
      </c>
      <c r="Q155" s="111"/>
      <c r="R155" s="44" t="s">
        <v>24</v>
      </c>
      <c r="S155" s="98" t="s">
        <v>24</v>
      </c>
      <c r="T155" s="98">
        <v>22281</v>
      </c>
      <c r="U155" s="179">
        <v>43317</v>
      </c>
      <c r="V155" s="151">
        <v>68860</v>
      </c>
      <c r="W155" s="181">
        <v>12969</v>
      </c>
      <c r="X155" s="182">
        <v>12760</v>
      </c>
      <c r="Y155" s="180">
        <v>7983</v>
      </c>
      <c r="AA155" t="s">
        <v>138</v>
      </c>
    </row>
    <row r="156" spans="2:27" x14ac:dyDescent="0.25">
      <c r="B156" s="30" t="s">
        <v>139</v>
      </c>
      <c r="C156" s="45"/>
      <c r="D156" s="43">
        <v>7660</v>
      </c>
      <c r="E156" s="43"/>
      <c r="F156" s="43"/>
      <c r="G156" s="43"/>
      <c r="H156" s="43"/>
      <c r="I156" s="111"/>
      <c r="J156" s="43">
        <v>7804</v>
      </c>
      <c r="K156" s="111"/>
      <c r="L156" s="43"/>
      <c r="M156" s="111"/>
      <c r="N156" s="43" t="s">
        <v>33</v>
      </c>
      <c r="O156" s="97">
        <v>9305</v>
      </c>
      <c r="P156" s="49">
        <v>11138</v>
      </c>
      <c r="Q156" s="111"/>
      <c r="R156" s="44" t="s">
        <v>24</v>
      </c>
      <c r="S156" s="98" t="s">
        <v>24</v>
      </c>
      <c r="T156" s="98">
        <v>22746</v>
      </c>
      <c r="U156" s="179">
        <v>27221</v>
      </c>
      <c r="V156" s="151">
        <v>56950</v>
      </c>
      <c r="W156" s="220"/>
      <c r="X156" s="182">
        <v>8327</v>
      </c>
      <c r="Y156" s="180">
        <v>8052</v>
      </c>
    </row>
    <row r="157" spans="2:27" x14ac:dyDescent="0.25">
      <c r="B157" s="30" t="s">
        <v>140</v>
      </c>
      <c r="C157" s="45"/>
      <c r="D157" s="43">
        <v>7957</v>
      </c>
      <c r="E157" s="43"/>
      <c r="F157" s="43"/>
      <c r="G157" s="43"/>
      <c r="H157" s="43"/>
      <c r="I157" s="111"/>
      <c r="J157" s="43">
        <v>7513</v>
      </c>
      <c r="K157" s="111"/>
      <c r="L157" s="43"/>
      <c r="M157" s="111"/>
      <c r="N157" s="43" t="s">
        <v>33</v>
      </c>
      <c r="O157" s="97">
        <v>9354</v>
      </c>
      <c r="P157" s="49">
        <v>14468</v>
      </c>
      <c r="Q157" s="111"/>
      <c r="R157" s="44" t="s">
        <v>24</v>
      </c>
      <c r="S157" s="98" t="s">
        <v>24</v>
      </c>
      <c r="T157" s="98">
        <v>27969</v>
      </c>
      <c r="U157" s="179">
        <v>31625</v>
      </c>
      <c r="V157" s="151">
        <v>59817</v>
      </c>
      <c r="W157" s="181">
        <v>7537</v>
      </c>
      <c r="X157" s="182">
        <v>7358</v>
      </c>
      <c r="Y157" s="180">
        <v>8062</v>
      </c>
    </row>
    <row r="158" spans="2:27" ht="15" customHeight="1" x14ac:dyDescent="0.25">
      <c r="B158" s="30" t="s">
        <v>141</v>
      </c>
      <c r="C158" s="45"/>
      <c r="D158" s="43">
        <v>7469</v>
      </c>
      <c r="E158" s="43"/>
      <c r="F158" s="43"/>
      <c r="G158" s="43"/>
      <c r="H158" s="43"/>
      <c r="I158" s="111"/>
      <c r="J158" s="43">
        <v>6854</v>
      </c>
      <c r="K158" s="111"/>
      <c r="L158" s="43"/>
      <c r="M158" s="111"/>
      <c r="N158" s="43" t="s">
        <v>33</v>
      </c>
      <c r="O158" s="97">
        <v>9208</v>
      </c>
      <c r="P158" s="49">
        <v>9173</v>
      </c>
      <c r="Q158" s="111"/>
      <c r="R158" s="44" t="s">
        <v>24</v>
      </c>
      <c r="S158" s="98" t="s">
        <v>24</v>
      </c>
      <c r="T158" s="98">
        <v>22570</v>
      </c>
      <c r="U158" s="179">
        <v>22953</v>
      </c>
      <c r="V158" s="151">
        <v>45494</v>
      </c>
      <c r="W158" s="181">
        <v>11909</v>
      </c>
      <c r="X158" s="182">
        <v>8091</v>
      </c>
      <c r="Y158" s="180">
        <v>7934</v>
      </c>
      <c r="AA158" t="s">
        <v>142</v>
      </c>
    </row>
    <row r="159" spans="2:27" ht="15" customHeight="1" x14ac:dyDescent="0.25">
      <c r="B159" s="30" t="s">
        <v>143</v>
      </c>
      <c r="C159" s="45"/>
      <c r="D159" s="43">
        <v>6953</v>
      </c>
      <c r="E159" s="43"/>
      <c r="F159" s="43"/>
      <c r="G159" s="43"/>
      <c r="H159" s="43"/>
      <c r="I159" s="111"/>
      <c r="J159" s="43">
        <v>7450</v>
      </c>
      <c r="K159" s="111"/>
      <c r="L159" s="43"/>
      <c r="M159" s="111"/>
      <c r="N159" s="43" t="s">
        <v>33</v>
      </c>
      <c r="O159" s="97">
        <v>8842</v>
      </c>
      <c r="P159" s="49">
        <v>13430</v>
      </c>
      <c r="Q159" s="111"/>
      <c r="R159" s="44" t="s">
        <v>24</v>
      </c>
      <c r="S159" s="98" t="s">
        <v>24</v>
      </c>
      <c r="T159" s="98">
        <v>22104</v>
      </c>
      <c r="U159" s="179">
        <v>22739</v>
      </c>
      <c r="V159" s="151">
        <v>40921</v>
      </c>
      <c r="W159" s="181">
        <v>10152</v>
      </c>
      <c r="X159" s="182">
        <v>7291</v>
      </c>
      <c r="Y159" s="180">
        <v>7365</v>
      </c>
    </row>
    <row r="160" spans="2:27" ht="15" customHeight="1" x14ac:dyDescent="0.25">
      <c r="B160" s="30" t="s">
        <v>144</v>
      </c>
      <c r="C160" s="45"/>
      <c r="D160" s="43">
        <v>7460</v>
      </c>
      <c r="E160" s="43"/>
      <c r="F160" s="43"/>
      <c r="G160" s="43"/>
      <c r="H160" s="43"/>
      <c r="I160" s="111"/>
      <c r="J160" s="43">
        <v>7552</v>
      </c>
      <c r="K160" s="111"/>
      <c r="L160" s="43"/>
      <c r="M160" s="111"/>
      <c r="N160" s="43" t="s">
        <v>33</v>
      </c>
      <c r="O160" s="97">
        <v>9153</v>
      </c>
      <c r="P160" s="49">
        <v>11769</v>
      </c>
      <c r="Q160" s="111"/>
      <c r="R160" s="44" t="s">
        <v>24</v>
      </c>
      <c r="S160" s="98">
        <v>12440</v>
      </c>
      <c r="T160" s="98">
        <v>21262</v>
      </c>
      <c r="U160" s="179">
        <v>21784</v>
      </c>
      <c r="V160" s="151">
        <v>41050</v>
      </c>
      <c r="W160" s="181">
        <v>11860</v>
      </c>
      <c r="X160" s="182">
        <v>8063</v>
      </c>
      <c r="Y160" s="180">
        <v>7791</v>
      </c>
      <c r="AA160" t="s">
        <v>145</v>
      </c>
    </row>
    <row r="161" spans="2:27" ht="15" customHeight="1" x14ac:dyDescent="0.25">
      <c r="B161" s="30" t="s">
        <v>146</v>
      </c>
      <c r="C161" s="45"/>
      <c r="D161" s="43">
        <v>7490</v>
      </c>
      <c r="E161" s="43"/>
      <c r="F161" s="43"/>
      <c r="G161" s="43"/>
      <c r="H161" s="43"/>
      <c r="I161" s="111"/>
      <c r="J161" s="43">
        <v>7481</v>
      </c>
      <c r="K161" s="111"/>
      <c r="L161" s="43"/>
      <c r="M161" s="111"/>
      <c r="N161" s="43" t="s">
        <v>33</v>
      </c>
      <c r="O161" s="97">
        <v>9207</v>
      </c>
      <c r="P161" s="49">
        <v>11358</v>
      </c>
      <c r="Q161" s="111"/>
      <c r="R161" s="44" t="s">
        <v>24</v>
      </c>
      <c r="S161" s="98">
        <v>12125</v>
      </c>
      <c r="T161" s="98">
        <v>22375</v>
      </c>
      <c r="U161" s="179">
        <v>22125</v>
      </c>
      <c r="V161" s="151">
        <v>41209</v>
      </c>
      <c r="W161" s="181">
        <v>10918</v>
      </c>
      <c r="X161" s="182">
        <v>8052</v>
      </c>
      <c r="Y161" s="180">
        <v>7892</v>
      </c>
    </row>
    <row r="162" spans="2:27" ht="15" customHeight="1" x14ac:dyDescent="0.25">
      <c r="B162" s="30" t="s">
        <v>147</v>
      </c>
      <c r="C162" s="45"/>
      <c r="D162" s="43">
        <v>7517</v>
      </c>
      <c r="E162" s="43"/>
      <c r="F162" s="43"/>
      <c r="G162" s="43"/>
      <c r="H162" s="43"/>
      <c r="I162" s="111"/>
      <c r="J162" s="43">
        <v>7569</v>
      </c>
      <c r="K162" s="111"/>
      <c r="L162" s="43"/>
      <c r="M162" s="111"/>
      <c r="N162" s="43" t="s">
        <v>33</v>
      </c>
      <c r="O162" s="97">
        <v>9499</v>
      </c>
      <c r="P162" s="49">
        <v>11437</v>
      </c>
      <c r="Q162" s="111"/>
      <c r="R162" s="44" t="s">
        <v>24</v>
      </c>
      <c r="S162" s="98" t="s">
        <v>24</v>
      </c>
      <c r="T162" s="98">
        <v>21487</v>
      </c>
      <c r="U162" s="179">
        <v>25690</v>
      </c>
      <c r="V162" s="151">
        <v>34664</v>
      </c>
      <c r="W162" s="181" t="s">
        <v>42</v>
      </c>
      <c r="X162" s="182">
        <v>8462</v>
      </c>
      <c r="Y162" s="180">
        <v>7915</v>
      </c>
    </row>
    <row r="163" spans="2:27" ht="15" customHeight="1" x14ac:dyDescent="0.25">
      <c r="B163" s="30" t="s">
        <v>148</v>
      </c>
      <c r="C163" s="45"/>
      <c r="D163" s="43">
        <v>7930</v>
      </c>
      <c r="E163" s="43"/>
      <c r="F163" s="43"/>
      <c r="G163" s="43"/>
      <c r="H163" s="43"/>
      <c r="I163" s="111"/>
      <c r="J163" s="43">
        <v>7789</v>
      </c>
      <c r="K163" s="111"/>
      <c r="L163" s="43"/>
      <c r="M163" s="111"/>
      <c r="N163" s="43" t="s">
        <v>33</v>
      </c>
      <c r="O163" s="97">
        <v>9684</v>
      </c>
      <c r="P163" s="49">
        <v>11819</v>
      </c>
      <c r="Q163" s="111"/>
      <c r="R163" s="44" t="s">
        <v>24</v>
      </c>
      <c r="S163" s="98" t="s">
        <v>24</v>
      </c>
      <c r="T163" s="98">
        <v>24912</v>
      </c>
      <c r="U163" s="179">
        <v>27588</v>
      </c>
      <c r="V163" s="151">
        <v>36499</v>
      </c>
      <c r="W163" s="181">
        <v>12715</v>
      </c>
      <c r="X163" s="182">
        <v>8039</v>
      </c>
      <c r="Y163" s="180">
        <v>7815</v>
      </c>
    </row>
    <row r="164" spans="2:27" ht="15" customHeight="1" x14ac:dyDescent="0.25">
      <c r="B164" s="30" t="s">
        <v>149</v>
      </c>
      <c r="C164" s="45"/>
      <c r="D164" s="43">
        <v>7929</v>
      </c>
      <c r="E164" s="43"/>
      <c r="F164" s="43"/>
      <c r="G164" s="43"/>
      <c r="H164" s="43"/>
      <c r="I164" s="111"/>
      <c r="J164" s="43">
        <v>7514</v>
      </c>
      <c r="K164" s="111"/>
      <c r="L164" s="43"/>
      <c r="M164" s="111"/>
      <c r="N164" s="43" t="s">
        <v>33</v>
      </c>
      <c r="O164" s="97">
        <v>9556</v>
      </c>
      <c r="P164" s="49">
        <v>14750</v>
      </c>
      <c r="Q164" s="111"/>
      <c r="R164" s="44" t="s">
        <v>24</v>
      </c>
      <c r="S164" s="98" t="s">
        <v>24</v>
      </c>
      <c r="T164" s="98">
        <v>22208</v>
      </c>
      <c r="U164" s="179">
        <v>26638</v>
      </c>
      <c r="V164" s="151">
        <v>31715</v>
      </c>
      <c r="W164" s="181">
        <v>12099</v>
      </c>
      <c r="X164" s="182">
        <v>8374</v>
      </c>
      <c r="Y164" s="180">
        <v>8220</v>
      </c>
    </row>
    <row r="165" spans="2:27" ht="15" customHeight="1" x14ac:dyDescent="0.25">
      <c r="B165" s="30" t="s">
        <v>150</v>
      </c>
      <c r="C165" s="45"/>
      <c r="D165" s="43">
        <v>7771</v>
      </c>
      <c r="E165" s="43"/>
      <c r="F165" s="43"/>
      <c r="G165" s="43"/>
      <c r="H165" s="43"/>
      <c r="I165" s="111"/>
      <c r="J165" s="43">
        <v>7552</v>
      </c>
      <c r="K165" s="111"/>
      <c r="L165" s="43"/>
      <c r="M165" s="111"/>
      <c r="N165" s="43" t="s">
        <v>33</v>
      </c>
      <c r="O165" s="97">
        <v>9590</v>
      </c>
      <c r="P165" s="49">
        <v>21053</v>
      </c>
      <c r="Q165" s="111"/>
      <c r="R165" s="44" t="s">
        <v>24</v>
      </c>
      <c r="S165" s="98" t="s">
        <v>24</v>
      </c>
      <c r="T165" s="98">
        <v>25827</v>
      </c>
      <c r="U165" s="179">
        <v>31550</v>
      </c>
      <c r="V165" s="151">
        <v>29205</v>
      </c>
      <c r="W165" s="181" t="s">
        <v>24</v>
      </c>
      <c r="X165" s="182">
        <v>7824</v>
      </c>
      <c r="Y165" s="180" t="s">
        <v>33</v>
      </c>
    </row>
    <row r="166" spans="2:27" ht="15" customHeight="1" x14ac:dyDescent="0.25">
      <c r="B166" s="30" t="s">
        <v>151</v>
      </c>
      <c r="C166" s="45"/>
      <c r="D166" s="43">
        <v>7186</v>
      </c>
      <c r="E166" s="43"/>
      <c r="F166" s="43"/>
      <c r="G166" s="43"/>
      <c r="H166" s="43"/>
      <c r="I166" s="111"/>
      <c r="J166" s="43">
        <v>7441</v>
      </c>
      <c r="K166" s="111"/>
      <c r="L166" s="43"/>
      <c r="M166" s="111"/>
      <c r="N166" s="43" t="s">
        <v>33</v>
      </c>
      <c r="O166" s="97">
        <v>8764</v>
      </c>
      <c r="P166" s="49">
        <v>8700</v>
      </c>
      <c r="Q166" s="111"/>
      <c r="R166" s="44" t="s">
        <v>24</v>
      </c>
      <c r="S166" s="98">
        <v>9734</v>
      </c>
      <c r="T166" s="98">
        <v>19523</v>
      </c>
      <c r="U166" s="179">
        <v>21569</v>
      </c>
      <c r="V166" s="151">
        <v>17700</v>
      </c>
      <c r="W166" s="181">
        <v>12093</v>
      </c>
      <c r="X166" s="182">
        <v>8013</v>
      </c>
      <c r="Y166" s="180">
        <v>7996</v>
      </c>
      <c r="AA166" t="s">
        <v>152</v>
      </c>
    </row>
    <row r="167" spans="2:27" ht="15" customHeight="1" x14ac:dyDescent="0.25">
      <c r="B167" s="30" t="s">
        <v>153</v>
      </c>
      <c r="C167" s="45"/>
      <c r="D167" s="43">
        <v>7596</v>
      </c>
      <c r="E167" s="43"/>
      <c r="F167" s="43"/>
      <c r="G167" s="43"/>
      <c r="H167" s="43"/>
      <c r="I167" s="111"/>
      <c r="J167" s="43">
        <v>7406</v>
      </c>
      <c r="K167" s="111"/>
      <c r="L167" s="43"/>
      <c r="M167" s="111"/>
      <c r="N167" s="43" t="s">
        <v>33</v>
      </c>
      <c r="O167" s="97">
        <v>9261</v>
      </c>
      <c r="P167" s="49">
        <v>9563</v>
      </c>
      <c r="Q167" s="111"/>
      <c r="R167" s="44" t="s">
        <v>24</v>
      </c>
      <c r="S167" s="98" t="s">
        <v>24</v>
      </c>
      <c r="T167" s="98">
        <v>24684</v>
      </c>
      <c r="U167" s="179">
        <v>28610</v>
      </c>
      <c r="V167" s="151"/>
      <c r="W167" s="181">
        <v>8530</v>
      </c>
      <c r="X167" s="182">
        <v>8162</v>
      </c>
      <c r="Y167" s="180"/>
    </row>
    <row r="168" spans="2:27" ht="15" customHeight="1" x14ac:dyDescent="0.25">
      <c r="B168" s="30" t="s">
        <v>154</v>
      </c>
      <c r="C168" s="45"/>
      <c r="D168" s="43">
        <v>3194</v>
      </c>
      <c r="E168" s="43"/>
      <c r="F168" s="43"/>
      <c r="G168" s="43"/>
      <c r="H168" s="43"/>
      <c r="I168" s="111"/>
      <c r="J168" s="43">
        <v>5984</v>
      </c>
      <c r="K168" s="111"/>
      <c r="L168" s="43"/>
      <c r="M168" s="111"/>
      <c r="N168" s="43" t="s">
        <v>33</v>
      </c>
      <c r="O168" s="97">
        <v>7316</v>
      </c>
      <c r="P168" s="49">
        <v>5143</v>
      </c>
      <c r="Q168" s="111"/>
      <c r="R168" s="44" t="s">
        <v>24</v>
      </c>
      <c r="S168" s="98">
        <v>12063</v>
      </c>
      <c r="T168" s="98">
        <v>15881</v>
      </c>
      <c r="U168" s="179">
        <v>14932</v>
      </c>
      <c r="V168" s="151"/>
      <c r="W168" s="181">
        <v>6452</v>
      </c>
      <c r="X168" s="182">
        <v>6651</v>
      </c>
      <c r="Y168" s="180"/>
      <c r="AA168" t="s">
        <v>157</v>
      </c>
    </row>
    <row r="169" spans="2:27" ht="15" customHeight="1" x14ac:dyDescent="0.25">
      <c r="B169" s="30" t="s">
        <v>155</v>
      </c>
      <c r="C169" s="45"/>
      <c r="D169" s="43">
        <v>6689</v>
      </c>
      <c r="E169" s="43"/>
      <c r="F169" s="43"/>
      <c r="G169" s="43"/>
      <c r="H169" s="43"/>
      <c r="I169" s="111"/>
      <c r="J169" s="43">
        <v>6827</v>
      </c>
      <c r="K169" s="111"/>
      <c r="L169" s="43"/>
      <c r="M169" s="111"/>
      <c r="N169" s="43">
        <v>6150</v>
      </c>
      <c r="O169" s="97">
        <v>9920</v>
      </c>
      <c r="P169" s="49">
        <v>8387</v>
      </c>
      <c r="Q169" s="111"/>
      <c r="R169" s="44" t="s">
        <v>24</v>
      </c>
      <c r="S169" s="98">
        <v>12236</v>
      </c>
      <c r="T169" s="98">
        <v>10518</v>
      </c>
      <c r="U169" s="179">
        <v>11513</v>
      </c>
      <c r="V169" s="151">
        <v>9967</v>
      </c>
      <c r="W169" s="181">
        <v>7967</v>
      </c>
      <c r="X169" s="182">
        <v>8249</v>
      </c>
      <c r="Y169" s="180" t="s">
        <v>33</v>
      </c>
      <c r="AA169" t="s">
        <v>156</v>
      </c>
    </row>
    <row r="170" spans="2:27" ht="15" customHeight="1" x14ac:dyDescent="0.25">
      <c r="B170" s="30" t="s">
        <v>158</v>
      </c>
      <c r="C170" s="45"/>
      <c r="D170" s="43">
        <v>4871</v>
      </c>
      <c r="E170" s="43"/>
      <c r="F170" s="43"/>
      <c r="G170" s="43"/>
      <c r="H170" s="43"/>
      <c r="I170" s="111"/>
      <c r="J170" s="43">
        <v>5894</v>
      </c>
      <c r="K170" s="111"/>
      <c r="L170" s="43"/>
      <c r="M170" s="111"/>
      <c r="N170" s="43">
        <v>2081</v>
      </c>
      <c r="O170" s="97">
        <v>6612</v>
      </c>
      <c r="P170" s="49">
        <v>1649</v>
      </c>
      <c r="Q170" s="111"/>
      <c r="R170" s="44">
        <v>3182</v>
      </c>
      <c r="S170" s="98">
        <v>6105</v>
      </c>
      <c r="T170" s="98">
        <v>5093</v>
      </c>
      <c r="U170" s="179">
        <v>6238</v>
      </c>
      <c r="V170" s="151">
        <v>1825</v>
      </c>
      <c r="W170" s="181">
        <v>6132</v>
      </c>
      <c r="X170" s="182">
        <v>6078</v>
      </c>
      <c r="Y170" s="180"/>
      <c r="AA170" t="s">
        <v>159</v>
      </c>
    </row>
    <row r="171" spans="2:27" ht="15" customHeight="1" x14ac:dyDescent="0.25">
      <c r="B171" s="30">
        <v>44662</v>
      </c>
      <c r="C171" s="45"/>
      <c r="D171" s="43">
        <v>6737</v>
      </c>
      <c r="E171" s="43"/>
      <c r="F171" s="43"/>
      <c r="G171" s="43"/>
      <c r="H171" s="43"/>
      <c r="I171" s="111"/>
      <c r="J171" s="43">
        <v>6625</v>
      </c>
      <c r="K171" s="111"/>
      <c r="L171" s="43"/>
      <c r="M171" s="111"/>
      <c r="N171" s="43">
        <v>8699</v>
      </c>
      <c r="O171" s="97">
        <v>9402</v>
      </c>
      <c r="P171" s="49">
        <v>7970</v>
      </c>
      <c r="Q171" s="111"/>
      <c r="R171" s="44" t="s">
        <v>24</v>
      </c>
      <c r="S171" s="98">
        <v>11281</v>
      </c>
      <c r="T171" s="98">
        <v>16121</v>
      </c>
      <c r="U171" s="179">
        <v>14342</v>
      </c>
      <c r="V171" s="151"/>
      <c r="W171" s="181">
        <v>9583</v>
      </c>
      <c r="X171" s="182">
        <v>9359</v>
      </c>
      <c r="Y171" s="180" t="s">
        <v>33</v>
      </c>
    </row>
    <row r="172" spans="2:27" ht="15" customHeight="1" x14ac:dyDescent="0.25">
      <c r="B172" s="30">
        <v>44672</v>
      </c>
      <c r="C172" s="45"/>
      <c r="D172" s="43">
        <v>4771</v>
      </c>
      <c r="E172" s="43"/>
      <c r="F172" s="43"/>
      <c r="G172" s="43"/>
      <c r="H172" s="43"/>
      <c r="I172" s="111"/>
      <c r="J172" s="43">
        <v>4679</v>
      </c>
      <c r="K172" s="111"/>
      <c r="L172" s="43"/>
      <c r="M172" s="111"/>
      <c r="N172" s="43" t="s">
        <v>33</v>
      </c>
      <c r="O172" s="97">
        <v>7515</v>
      </c>
      <c r="P172" s="49">
        <v>8467</v>
      </c>
      <c r="Q172" s="111"/>
      <c r="R172" s="44" t="s">
        <v>24</v>
      </c>
      <c r="S172" s="98">
        <v>9424</v>
      </c>
      <c r="T172" s="98">
        <v>12400</v>
      </c>
      <c r="U172" s="179">
        <v>13243</v>
      </c>
      <c r="V172" s="151">
        <v>41711</v>
      </c>
      <c r="W172" s="181">
        <v>7353</v>
      </c>
      <c r="X172" s="182">
        <v>6483</v>
      </c>
      <c r="Y172" s="180" t="s">
        <v>33</v>
      </c>
      <c r="AA172" t="s">
        <v>160</v>
      </c>
    </row>
    <row r="173" spans="2:27" ht="15" customHeight="1" x14ac:dyDescent="0.25">
      <c r="B173" s="30" t="s">
        <v>161</v>
      </c>
      <c r="C173" s="45"/>
      <c r="D173" s="43">
        <v>6963</v>
      </c>
      <c r="E173" s="43"/>
      <c r="F173" s="43"/>
      <c r="G173" s="43"/>
      <c r="H173" s="43"/>
      <c r="I173" s="111"/>
      <c r="J173" s="43">
        <v>7482</v>
      </c>
      <c r="K173" s="111"/>
      <c r="L173" s="43"/>
      <c r="M173" s="111"/>
      <c r="N173" s="43" t="s">
        <v>33</v>
      </c>
      <c r="O173" s="97">
        <v>9066</v>
      </c>
      <c r="P173" s="49">
        <v>8562</v>
      </c>
      <c r="Q173" s="111"/>
      <c r="R173" s="44" t="s">
        <v>24</v>
      </c>
      <c r="S173" s="98">
        <v>12123</v>
      </c>
      <c r="T173" s="98">
        <v>15500</v>
      </c>
      <c r="U173" s="179">
        <v>23382</v>
      </c>
      <c r="V173" s="151">
        <v>48360</v>
      </c>
      <c r="W173" s="181">
        <v>11232</v>
      </c>
      <c r="X173" s="182">
        <v>8809</v>
      </c>
      <c r="Y173" s="180" t="s">
        <v>33</v>
      </c>
    </row>
    <row r="174" spans="2:27" ht="15" customHeight="1" x14ac:dyDescent="0.25">
      <c r="B174" s="30">
        <v>44686</v>
      </c>
      <c r="C174" s="45"/>
      <c r="D174" s="43">
        <v>4742</v>
      </c>
      <c r="E174" s="43"/>
      <c r="F174" s="43"/>
      <c r="G174" s="43"/>
      <c r="H174" s="43"/>
      <c r="I174" s="111"/>
      <c r="J174" s="43">
        <v>4546</v>
      </c>
      <c r="K174" s="111"/>
      <c r="L174" s="43"/>
      <c r="M174" s="111"/>
      <c r="N174" s="43">
        <v>6707</v>
      </c>
      <c r="O174" s="97">
        <v>6630</v>
      </c>
      <c r="P174" s="49">
        <v>8479</v>
      </c>
      <c r="Q174" s="111"/>
      <c r="R174" s="44" t="s">
        <v>24</v>
      </c>
      <c r="S174" s="98">
        <v>7527</v>
      </c>
      <c r="T174" s="98">
        <v>11010</v>
      </c>
      <c r="U174" s="179">
        <v>15343</v>
      </c>
      <c r="V174" s="151">
        <v>21508</v>
      </c>
      <c r="W174" s="181">
        <v>9445</v>
      </c>
      <c r="X174" s="182">
        <v>6969</v>
      </c>
      <c r="Y174" s="180" t="s">
        <v>33</v>
      </c>
      <c r="AA174" t="s">
        <v>163</v>
      </c>
    </row>
    <row r="175" spans="2:27" ht="15" customHeight="1" x14ac:dyDescent="0.25">
      <c r="B175" s="30" t="s">
        <v>164</v>
      </c>
      <c r="C175" s="45"/>
      <c r="D175" s="43">
        <v>7574</v>
      </c>
      <c r="E175" s="43"/>
      <c r="F175" s="43"/>
      <c r="G175" s="43"/>
      <c r="H175" s="43"/>
      <c r="I175" s="111"/>
      <c r="J175" s="43">
        <v>7624</v>
      </c>
      <c r="K175" s="111"/>
      <c r="L175" s="43"/>
      <c r="M175" s="111"/>
      <c r="N175" s="43" t="s">
        <v>33</v>
      </c>
      <c r="O175" s="97">
        <v>9549</v>
      </c>
      <c r="P175" s="49">
        <v>9308</v>
      </c>
      <c r="Q175" s="111"/>
      <c r="R175" s="44" t="s">
        <v>24</v>
      </c>
      <c r="S175" s="98">
        <v>15499</v>
      </c>
      <c r="T175" s="98">
        <v>13820</v>
      </c>
      <c r="U175" s="179">
        <v>20939</v>
      </c>
      <c r="V175" s="151">
        <v>36630</v>
      </c>
      <c r="W175" s="181" t="s">
        <v>24</v>
      </c>
      <c r="X175" s="182">
        <v>8692</v>
      </c>
      <c r="Y175" s="228" t="s">
        <v>33</v>
      </c>
    </row>
    <row r="176" spans="2:27" ht="15" customHeight="1" x14ac:dyDescent="0.25">
      <c r="B176" s="30" t="s">
        <v>165</v>
      </c>
      <c r="C176" s="45"/>
      <c r="D176" s="43">
        <v>7651</v>
      </c>
      <c r="E176" s="43"/>
      <c r="F176" s="43"/>
      <c r="G176" s="43"/>
      <c r="H176" s="43"/>
      <c r="I176" s="111"/>
      <c r="J176" s="43">
        <v>7849</v>
      </c>
      <c r="K176" s="111"/>
      <c r="L176" s="43"/>
      <c r="M176" s="111"/>
      <c r="N176" s="43" t="s">
        <v>33</v>
      </c>
      <c r="O176" s="97">
        <v>9689</v>
      </c>
      <c r="P176" s="49">
        <v>9391</v>
      </c>
      <c r="Q176" s="111"/>
      <c r="R176" s="44" t="s">
        <v>24</v>
      </c>
      <c r="S176" s="98">
        <v>14879</v>
      </c>
      <c r="T176" s="98">
        <v>14020</v>
      </c>
      <c r="U176" s="179">
        <v>22850</v>
      </c>
      <c r="V176" s="151">
        <v>37877</v>
      </c>
      <c r="W176" s="181" t="s">
        <v>24</v>
      </c>
      <c r="X176" s="182">
        <v>8998</v>
      </c>
      <c r="Y176" s="180" t="s">
        <v>33</v>
      </c>
    </row>
    <row r="177" spans="2:25" ht="15" customHeight="1" x14ac:dyDescent="0.25">
      <c r="B177" s="30" t="s">
        <v>166</v>
      </c>
      <c r="C177" s="45"/>
      <c r="D177" s="43">
        <v>6987</v>
      </c>
      <c r="E177" s="43"/>
      <c r="F177" s="43"/>
      <c r="G177" s="43"/>
      <c r="H177" s="43"/>
      <c r="I177" s="111"/>
      <c r="J177" s="43">
        <v>8023</v>
      </c>
      <c r="K177" s="111"/>
      <c r="L177" s="43"/>
      <c r="M177" s="111"/>
      <c r="N177" s="43" t="s">
        <v>33</v>
      </c>
      <c r="O177" s="97">
        <v>9204</v>
      </c>
      <c r="P177" s="49">
        <v>9749</v>
      </c>
      <c r="Q177" s="111"/>
      <c r="R177" s="44" t="s">
        <v>24</v>
      </c>
      <c r="S177" s="98">
        <v>55133</v>
      </c>
      <c r="T177" s="98">
        <v>19157</v>
      </c>
      <c r="U177" s="179">
        <v>29373</v>
      </c>
      <c r="V177" s="151">
        <v>43770</v>
      </c>
      <c r="W177" s="181">
        <v>9666</v>
      </c>
      <c r="X177" s="182">
        <v>8387</v>
      </c>
      <c r="Y177" s="180" t="s">
        <v>33</v>
      </c>
    </row>
    <row r="178" spans="2:25" ht="15" customHeight="1" x14ac:dyDescent="0.25">
      <c r="B178" s="30">
        <v>44714</v>
      </c>
      <c r="C178" s="45"/>
      <c r="D178" s="43">
        <v>6647</v>
      </c>
      <c r="E178" s="43"/>
      <c r="F178" s="43"/>
      <c r="G178" s="43"/>
      <c r="H178" s="43"/>
      <c r="I178" s="111"/>
      <c r="J178" s="43">
        <v>7039</v>
      </c>
      <c r="K178" s="111"/>
      <c r="L178" s="43"/>
      <c r="M178" s="111"/>
      <c r="N178" s="43" t="s">
        <v>33</v>
      </c>
      <c r="O178" s="97">
        <v>7876</v>
      </c>
      <c r="P178" s="49">
        <v>45835</v>
      </c>
      <c r="Q178" s="111"/>
      <c r="R178" s="44" t="s">
        <v>24</v>
      </c>
      <c r="S178" s="98">
        <v>47792</v>
      </c>
      <c r="T178" s="98">
        <v>16141</v>
      </c>
      <c r="U178" s="179">
        <v>24555</v>
      </c>
      <c r="V178" s="151">
        <v>39920</v>
      </c>
      <c r="W178" s="181"/>
      <c r="X178" s="182">
        <v>8599</v>
      </c>
      <c r="Y178" s="180" t="s">
        <v>33</v>
      </c>
    </row>
    <row r="179" spans="2:25" ht="15" customHeight="1" x14ac:dyDescent="0.25">
      <c r="B179" s="30">
        <v>44715</v>
      </c>
      <c r="C179" s="45"/>
      <c r="D179" s="43">
        <v>6757</v>
      </c>
      <c r="E179" s="43"/>
      <c r="F179" s="43"/>
      <c r="G179" s="43"/>
      <c r="H179" s="43"/>
      <c r="I179" s="111"/>
      <c r="J179" s="43">
        <v>6974</v>
      </c>
      <c r="K179" s="111"/>
      <c r="L179" s="43"/>
      <c r="M179" s="111"/>
      <c r="N179" s="43" t="s">
        <v>33</v>
      </c>
      <c r="O179" s="97">
        <v>7889</v>
      </c>
      <c r="P179" s="49">
        <v>45748</v>
      </c>
      <c r="Q179" s="111"/>
      <c r="R179" s="44"/>
      <c r="S179" s="98"/>
      <c r="T179" s="98">
        <v>15935</v>
      </c>
      <c r="U179" s="179">
        <v>27278</v>
      </c>
      <c r="V179" s="151">
        <v>53529</v>
      </c>
      <c r="W179" s="181"/>
      <c r="X179" s="182">
        <v>8957</v>
      </c>
      <c r="Y179" s="180"/>
    </row>
    <row r="180" spans="2:25" ht="15" customHeight="1" x14ac:dyDescent="0.25">
      <c r="B180" s="30">
        <v>44716</v>
      </c>
      <c r="C180" s="45"/>
      <c r="D180" s="43">
        <v>7140</v>
      </c>
      <c r="E180" s="43"/>
      <c r="F180" s="43"/>
      <c r="G180" s="43"/>
      <c r="H180" s="43"/>
      <c r="I180" s="111"/>
      <c r="J180" s="43">
        <v>7655</v>
      </c>
      <c r="K180" s="111"/>
      <c r="L180" s="43"/>
      <c r="M180" s="111"/>
      <c r="N180" s="43" t="s">
        <v>33</v>
      </c>
      <c r="O180" s="97">
        <v>8483</v>
      </c>
      <c r="P180" s="49">
        <v>45301</v>
      </c>
      <c r="Q180" s="111"/>
      <c r="R180" s="44"/>
      <c r="S180" s="98"/>
      <c r="T180" s="98">
        <v>15337</v>
      </c>
      <c r="U180" s="179">
        <v>25903</v>
      </c>
      <c r="V180" s="151">
        <v>48163</v>
      </c>
      <c r="W180" s="181"/>
      <c r="X180" s="182">
        <v>8628</v>
      </c>
      <c r="Y180" s="180"/>
    </row>
    <row r="181" spans="2:25" ht="15" customHeight="1" x14ac:dyDescent="0.25">
      <c r="B181" s="30">
        <v>44717</v>
      </c>
      <c r="C181" s="45"/>
      <c r="D181" s="43">
        <v>7052</v>
      </c>
      <c r="E181" s="43"/>
      <c r="F181" s="43"/>
      <c r="G181" s="43"/>
      <c r="H181" s="43"/>
      <c r="I181" s="111"/>
      <c r="J181" s="43">
        <v>7810</v>
      </c>
      <c r="K181" s="111"/>
      <c r="L181" s="43"/>
      <c r="M181" s="111"/>
      <c r="N181" s="43" t="s">
        <v>33</v>
      </c>
      <c r="O181" s="97">
        <v>8483</v>
      </c>
      <c r="P181" s="49">
        <v>46422</v>
      </c>
      <c r="Q181" s="111"/>
      <c r="R181" s="44"/>
      <c r="S181" s="98"/>
      <c r="T181" s="98">
        <v>22803</v>
      </c>
      <c r="U181" s="179">
        <v>29907</v>
      </c>
      <c r="V181" s="151">
        <v>50291</v>
      </c>
      <c r="W181" s="181"/>
      <c r="X181" s="182">
        <v>8606</v>
      </c>
      <c r="Y181" s="180"/>
    </row>
    <row r="182" spans="2:25" ht="15" customHeight="1" x14ac:dyDescent="0.25">
      <c r="B182" s="30">
        <v>44718</v>
      </c>
      <c r="C182" s="45"/>
      <c r="D182" s="43">
        <v>7439</v>
      </c>
      <c r="E182" s="43"/>
      <c r="F182" s="43"/>
      <c r="G182" s="43"/>
      <c r="H182" s="43"/>
      <c r="I182" s="111"/>
      <c r="J182" s="43">
        <v>7878</v>
      </c>
      <c r="K182" s="111"/>
      <c r="L182" s="43"/>
      <c r="M182" s="111"/>
      <c r="N182" s="43" t="s">
        <v>33</v>
      </c>
      <c r="O182" s="97">
        <v>8852</v>
      </c>
      <c r="P182" s="49">
        <v>53647</v>
      </c>
      <c r="Q182" s="111"/>
      <c r="R182" s="44"/>
      <c r="S182" s="98"/>
      <c r="T182" s="98">
        <v>18696</v>
      </c>
      <c r="U182" s="179">
        <v>26517</v>
      </c>
      <c r="V182" s="151">
        <v>55653</v>
      </c>
      <c r="W182" s="181"/>
      <c r="X182" s="182">
        <v>9290</v>
      </c>
      <c r="Y182" s="180"/>
    </row>
    <row r="183" spans="2:25" ht="15" customHeight="1" x14ac:dyDescent="0.25">
      <c r="B183" s="30">
        <v>44719</v>
      </c>
      <c r="C183" s="45"/>
      <c r="D183" s="43">
        <v>6163</v>
      </c>
      <c r="E183" s="43"/>
      <c r="F183" s="43"/>
      <c r="G183" s="43"/>
      <c r="H183" s="43"/>
      <c r="I183" s="111"/>
      <c r="J183" s="43">
        <v>6735</v>
      </c>
      <c r="K183" s="111"/>
      <c r="L183" s="43"/>
      <c r="M183" s="111"/>
      <c r="N183" s="43" t="s">
        <v>33</v>
      </c>
      <c r="O183" s="97">
        <v>7427</v>
      </c>
      <c r="P183" s="49">
        <v>48133</v>
      </c>
      <c r="Q183" s="111"/>
      <c r="R183" s="44" t="s">
        <v>24</v>
      </c>
      <c r="S183" s="98" t="s">
        <v>24</v>
      </c>
      <c r="T183" s="98">
        <v>16349</v>
      </c>
      <c r="U183" s="179">
        <v>22677</v>
      </c>
      <c r="V183" s="151">
        <v>45928</v>
      </c>
      <c r="W183" s="181" t="s">
        <v>24</v>
      </c>
      <c r="X183" s="182">
        <v>7683</v>
      </c>
      <c r="Y183" s="180" t="s">
        <v>33</v>
      </c>
    </row>
    <row r="184" spans="2:25" ht="15" customHeight="1" x14ac:dyDescent="0.25">
      <c r="B184" s="30">
        <v>44720</v>
      </c>
      <c r="C184" s="45"/>
      <c r="D184" s="43">
        <v>7010</v>
      </c>
      <c r="E184" s="43"/>
      <c r="F184" s="43"/>
      <c r="G184" s="43"/>
      <c r="H184" s="43"/>
      <c r="I184" s="111"/>
      <c r="J184" s="43">
        <v>7428</v>
      </c>
      <c r="K184" s="111"/>
      <c r="L184" s="43"/>
      <c r="M184" s="111"/>
      <c r="N184" s="43" t="s">
        <v>33</v>
      </c>
      <c r="O184" s="97">
        <v>8332</v>
      </c>
      <c r="P184" s="49">
        <v>51568</v>
      </c>
      <c r="Q184" s="111"/>
      <c r="R184" s="44"/>
      <c r="S184" s="98"/>
      <c r="T184" s="98">
        <v>18248</v>
      </c>
      <c r="U184" s="179">
        <v>26371</v>
      </c>
      <c r="V184" s="151">
        <v>49312</v>
      </c>
      <c r="W184" s="181"/>
      <c r="X184" s="182">
        <v>9357</v>
      </c>
      <c r="Y184" s="180"/>
    </row>
    <row r="185" spans="2:25" ht="15" customHeight="1" x14ac:dyDescent="0.25">
      <c r="B185" s="30">
        <v>44721</v>
      </c>
      <c r="C185" s="45"/>
      <c r="D185" s="43">
        <v>6902</v>
      </c>
      <c r="E185" s="43"/>
      <c r="F185" s="43"/>
      <c r="G185" s="43"/>
      <c r="H185" s="43"/>
      <c r="I185" s="111"/>
      <c r="J185" s="43">
        <v>7388</v>
      </c>
      <c r="K185" s="111"/>
      <c r="L185" s="43"/>
      <c r="M185" s="111"/>
      <c r="N185" s="43" t="s">
        <v>33</v>
      </c>
      <c r="O185" s="97">
        <v>8287</v>
      </c>
      <c r="P185" s="49">
        <v>53867</v>
      </c>
      <c r="Q185" s="111"/>
      <c r="R185" s="44"/>
      <c r="S185" s="98"/>
      <c r="T185" s="98">
        <v>19319</v>
      </c>
      <c r="U185" s="179">
        <v>27551</v>
      </c>
      <c r="V185" s="151">
        <v>55938</v>
      </c>
      <c r="W185" s="181"/>
      <c r="X185" s="182">
        <v>9786</v>
      </c>
      <c r="Y185" s="180"/>
    </row>
    <row r="186" spans="2:25" ht="15" customHeight="1" x14ac:dyDescent="0.25">
      <c r="B186" s="30">
        <v>44722</v>
      </c>
      <c r="C186" s="45"/>
      <c r="D186" s="43">
        <v>6826</v>
      </c>
      <c r="E186" s="43"/>
      <c r="F186" s="43"/>
      <c r="G186" s="43"/>
      <c r="H186" s="43"/>
      <c r="I186" s="111"/>
      <c r="J186" s="43">
        <v>7265</v>
      </c>
      <c r="K186" s="111"/>
      <c r="L186" s="43"/>
      <c r="M186" s="111"/>
      <c r="N186" s="43" t="s">
        <v>33</v>
      </c>
      <c r="O186" s="97">
        <v>8136</v>
      </c>
      <c r="P186" s="49">
        <v>50688</v>
      </c>
      <c r="Q186" s="111"/>
      <c r="R186" s="44"/>
      <c r="S186" s="98"/>
      <c r="T186" s="98">
        <v>18223</v>
      </c>
      <c r="U186" s="179">
        <v>26974</v>
      </c>
      <c r="V186" s="151">
        <v>49131</v>
      </c>
      <c r="W186" s="181"/>
      <c r="X186" s="182">
        <v>9131</v>
      </c>
      <c r="Y186" s="180"/>
    </row>
    <row r="187" spans="2:25" ht="15" customHeight="1" x14ac:dyDescent="0.25">
      <c r="B187" s="30">
        <v>44723</v>
      </c>
      <c r="C187" s="45"/>
      <c r="D187" s="43">
        <v>6886</v>
      </c>
      <c r="E187" s="43"/>
      <c r="F187" s="43"/>
      <c r="G187" s="43"/>
      <c r="H187" s="43"/>
      <c r="I187" s="111"/>
      <c r="J187" s="43">
        <v>7231</v>
      </c>
      <c r="K187" s="111"/>
      <c r="L187" s="43"/>
      <c r="M187" s="111"/>
      <c r="N187" s="43" t="s">
        <v>33</v>
      </c>
      <c r="O187" s="97">
        <v>8086</v>
      </c>
      <c r="P187" s="49">
        <v>46097</v>
      </c>
      <c r="Q187" s="111"/>
      <c r="R187" s="44"/>
      <c r="S187" s="98"/>
      <c r="T187" s="98">
        <v>19213</v>
      </c>
      <c r="U187" s="179">
        <v>27989</v>
      </c>
      <c r="V187" s="151">
        <v>47296</v>
      </c>
      <c r="W187" s="181"/>
      <c r="X187" s="182">
        <v>9303</v>
      </c>
      <c r="Y187" s="180"/>
    </row>
    <row r="188" spans="2:25" ht="15" customHeight="1" x14ac:dyDescent="0.25">
      <c r="B188" s="30">
        <v>44724</v>
      </c>
      <c r="C188" s="45"/>
      <c r="D188" s="43">
        <v>6731</v>
      </c>
      <c r="E188" s="43"/>
      <c r="F188" s="43"/>
      <c r="G188" s="43"/>
      <c r="H188" s="43"/>
      <c r="I188" s="111"/>
      <c r="J188" s="43">
        <v>7234</v>
      </c>
      <c r="K188" s="111"/>
      <c r="L188" s="43"/>
      <c r="M188" s="111"/>
      <c r="N188" s="43" t="s">
        <v>33</v>
      </c>
      <c r="O188" s="97">
        <v>8073</v>
      </c>
      <c r="P188" s="49">
        <v>45088</v>
      </c>
      <c r="Q188" s="111"/>
      <c r="R188" s="44"/>
      <c r="S188" s="98"/>
      <c r="T188" s="98">
        <v>18521</v>
      </c>
      <c r="U188" s="179">
        <v>28624</v>
      </c>
      <c r="V188" s="151">
        <v>46662</v>
      </c>
      <c r="W188" s="181"/>
      <c r="X188" s="182">
        <v>9352</v>
      </c>
      <c r="Y188" s="180"/>
    </row>
    <row r="189" spans="2:25" ht="15" customHeight="1" x14ac:dyDescent="0.25">
      <c r="B189" s="30">
        <v>44725</v>
      </c>
      <c r="C189" s="45"/>
      <c r="D189" s="43">
        <v>6598</v>
      </c>
      <c r="E189" s="43"/>
      <c r="F189" s="43"/>
      <c r="G189" s="43"/>
      <c r="H189" s="43"/>
      <c r="I189" s="111"/>
      <c r="J189" s="43">
        <v>7024</v>
      </c>
      <c r="K189" s="111"/>
      <c r="L189" s="43"/>
      <c r="M189" s="111"/>
      <c r="N189" s="43" t="s">
        <v>33</v>
      </c>
      <c r="O189" s="97">
        <v>8548</v>
      </c>
      <c r="P189" s="49">
        <v>45527</v>
      </c>
      <c r="Q189" s="111"/>
      <c r="R189" s="44"/>
      <c r="S189" s="98"/>
      <c r="T189" s="98">
        <v>19002</v>
      </c>
      <c r="U189" s="179">
        <v>24548</v>
      </c>
      <c r="V189" s="151">
        <v>45374</v>
      </c>
      <c r="W189" s="181"/>
      <c r="X189" s="182">
        <v>8417</v>
      </c>
      <c r="Y189" s="180"/>
    </row>
    <row r="190" spans="2:25" x14ac:dyDescent="0.25">
      <c r="B190" s="30">
        <v>44726</v>
      </c>
      <c r="C190" s="45"/>
      <c r="D190" s="43">
        <v>7116</v>
      </c>
      <c r="E190" s="43"/>
      <c r="F190" s="43"/>
      <c r="G190" s="43"/>
      <c r="H190" s="43"/>
      <c r="I190" s="111"/>
      <c r="J190" s="43">
        <v>7921</v>
      </c>
      <c r="K190" s="111"/>
      <c r="L190" s="43"/>
      <c r="M190" s="111"/>
      <c r="N190" s="43" t="s">
        <v>33</v>
      </c>
      <c r="O190" s="97">
        <v>8690</v>
      </c>
      <c r="P190" s="49" t="s">
        <v>167</v>
      </c>
      <c r="Q190" s="111"/>
      <c r="R190" s="44"/>
      <c r="S190" s="98"/>
      <c r="T190" s="98">
        <v>20223</v>
      </c>
      <c r="U190" s="179">
        <v>27398</v>
      </c>
      <c r="V190" s="151">
        <v>57795</v>
      </c>
      <c r="W190" s="181"/>
      <c r="X190" s="182">
        <v>9114</v>
      </c>
      <c r="Y190" s="180"/>
    </row>
    <row r="191" spans="2:25" x14ac:dyDescent="0.25">
      <c r="B191" s="30">
        <v>44727</v>
      </c>
      <c r="C191" s="45"/>
      <c r="D191" s="43">
        <v>7254</v>
      </c>
      <c r="E191" s="43"/>
      <c r="F191" s="43"/>
      <c r="G191" s="43"/>
      <c r="H191" s="43"/>
      <c r="I191" s="111"/>
      <c r="J191" s="43">
        <v>7693</v>
      </c>
      <c r="K191" s="111"/>
      <c r="L191" s="43"/>
      <c r="M191" s="111"/>
      <c r="N191" s="43" t="s">
        <v>33</v>
      </c>
      <c r="O191" s="97">
        <v>8520</v>
      </c>
      <c r="P191" s="49" t="s">
        <v>167</v>
      </c>
      <c r="Q191" s="111"/>
      <c r="R191" s="44"/>
      <c r="S191" s="98"/>
      <c r="T191" s="98">
        <v>18998</v>
      </c>
      <c r="U191" s="179">
        <v>29012</v>
      </c>
      <c r="V191" s="241" t="s">
        <v>167</v>
      </c>
      <c r="W191" s="181"/>
      <c r="X191" s="182">
        <v>8428</v>
      </c>
      <c r="Y191" s="180"/>
    </row>
    <row r="192" spans="2:25" x14ac:dyDescent="0.25">
      <c r="B192" s="30">
        <v>44728</v>
      </c>
      <c r="C192" s="45"/>
      <c r="D192" s="43">
        <v>6110</v>
      </c>
      <c r="E192" s="43"/>
      <c r="F192" s="43"/>
      <c r="G192" s="43"/>
      <c r="H192" s="43"/>
      <c r="I192" s="111"/>
      <c r="J192" s="43">
        <v>6610</v>
      </c>
      <c r="K192" s="111"/>
      <c r="L192" s="43"/>
      <c r="M192" s="111"/>
      <c r="N192" s="43">
        <v>7210</v>
      </c>
      <c r="O192" s="97">
        <v>7270</v>
      </c>
      <c r="P192" s="49" t="s">
        <v>167</v>
      </c>
      <c r="Q192" s="111"/>
      <c r="R192" s="44" t="s">
        <v>24</v>
      </c>
      <c r="S192" s="98" t="s">
        <v>24</v>
      </c>
      <c r="T192" s="98">
        <v>16230</v>
      </c>
      <c r="U192" s="179">
        <v>24350</v>
      </c>
      <c r="V192" s="151" t="s">
        <v>167</v>
      </c>
      <c r="W192" s="181" t="s">
        <v>24</v>
      </c>
      <c r="X192" s="182">
        <v>7220</v>
      </c>
      <c r="Y192" s="180" t="s">
        <v>33</v>
      </c>
    </row>
    <row r="193" spans="2:27" x14ac:dyDescent="0.25">
      <c r="B193" s="30">
        <v>44729</v>
      </c>
      <c r="C193" s="45"/>
      <c r="D193" s="43">
        <v>7290</v>
      </c>
      <c r="E193" s="43"/>
      <c r="F193" s="43"/>
      <c r="G193" s="43"/>
      <c r="H193" s="43"/>
      <c r="I193" s="111"/>
      <c r="J193" s="43">
        <v>7820</v>
      </c>
      <c r="K193" s="111"/>
      <c r="L193" s="43"/>
      <c r="M193" s="111"/>
      <c r="N193" s="43" t="s">
        <v>33</v>
      </c>
      <c r="O193" s="97">
        <v>8740</v>
      </c>
      <c r="P193" s="49" t="s">
        <v>167</v>
      </c>
      <c r="Q193" s="111"/>
      <c r="R193" s="44"/>
      <c r="S193" s="98"/>
      <c r="T193" s="98">
        <v>20350</v>
      </c>
      <c r="U193" s="179">
        <v>28560</v>
      </c>
      <c r="V193" s="151" t="s">
        <v>167</v>
      </c>
      <c r="W193" s="181"/>
      <c r="X193" s="182">
        <v>8570</v>
      </c>
      <c r="Y193" s="180"/>
    </row>
    <row r="194" spans="2:27" x14ac:dyDescent="0.25">
      <c r="B194" s="30">
        <v>44730</v>
      </c>
      <c r="C194" s="45"/>
      <c r="D194" s="43">
        <v>6780</v>
      </c>
      <c r="E194" s="43"/>
      <c r="F194" s="43"/>
      <c r="G194" s="43"/>
      <c r="H194" s="43"/>
      <c r="I194" s="111"/>
      <c r="J194" s="43">
        <v>7290</v>
      </c>
      <c r="K194" s="111"/>
      <c r="L194" s="43"/>
      <c r="M194" s="111"/>
      <c r="N194" s="43" t="s">
        <v>33</v>
      </c>
      <c r="O194" s="97">
        <v>8483</v>
      </c>
      <c r="P194" s="49" t="s">
        <v>167</v>
      </c>
      <c r="Q194" s="111"/>
      <c r="R194" s="44"/>
      <c r="S194" s="98"/>
      <c r="T194" s="98">
        <v>19300</v>
      </c>
      <c r="U194" s="179">
        <v>26780</v>
      </c>
      <c r="V194" s="151" t="s">
        <v>167</v>
      </c>
      <c r="W194" s="181"/>
      <c r="X194" s="182">
        <v>7820</v>
      </c>
      <c r="Y194" s="180"/>
    </row>
    <row r="195" spans="2:27" x14ac:dyDescent="0.25">
      <c r="B195" s="30">
        <v>44731</v>
      </c>
      <c r="C195" s="45"/>
      <c r="D195" s="43">
        <v>6610</v>
      </c>
      <c r="E195" s="43"/>
      <c r="F195" s="43"/>
      <c r="G195" s="43"/>
      <c r="H195" s="43"/>
      <c r="I195" s="111"/>
      <c r="J195" s="43">
        <v>7690</v>
      </c>
      <c r="K195" s="111"/>
      <c r="L195" s="43"/>
      <c r="M195" s="111"/>
      <c r="N195" s="43" t="s">
        <v>33</v>
      </c>
      <c r="O195" s="97">
        <v>8110</v>
      </c>
      <c r="P195" s="49" t="s">
        <v>167</v>
      </c>
      <c r="Q195" s="111"/>
      <c r="R195" s="44"/>
      <c r="S195" s="98"/>
      <c r="T195" s="98">
        <v>20540</v>
      </c>
      <c r="U195" s="179">
        <v>26920</v>
      </c>
      <c r="V195" s="151" t="s">
        <v>167</v>
      </c>
      <c r="W195" s="181"/>
      <c r="X195" s="182">
        <v>7870</v>
      </c>
      <c r="Y195" s="180"/>
    </row>
    <row r="196" spans="2:27" x14ac:dyDescent="0.25">
      <c r="B196" s="30">
        <v>44732</v>
      </c>
      <c r="C196" s="45"/>
      <c r="D196" s="43">
        <v>7080</v>
      </c>
      <c r="E196" s="43"/>
      <c r="F196" s="43"/>
      <c r="G196" s="43"/>
      <c r="H196" s="43"/>
      <c r="I196" s="111"/>
      <c r="J196" s="43">
        <v>7310</v>
      </c>
      <c r="K196" s="111"/>
      <c r="L196" s="43"/>
      <c r="M196" s="111"/>
      <c r="N196" s="43" t="s">
        <v>33</v>
      </c>
      <c r="O196" s="97">
        <v>8020</v>
      </c>
      <c r="P196" s="49" t="s">
        <v>167</v>
      </c>
      <c r="Q196" s="111"/>
      <c r="R196" s="44"/>
      <c r="S196" s="98"/>
      <c r="T196" s="98">
        <v>20230</v>
      </c>
      <c r="U196" s="179">
        <v>25800</v>
      </c>
      <c r="V196" s="151" t="s">
        <v>167</v>
      </c>
      <c r="W196" s="181"/>
      <c r="X196" s="182">
        <v>7910</v>
      </c>
      <c r="Y196" s="180"/>
    </row>
    <row r="197" spans="2:27" x14ac:dyDescent="0.25">
      <c r="B197" s="30">
        <v>44733</v>
      </c>
      <c r="C197" s="45"/>
      <c r="D197" s="43">
        <v>6432</v>
      </c>
      <c r="E197" s="43"/>
      <c r="F197" s="43"/>
      <c r="G197" s="43"/>
      <c r="H197" s="43"/>
      <c r="I197" s="111"/>
      <c r="J197" s="43">
        <v>6891</v>
      </c>
      <c r="K197" s="111"/>
      <c r="L197" s="43"/>
      <c r="M197" s="111"/>
      <c r="N197" s="43" t="s">
        <v>33</v>
      </c>
      <c r="O197" s="97">
        <v>7660</v>
      </c>
      <c r="P197" s="49" t="s">
        <v>167</v>
      </c>
      <c r="Q197" s="111"/>
      <c r="R197" s="44"/>
      <c r="S197" s="98"/>
      <c r="T197" s="98">
        <v>20112</v>
      </c>
      <c r="U197" s="179">
        <v>29563</v>
      </c>
      <c r="V197" s="151" t="s">
        <v>167</v>
      </c>
      <c r="W197" s="181"/>
      <c r="X197" s="182">
        <v>8318</v>
      </c>
      <c r="Y197" s="180"/>
    </row>
    <row r="198" spans="2:27" x14ac:dyDescent="0.25">
      <c r="B198" s="30">
        <v>44734</v>
      </c>
      <c r="C198" s="45"/>
      <c r="D198" s="43">
        <v>6293</v>
      </c>
      <c r="E198" s="43"/>
      <c r="F198" s="43"/>
      <c r="G198" s="43"/>
      <c r="H198" s="43"/>
      <c r="I198" s="111"/>
      <c r="J198" s="43">
        <v>6656</v>
      </c>
      <c r="K198" s="111"/>
      <c r="L198" s="43"/>
      <c r="M198" s="111"/>
      <c r="N198" s="43" t="s">
        <v>33</v>
      </c>
      <c r="O198" s="97">
        <v>7434</v>
      </c>
      <c r="P198" s="49" t="s">
        <v>167</v>
      </c>
      <c r="Q198" s="111"/>
      <c r="R198" s="44" t="s">
        <v>24</v>
      </c>
      <c r="S198" s="98" t="s">
        <v>24</v>
      </c>
      <c r="T198" s="98">
        <v>18402</v>
      </c>
      <c r="U198" s="179">
        <v>28757</v>
      </c>
      <c r="V198" s="151" t="s">
        <v>167</v>
      </c>
      <c r="W198" s="181" t="s">
        <v>24</v>
      </c>
      <c r="X198" s="182">
        <v>8494</v>
      </c>
      <c r="Y198" s="180" t="s">
        <v>33</v>
      </c>
      <c r="AA198" t="s">
        <v>168</v>
      </c>
    </row>
    <row r="199" spans="2:27" x14ac:dyDescent="0.25">
      <c r="B199" s="30">
        <v>44735</v>
      </c>
      <c r="C199" s="45"/>
      <c r="D199" s="43">
        <v>6749</v>
      </c>
      <c r="E199" s="43"/>
      <c r="F199" s="43"/>
      <c r="G199" s="43"/>
      <c r="H199" s="43"/>
      <c r="I199" s="111"/>
      <c r="J199" s="43">
        <v>6497</v>
      </c>
      <c r="K199" s="111"/>
      <c r="L199" s="43"/>
      <c r="M199" s="111"/>
      <c r="N199" s="43" t="s">
        <v>33</v>
      </c>
      <c r="O199" s="97">
        <v>7487</v>
      </c>
      <c r="P199" s="49" t="s">
        <v>167</v>
      </c>
      <c r="Q199" s="111"/>
      <c r="R199" s="44"/>
      <c r="S199" s="98"/>
      <c r="T199" s="98">
        <v>19226</v>
      </c>
      <c r="U199" s="179">
        <v>27861</v>
      </c>
      <c r="V199" s="151" t="s">
        <v>167</v>
      </c>
      <c r="W199" s="181"/>
      <c r="X199" s="182">
        <v>8170</v>
      </c>
      <c r="Y199" s="180"/>
    </row>
    <row r="200" spans="2:27" x14ac:dyDescent="0.25">
      <c r="B200" s="30">
        <v>44736</v>
      </c>
      <c r="C200" s="45"/>
      <c r="D200" s="43">
        <v>6951</v>
      </c>
      <c r="E200" s="43"/>
      <c r="F200" s="43"/>
      <c r="G200" s="43"/>
      <c r="H200" s="43"/>
      <c r="I200" s="111"/>
      <c r="J200" s="43">
        <v>7186</v>
      </c>
      <c r="K200" s="111"/>
      <c r="L200" s="43"/>
      <c r="M200" s="111"/>
      <c r="N200" s="43" t="s">
        <v>33</v>
      </c>
      <c r="O200" s="97">
        <v>8083</v>
      </c>
      <c r="P200" s="49" t="s">
        <v>167</v>
      </c>
      <c r="Q200" s="111"/>
      <c r="R200" s="44"/>
      <c r="S200" s="98"/>
      <c r="T200" s="98">
        <v>19615</v>
      </c>
      <c r="U200" s="179">
        <v>27170</v>
      </c>
      <c r="V200" s="151" t="s">
        <v>167</v>
      </c>
      <c r="W200" s="181"/>
      <c r="X200" s="182">
        <v>9254</v>
      </c>
      <c r="Y200" s="180"/>
    </row>
    <row r="201" spans="2:27" x14ac:dyDescent="0.25">
      <c r="B201" s="30">
        <v>44737</v>
      </c>
      <c r="C201" s="45"/>
      <c r="D201" s="43">
        <v>6451</v>
      </c>
      <c r="E201" s="43"/>
      <c r="F201" s="43"/>
      <c r="G201" s="43"/>
      <c r="H201" s="43"/>
      <c r="I201" s="111"/>
      <c r="J201" s="43">
        <v>6737</v>
      </c>
      <c r="K201" s="111"/>
      <c r="L201" s="43"/>
      <c r="M201" s="111"/>
      <c r="N201" s="43">
        <v>7816</v>
      </c>
      <c r="O201" s="97">
        <v>8012</v>
      </c>
      <c r="P201" s="49" t="s">
        <v>167</v>
      </c>
      <c r="Q201" s="111"/>
      <c r="R201" s="44"/>
      <c r="S201" s="98"/>
      <c r="T201" s="98">
        <v>19301</v>
      </c>
      <c r="U201" s="179">
        <v>28497</v>
      </c>
      <c r="V201" s="151" t="s">
        <v>167</v>
      </c>
      <c r="W201" s="181"/>
      <c r="X201" s="182">
        <v>9314</v>
      </c>
      <c r="Y201" s="180"/>
    </row>
    <row r="202" spans="2:27" x14ac:dyDescent="0.25">
      <c r="B202" s="30">
        <v>44738</v>
      </c>
      <c r="C202" s="45"/>
      <c r="D202" s="43">
        <v>6432</v>
      </c>
      <c r="E202" s="43"/>
      <c r="F202" s="43"/>
      <c r="G202" s="43"/>
      <c r="H202" s="43"/>
      <c r="I202" s="111"/>
      <c r="J202" s="43">
        <v>6701</v>
      </c>
      <c r="K202" s="111"/>
      <c r="L202" s="43"/>
      <c r="M202" s="111"/>
      <c r="N202" s="43">
        <v>7794</v>
      </c>
      <c r="O202" s="97">
        <v>8007</v>
      </c>
      <c r="P202" s="49" t="s">
        <v>167</v>
      </c>
      <c r="Q202" s="111"/>
      <c r="R202" s="44"/>
      <c r="S202" s="98"/>
      <c r="T202" s="98">
        <v>20254</v>
      </c>
      <c r="U202" s="179">
        <v>30053</v>
      </c>
      <c r="V202" s="151" t="s">
        <v>167</v>
      </c>
      <c r="W202" s="181"/>
      <c r="X202" s="182">
        <v>9527</v>
      </c>
      <c r="Y202" s="180"/>
    </row>
    <row r="203" spans="2:27" x14ac:dyDescent="0.25">
      <c r="B203" s="30">
        <v>44739</v>
      </c>
      <c r="C203" s="45"/>
      <c r="D203" s="43">
        <v>6514</v>
      </c>
      <c r="E203" s="43"/>
      <c r="F203" s="43"/>
      <c r="G203" s="43"/>
      <c r="H203" s="43"/>
      <c r="I203" s="111"/>
      <c r="J203" s="43">
        <v>6894</v>
      </c>
      <c r="K203" s="111"/>
      <c r="L203" s="43"/>
      <c r="M203" s="111"/>
      <c r="N203" s="43" t="s">
        <v>33</v>
      </c>
      <c r="O203" s="97">
        <v>7925</v>
      </c>
      <c r="P203" s="49" t="s">
        <v>167</v>
      </c>
      <c r="Q203" s="111"/>
      <c r="R203" s="44"/>
      <c r="S203" s="98"/>
      <c r="T203" s="98">
        <v>20642</v>
      </c>
      <c r="U203" s="179">
        <v>33206</v>
      </c>
      <c r="V203" s="151" t="s">
        <v>167</v>
      </c>
      <c r="W203" s="181"/>
      <c r="X203" s="182">
        <v>10123</v>
      </c>
      <c r="Y203" s="180"/>
    </row>
    <row r="204" spans="2:27" x14ac:dyDescent="0.25">
      <c r="B204" s="30">
        <v>44740</v>
      </c>
      <c r="C204" s="45"/>
      <c r="D204" s="43">
        <v>6690</v>
      </c>
      <c r="E204" s="43"/>
      <c r="F204" s="43"/>
      <c r="G204" s="43"/>
      <c r="H204" s="43"/>
      <c r="I204" s="111"/>
      <c r="J204" s="43">
        <v>6615</v>
      </c>
      <c r="K204" s="111"/>
      <c r="L204" s="43"/>
      <c r="M204" s="111"/>
      <c r="N204" s="43">
        <v>7522</v>
      </c>
      <c r="O204" s="97">
        <v>7725</v>
      </c>
      <c r="P204" s="49" t="s">
        <v>167</v>
      </c>
      <c r="Q204" s="111"/>
      <c r="R204" s="44"/>
      <c r="S204" s="98"/>
      <c r="T204" s="98">
        <v>19475</v>
      </c>
      <c r="U204" s="179">
        <v>29206</v>
      </c>
      <c r="V204" s="151" t="s">
        <v>167</v>
      </c>
      <c r="W204" s="181"/>
      <c r="X204" s="182">
        <v>9173</v>
      </c>
      <c r="Y204" s="180"/>
    </row>
    <row r="205" spans="2:27" x14ac:dyDescent="0.25">
      <c r="B205" s="30">
        <v>44741</v>
      </c>
      <c r="C205" s="45"/>
      <c r="D205" s="43">
        <v>6034</v>
      </c>
      <c r="E205" s="43"/>
      <c r="F205" s="43"/>
      <c r="G205" s="43"/>
      <c r="H205" s="43"/>
      <c r="I205" s="111"/>
      <c r="J205" s="43">
        <v>6523</v>
      </c>
      <c r="K205" s="111"/>
      <c r="L205" s="43"/>
      <c r="M205" s="111"/>
      <c r="N205" s="43">
        <v>8654</v>
      </c>
      <c r="O205" s="97">
        <v>8874</v>
      </c>
      <c r="P205" s="49" t="s">
        <v>167</v>
      </c>
      <c r="Q205" s="111"/>
      <c r="R205" s="44"/>
      <c r="S205" s="98"/>
      <c r="T205" s="98">
        <v>18893</v>
      </c>
      <c r="U205" s="179">
        <v>30176</v>
      </c>
      <c r="V205" s="151" t="s">
        <v>167</v>
      </c>
      <c r="W205" s="181"/>
      <c r="X205" s="182">
        <v>10071</v>
      </c>
      <c r="Y205" s="180"/>
    </row>
    <row r="206" spans="2:27" x14ac:dyDescent="0.25">
      <c r="B206" s="30">
        <v>44742</v>
      </c>
      <c r="C206" s="45"/>
      <c r="D206" s="43">
        <v>6847</v>
      </c>
      <c r="E206" s="43"/>
      <c r="F206" s="43"/>
      <c r="G206" s="43"/>
      <c r="H206" s="43"/>
      <c r="I206" s="111"/>
      <c r="J206" s="43">
        <v>6716</v>
      </c>
      <c r="K206" s="111"/>
      <c r="L206" s="43"/>
      <c r="M206" s="111"/>
      <c r="N206" s="43">
        <v>9319</v>
      </c>
      <c r="O206" s="97">
        <v>8018</v>
      </c>
      <c r="P206" s="49" t="s">
        <v>167</v>
      </c>
      <c r="Q206" s="111"/>
      <c r="R206" s="44"/>
      <c r="S206" s="98"/>
      <c r="T206" s="98">
        <v>19712</v>
      </c>
      <c r="U206" s="179">
        <v>31037</v>
      </c>
      <c r="V206" s="151" t="s">
        <v>167</v>
      </c>
      <c r="W206" s="181"/>
      <c r="X206" s="182">
        <v>10021</v>
      </c>
      <c r="Y206" s="180"/>
    </row>
    <row r="207" spans="2:27" x14ac:dyDescent="0.25">
      <c r="B207" s="30">
        <v>44743</v>
      </c>
      <c r="C207" s="45"/>
      <c r="D207" s="43">
        <v>6987</v>
      </c>
      <c r="E207" s="43"/>
      <c r="F207" s="43"/>
      <c r="G207" s="43"/>
      <c r="H207" s="43"/>
      <c r="I207" s="111"/>
      <c r="J207" s="43">
        <v>7250</v>
      </c>
      <c r="K207" s="111"/>
      <c r="L207" s="43"/>
      <c r="M207" s="111"/>
      <c r="N207" s="43">
        <v>8193</v>
      </c>
      <c r="O207" s="97">
        <v>8365</v>
      </c>
      <c r="P207" s="49" t="s">
        <v>167</v>
      </c>
      <c r="Q207" s="111"/>
      <c r="R207" s="44" t="s">
        <v>24</v>
      </c>
      <c r="S207" s="98" t="s">
        <v>24</v>
      </c>
      <c r="T207" s="98">
        <v>21576</v>
      </c>
      <c r="U207" s="179">
        <v>34524</v>
      </c>
      <c r="V207" s="151" t="s">
        <v>167</v>
      </c>
      <c r="W207" s="181" t="s">
        <v>24</v>
      </c>
      <c r="X207" s="182">
        <v>8551</v>
      </c>
      <c r="Y207" s="180" t="s">
        <v>33</v>
      </c>
    </row>
    <row r="208" spans="2:27" x14ac:dyDescent="0.25">
      <c r="B208" s="30">
        <v>44744</v>
      </c>
      <c r="C208" s="45"/>
      <c r="D208" s="43">
        <v>6998</v>
      </c>
      <c r="E208" s="43"/>
      <c r="F208" s="43"/>
      <c r="G208" s="43"/>
      <c r="H208" s="43"/>
      <c r="I208" s="111"/>
      <c r="J208" s="43">
        <v>7159</v>
      </c>
      <c r="K208" s="111"/>
      <c r="L208" s="43"/>
      <c r="M208" s="111"/>
      <c r="N208" s="43" t="s">
        <v>33</v>
      </c>
      <c r="O208" s="97">
        <v>8129</v>
      </c>
      <c r="P208" s="49" t="s">
        <v>167</v>
      </c>
      <c r="Q208" s="111"/>
      <c r="R208" s="44"/>
      <c r="S208" s="98"/>
      <c r="T208" s="98">
        <v>21670</v>
      </c>
      <c r="U208" s="179">
        <v>33200</v>
      </c>
      <c r="V208" s="151" t="s">
        <v>167</v>
      </c>
      <c r="W208" s="181"/>
      <c r="X208" s="182">
        <v>9113</v>
      </c>
      <c r="Y208" s="180"/>
    </row>
    <row r="209" spans="2:25" x14ac:dyDescent="0.25">
      <c r="B209" s="30">
        <v>44745</v>
      </c>
      <c r="C209" s="45"/>
      <c r="D209" s="43">
        <v>7016</v>
      </c>
      <c r="E209" s="43"/>
      <c r="F209" s="43"/>
      <c r="G209" s="43"/>
      <c r="H209" s="43"/>
      <c r="I209" s="111"/>
      <c r="J209" s="43">
        <v>7233</v>
      </c>
      <c r="K209" s="111"/>
      <c r="L209" s="43"/>
      <c r="M209" s="111"/>
      <c r="N209" s="43" t="s">
        <v>33</v>
      </c>
      <c r="O209" s="97">
        <v>8214</v>
      </c>
      <c r="P209" s="49" t="s">
        <v>167</v>
      </c>
      <c r="Q209" s="111"/>
      <c r="R209" s="44"/>
      <c r="S209" s="98"/>
      <c r="T209" s="98">
        <v>20930</v>
      </c>
      <c r="U209" s="179">
        <v>33420</v>
      </c>
      <c r="V209" s="151" t="s">
        <v>167</v>
      </c>
      <c r="W209" s="181"/>
      <c r="X209" s="182">
        <v>8930</v>
      </c>
      <c r="Y209" s="180"/>
    </row>
    <row r="210" spans="2:25" x14ac:dyDescent="0.25">
      <c r="B210" s="30">
        <v>44746</v>
      </c>
      <c r="C210" s="45"/>
      <c r="D210" s="43">
        <v>6365</v>
      </c>
      <c r="E210" s="43"/>
      <c r="F210" s="43"/>
      <c r="G210" s="43"/>
      <c r="H210" s="43"/>
      <c r="I210" s="111"/>
      <c r="J210" s="43">
        <v>6165</v>
      </c>
      <c r="K210" s="111"/>
      <c r="L210" s="43"/>
      <c r="M210" s="111"/>
      <c r="N210" s="43" t="s">
        <v>33</v>
      </c>
      <c r="O210" s="97">
        <v>7766</v>
      </c>
      <c r="P210" s="49" t="s">
        <v>167</v>
      </c>
      <c r="Q210" s="111"/>
      <c r="R210" s="44"/>
      <c r="S210" s="98"/>
      <c r="T210" s="98">
        <v>19456</v>
      </c>
      <c r="U210" s="179">
        <v>29514</v>
      </c>
      <c r="V210" s="151" t="s">
        <v>167</v>
      </c>
      <c r="W210" s="181"/>
      <c r="X210" s="182">
        <v>7884</v>
      </c>
      <c r="Y210" s="180"/>
    </row>
    <row r="211" spans="2:25" x14ac:dyDescent="0.25">
      <c r="B211" s="30">
        <v>44747</v>
      </c>
      <c r="C211" s="45"/>
      <c r="D211" s="43">
        <v>6890</v>
      </c>
      <c r="E211" s="43"/>
      <c r="F211" s="43"/>
      <c r="G211" s="43"/>
      <c r="H211" s="43"/>
      <c r="I211" s="111"/>
      <c r="J211" s="43">
        <v>7040</v>
      </c>
      <c r="K211" s="111"/>
      <c r="L211" s="43"/>
      <c r="M211" s="111"/>
      <c r="N211" s="43" t="s">
        <v>33</v>
      </c>
      <c r="O211" s="97">
        <v>8440</v>
      </c>
      <c r="P211" s="49" t="s">
        <v>167</v>
      </c>
      <c r="Q211" s="111"/>
      <c r="R211" s="44"/>
      <c r="S211" s="98"/>
      <c r="T211" s="98">
        <v>21400</v>
      </c>
      <c r="U211" s="179">
        <v>31090</v>
      </c>
      <c r="V211" s="151">
        <v>59900</v>
      </c>
      <c r="W211" s="181"/>
      <c r="X211" s="182">
        <v>8820</v>
      </c>
      <c r="Y211" s="180"/>
    </row>
    <row r="212" spans="2:25" x14ac:dyDescent="0.25">
      <c r="B212" s="30">
        <v>44748</v>
      </c>
      <c r="C212" s="45"/>
      <c r="D212" s="43">
        <v>6470</v>
      </c>
      <c r="E212" s="43"/>
      <c r="F212" s="43"/>
      <c r="G212" s="43"/>
      <c r="H212" s="43"/>
      <c r="I212" s="111"/>
      <c r="J212" s="43">
        <v>6520</v>
      </c>
      <c r="K212" s="111"/>
      <c r="L212" s="43"/>
      <c r="M212" s="111"/>
      <c r="N212" s="43" t="s">
        <v>33</v>
      </c>
      <c r="O212" s="97">
        <v>7880</v>
      </c>
      <c r="P212" s="49" t="s">
        <v>167</v>
      </c>
      <c r="Q212" s="111"/>
      <c r="R212" s="44"/>
      <c r="S212" s="98"/>
      <c r="T212" s="98">
        <v>21120</v>
      </c>
      <c r="U212" s="179">
        <v>34400</v>
      </c>
      <c r="V212" s="151" t="s">
        <v>167</v>
      </c>
      <c r="W212" s="181"/>
      <c r="X212" s="182">
        <v>8080</v>
      </c>
      <c r="Y212" s="180"/>
    </row>
    <row r="213" spans="2:25" x14ac:dyDescent="0.25">
      <c r="B213" s="30">
        <v>44749</v>
      </c>
      <c r="C213" s="45"/>
      <c r="D213" s="43">
        <v>6714</v>
      </c>
      <c r="E213" s="43"/>
      <c r="F213" s="43"/>
      <c r="G213" s="43"/>
      <c r="H213" s="43"/>
      <c r="I213" s="111"/>
      <c r="J213" s="43">
        <v>6787</v>
      </c>
      <c r="K213" s="111"/>
      <c r="L213" s="43"/>
      <c r="M213" s="111"/>
      <c r="N213" s="43" t="s">
        <v>33</v>
      </c>
      <c r="O213" s="97">
        <v>8331</v>
      </c>
      <c r="P213" s="49" t="s">
        <v>167</v>
      </c>
      <c r="Q213" s="111"/>
      <c r="R213" s="44" t="s">
        <v>24</v>
      </c>
      <c r="S213" s="98" t="s">
        <v>24</v>
      </c>
      <c r="T213" s="98">
        <v>21224</v>
      </c>
      <c r="U213" s="179">
        <v>29573</v>
      </c>
      <c r="V213" s="151" t="s">
        <v>167</v>
      </c>
      <c r="W213" s="181" t="s">
        <v>24</v>
      </c>
      <c r="X213" s="182">
        <v>8148</v>
      </c>
      <c r="Y213" s="180" t="s">
        <v>33</v>
      </c>
    </row>
    <row r="214" spans="2:25" x14ac:dyDescent="0.25">
      <c r="B214" s="30">
        <v>44750</v>
      </c>
      <c r="C214" s="45"/>
      <c r="D214" s="43">
        <v>6288</v>
      </c>
      <c r="E214" s="43"/>
      <c r="F214" s="43"/>
      <c r="G214" s="43"/>
      <c r="H214" s="43"/>
      <c r="I214" s="111"/>
      <c r="J214" s="43">
        <v>6496</v>
      </c>
      <c r="K214" s="111"/>
      <c r="L214" s="43"/>
      <c r="M214" s="111"/>
      <c r="N214" s="43" t="s">
        <v>33</v>
      </c>
      <c r="O214" s="97">
        <v>7937</v>
      </c>
      <c r="P214" s="49" t="s">
        <v>167</v>
      </c>
      <c r="Q214" s="111"/>
      <c r="R214" s="44"/>
      <c r="S214" s="98"/>
      <c r="T214" s="98">
        <v>20135</v>
      </c>
      <c r="U214" s="179">
        <v>31554</v>
      </c>
      <c r="V214" s="151" t="s">
        <v>167</v>
      </c>
      <c r="W214" s="181"/>
      <c r="X214" s="182">
        <v>8577</v>
      </c>
      <c r="Y214" s="180"/>
    </row>
    <row r="215" spans="2:25" x14ac:dyDescent="0.25">
      <c r="B215" s="30">
        <v>44751</v>
      </c>
      <c r="C215" s="45"/>
      <c r="D215" s="43">
        <v>6842</v>
      </c>
      <c r="E215" s="43"/>
      <c r="F215" s="43"/>
      <c r="G215" s="43"/>
      <c r="H215" s="43"/>
      <c r="I215" s="111"/>
      <c r="J215" s="43">
        <v>6718</v>
      </c>
      <c r="K215" s="111"/>
      <c r="L215" s="43"/>
      <c r="M215" s="111"/>
      <c r="N215" s="43" t="s">
        <v>33</v>
      </c>
      <c r="O215" s="97">
        <v>8783</v>
      </c>
      <c r="P215" s="49" t="s">
        <v>167</v>
      </c>
      <c r="Q215" s="111"/>
      <c r="R215" s="44"/>
      <c r="S215" s="98"/>
      <c r="T215" s="98">
        <v>23246</v>
      </c>
      <c r="U215" s="179">
        <v>33198</v>
      </c>
      <c r="V215" s="151" t="s">
        <v>167</v>
      </c>
      <c r="W215" s="181"/>
      <c r="X215" s="182">
        <v>8444</v>
      </c>
      <c r="Y215" s="180"/>
    </row>
    <row r="216" spans="2:25" x14ac:dyDescent="0.25">
      <c r="B216" s="30">
        <v>44752</v>
      </c>
      <c r="C216" s="45"/>
      <c r="D216" s="43">
        <v>6788</v>
      </c>
      <c r="E216" s="43"/>
      <c r="F216" s="43"/>
      <c r="G216" s="43"/>
      <c r="H216" s="43"/>
      <c r="I216" s="111"/>
      <c r="J216" s="43">
        <v>6645</v>
      </c>
      <c r="K216" s="111"/>
      <c r="L216" s="43"/>
      <c r="M216" s="111"/>
      <c r="N216" s="43" t="s">
        <v>33</v>
      </c>
      <c r="O216" s="97">
        <v>8240</v>
      </c>
      <c r="P216" s="49" t="s">
        <v>167</v>
      </c>
      <c r="Q216" s="111"/>
      <c r="R216" s="44"/>
      <c r="S216" s="98"/>
      <c r="T216" s="98">
        <v>21136</v>
      </c>
      <c r="U216" s="179">
        <v>32185</v>
      </c>
      <c r="V216" s="151" t="s">
        <v>167</v>
      </c>
      <c r="W216" s="181"/>
      <c r="X216" s="182">
        <v>8299</v>
      </c>
      <c r="Y216" s="180"/>
    </row>
    <row r="217" spans="2:25" x14ac:dyDescent="0.25">
      <c r="B217" s="30">
        <v>44753</v>
      </c>
      <c r="C217" s="45"/>
      <c r="D217" s="43">
        <v>6899</v>
      </c>
      <c r="E217" s="43"/>
      <c r="F217" s="43"/>
      <c r="G217" s="43"/>
      <c r="H217" s="43"/>
      <c r="I217" s="111"/>
      <c r="J217" s="43">
        <v>6704</v>
      </c>
      <c r="K217" s="111"/>
      <c r="L217" s="43"/>
      <c r="M217" s="111"/>
      <c r="N217" s="43" t="s">
        <v>33</v>
      </c>
      <c r="O217" s="97">
        <v>8561</v>
      </c>
      <c r="P217" s="49" t="s">
        <v>167</v>
      </c>
      <c r="Q217" s="111"/>
      <c r="R217" s="44"/>
      <c r="S217" s="98"/>
      <c r="T217" s="98">
        <v>21980</v>
      </c>
      <c r="U217" s="179">
        <v>33100</v>
      </c>
      <c r="V217" s="151" t="s">
        <v>167</v>
      </c>
      <c r="W217" s="181"/>
      <c r="X217" s="182">
        <v>8354</v>
      </c>
      <c r="Y217" s="180"/>
    </row>
    <row r="218" spans="2:25" x14ac:dyDescent="0.25">
      <c r="B218" s="30">
        <v>44754</v>
      </c>
      <c r="C218" s="45"/>
      <c r="D218" s="43">
        <v>6560</v>
      </c>
      <c r="E218" s="43"/>
      <c r="F218" s="43"/>
      <c r="G218" s="43"/>
      <c r="H218" s="43"/>
      <c r="I218" s="111"/>
      <c r="J218" s="43">
        <v>6370</v>
      </c>
      <c r="K218" s="111"/>
      <c r="L218" s="43"/>
      <c r="M218" s="111"/>
      <c r="N218" s="43" t="s">
        <v>33</v>
      </c>
      <c r="O218" s="97">
        <v>8040</v>
      </c>
      <c r="P218" s="49" t="s">
        <v>167</v>
      </c>
      <c r="Q218" s="111"/>
      <c r="R218" s="44"/>
      <c r="S218" s="98"/>
      <c r="T218" s="98">
        <v>22410</v>
      </c>
      <c r="U218" s="179">
        <v>29220</v>
      </c>
      <c r="V218" s="151" t="s">
        <v>167</v>
      </c>
      <c r="W218" s="181"/>
      <c r="X218" s="182">
        <v>7590</v>
      </c>
      <c r="Y218" s="180"/>
    </row>
    <row r="219" spans="2:25" x14ac:dyDescent="0.25">
      <c r="B219" s="30">
        <v>44755</v>
      </c>
      <c r="C219" s="45"/>
      <c r="D219" s="43">
        <v>6766</v>
      </c>
      <c r="E219" s="43"/>
      <c r="F219" s="43"/>
      <c r="G219" s="43"/>
      <c r="H219" s="43"/>
      <c r="I219" s="111"/>
      <c r="J219" s="43">
        <v>6492</v>
      </c>
      <c r="K219" s="111"/>
      <c r="L219" s="43"/>
      <c r="M219" s="111"/>
      <c r="N219" s="43" t="s">
        <v>33</v>
      </c>
      <c r="O219" s="97">
        <v>8318</v>
      </c>
      <c r="P219" s="49" t="s">
        <v>167</v>
      </c>
      <c r="Q219" s="111"/>
      <c r="R219" s="44" t="s">
        <v>33</v>
      </c>
      <c r="S219" s="98" t="s">
        <v>33</v>
      </c>
      <c r="T219" s="98">
        <v>22090</v>
      </c>
      <c r="U219" s="179">
        <v>30010</v>
      </c>
      <c r="V219" s="151" t="s">
        <v>167</v>
      </c>
      <c r="W219" s="181" t="s">
        <v>24</v>
      </c>
      <c r="X219" s="182">
        <v>7788</v>
      </c>
      <c r="Y219" s="180" t="s">
        <v>33</v>
      </c>
    </row>
    <row r="220" spans="2:25" x14ac:dyDescent="0.25">
      <c r="B220" s="30">
        <v>44756</v>
      </c>
      <c r="C220" s="45"/>
      <c r="D220" s="43">
        <v>6340</v>
      </c>
      <c r="E220" s="43"/>
      <c r="F220" s="43"/>
      <c r="G220" s="43"/>
      <c r="H220" s="43"/>
      <c r="I220" s="111"/>
      <c r="J220" s="43">
        <v>6480</v>
      </c>
      <c r="K220" s="111"/>
      <c r="L220" s="43"/>
      <c r="M220" s="111"/>
      <c r="N220" s="43" t="s">
        <v>33</v>
      </c>
      <c r="O220" s="97">
        <v>8450</v>
      </c>
      <c r="P220" s="49" t="s">
        <v>167</v>
      </c>
      <c r="Q220" s="111"/>
      <c r="R220" s="44"/>
      <c r="S220" s="98"/>
      <c r="T220" s="98">
        <v>23090</v>
      </c>
      <c r="U220" s="179">
        <v>32000</v>
      </c>
      <c r="V220" s="151" t="s">
        <v>167</v>
      </c>
      <c r="W220" s="181"/>
      <c r="X220" s="182">
        <v>7530</v>
      </c>
      <c r="Y220" s="180"/>
    </row>
    <row r="221" spans="2:25" x14ac:dyDescent="0.25">
      <c r="B221" s="30">
        <v>44757</v>
      </c>
      <c r="C221" s="45"/>
      <c r="D221" s="43">
        <v>6413</v>
      </c>
      <c r="E221" s="43"/>
      <c r="F221" s="43"/>
      <c r="G221" s="43"/>
      <c r="H221" s="43"/>
      <c r="I221" s="111"/>
      <c r="J221" s="43">
        <v>6499</v>
      </c>
      <c r="K221" s="111"/>
      <c r="L221" s="43"/>
      <c r="M221" s="111"/>
      <c r="N221" s="43" t="s">
        <v>33</v>
      </c>
      <c r="O221" s="97">
        <v>8489</v>
      </c>
      <c r="P221" s="49" t="s">
        <v>167</v>
      </c>
      <c r="Q221" s="111"/>
      <c r="R221" s="44"/>
      <c r="S221" s="98"/>
      <c r="T221" s="98">
        <v>23129</v>
      </c>
      <c r="U221" s="179">
        <v>31988</v>
      </c>
      <c r="V221" s="151" t="s">
        <v>167</v>
      </c>
      <c r="W221" s="181"/>
      <c r="X221" s="182">
        <v>7665</v>
      </c>
      <c r="Y221" s="180"/>
    </row>
    <row r="222" spans="2:25" x14ac:dyDescent="0.25">
      <c r="B222" s="30">
        <v>44758</v>
      </c>
      <c r="C222" s="45"/>
      <c r="D222" s="43">
        <v>6558</v>
      </c>
      <c r="E222" s="43"/>
      <c r="F222" s="43"/>
      <c r="G222" s="43"/>
      <c r="H222" s="43"/>
      <c r="I222" s="111"/>
      <c r="J222" s="43">
        <v>6960</v>
      </c>
      <c r="K222" s="111"/>
      <c r="L222" s="43"/>
      <c r="M222" s="111"/>
      <c r="N222" s="43" t="s">
        <v>33</v>
      </c>
      <c r="O222" s="97">
        <v>7876</v>
      </c>
      <c r="P222" s="49" t="s">
        <v>167</v>
      </c>
      <c r="Q222" s="111"/>
      <c r="R222" s="44"/>
      <c r="S222" s="98"/>
      <c r="T222" s="98">
        <v>22557</v>
      </c>
      <c r="U222" s="179">
        <v>33032</v>
      </c>
      <c r="V222" s="151" t="s">
        <v>167</v>
      </c>
      <c r="W222" s="181"/>
      <c r="X222" s="182">
        <v>7969</v>
      </c>
      <c r="Y222" s="180"/>
    </row>
    <row r="223" spans="2:25" x14ac:dyDescent="0.25">
      <c r="B223" s="30">
        <v>44759</v>
      </c>
      <c r="C223" s="45"/>
      <c r="D223" s="43">
        <v>6613</v>
      </c>
      <c r="E223" s="43"/>
      <c r="F223" s="43"/>
      <c r="G223" s="43"/>
      <c r="H223" s="43"/>
      <c r="I223" s="111"/>
      <c r="J223" s="43">
        <v>6991</v>
      </c>
      <c r="K223" s="111"/>
      <c r="L223" s="43"/>
      <c r="M223" s="111"/>
      <c r="N223" s="43" t="s">
        <v>33</v>
      </c>
      <c r="O223" s="97">
        <v>8196</v>
      </c>
      <c r="P223" s="49" t="s">
        <v>167</v>
      </c>
      <c r="Q223" s="111"/>
      <c r="R223" s="44"/>
      <c r="S223" s="98"/>
      <c r="T223" s="98">
        <v>22860</v>
      </c>
      <c r="U223" s="179">
        <v>32985</v>
      </c>
      <c r="V223" s="151" t="s">
        <v>167</v>
      </c>
      <c r="W223" s="181"/>
      <c r="X223" s="182">
        <v>7960</v>
      </c>
      <c r="Y223" s="180"/>
    </row>
    <row r="224" spans="2:25" x14ac:dyDescent="0.25">
      <c r="B224" s="30">
        <v>44760</v>
      </c>
      <c r="C224" s="45"/>
      <c r="D224" s="43">
        <v>7572</v>
      </c>
      <c r="E224" s="43"/>
      <c r="F224" s="43"/>
      <c r="G224" s="43"/>
      <c r="H224" s="43"/>
      <c r="I224" s="111"/>
      <c r="J224" s="43">
        <v>7385</v>
      </c>
      <c r="K224" s="111"/>
      <c r="L224" s="43"/>
      <c r="M224" s="111"/>
      <c r="N224" s="43" t="s">
        <v>33</v>
      </c>
      <c r="O224" s="97">
        <v>8512</v>
      </c>
      <c r="P224" s="49" t="s">
        <v>167</v>
      </c>
      <c r="Q224" s="111"/>
      <c r="R224" s="44" t="s">
        <v>33</v>
      </c>
      <c r="S224" s="98" t="s">
        <v>33</v>
      </c>
      <c r="T224" s="98">
        <v>24535</v>
      </c>
      <c r="U224" s="179">
        <v>33817</v>
      </c>
      <c r="V224" s="151" t="s">
        <v>167</v>
      </c>
      <c r="W224" s="181" t="s">
        <v>24</v>
      </c>
      <c r="X224" s="182">
        <v>7932</v>
      </c>
      <c r="Y224" s="180" t="s">
        <v>33</v>
      </c>
    </row>
    <row r="225" spans="2:25" x14ac:dyDescent="0.25">
      <c r="B225" s="30">
        <v>44761</v>
      </c>
      <c r="C225" s="45"/>
      <c r="D225" s="43">
        <v>7213</v>
      </c>
      <c r="E225" s="43"/>
      <c r="F225" s="43"/>
      <c r="G225" s="43"/>
      <c r="H225" s="43"/>
      <c r="I225" s="111"/>
      <c r="J225" s="43">
        <v>7098</v>
      </c>
      <c r="K225" s="111"/>
      <c r="L225" s="43"/>
      <c r="M225" s="111"/>
      <c r="N225" s="43" t="s">
        <v>33</v>
      </c>
      <c r="O225" s="97">
        <v>8344</v>
      </c>
      <c r="P225" s="49" t="s">
        <v>167</v>
      </c>
      <c r="Q225" s="111"/>
      <c r="R225" s="44"/>
      <c r="S225" s="98"/>
      <c r="T225" s="98">
        <v>23061</v>
      </c>
      <c r="U225" s="179">
        <v>34566</v>
      </c>
      <c r="V225" s="151" t="s">
        <v>167</v>
      </c>
      <c r="W225" s="181"/>
      <c r="X225" s="182">
        <v>7899</v>
      </c>
      <c r="Y225" s="180"/>
    </row>
    <row r="226" spans="2:25" x14ac:dyDescent="0.25">
      <c r="B226" s="30">
        <v>44762</v>
      </c>
      <c r="C226" s="45"/>
      <c r="D226" s="43">
        <v>6712</v>
      </c>
      <c r="E226" s="43"/>
      <c r="F226" s="43"/>
      <c r="G226" s="43"/>
      <c r="H226" s="43"/>
      <c r="I226" s="111"/>
      <c r="J226" s="43">
        <v>7221</v>
      </c>
      <c r="K226" s="111"/>
      <c r="L226" s="43"/>
      <c r="M226" s="111"/>
      <c r="N226" s="43" t="s">
        <v>33</v>
      </c>
      <c r="O226" s="97">
        <v>8202</v>
      </c>
      <c r="P226" s="49" t="s">
        <v>167</v>
      </c>
      <c r="Q226" s="111"/>
      <c r="R226" s="44"/>
      <c r="S226" s="98"/>
      <c r="T226" s="98">
        <v>24360</v>
      </c>
      <c r="U226" s="179">
        <v>35035</v>
      </c>
      <c r="V226" s="151" t="s">
        <v>167</v>
      </c>
      <c r="W226" s="181"/>
      <c r="X226" s="182">
        <v>7773</v>
      </c>
      <c r="Y226" s="180"/>
    </row>
    <row r="227" spans="2:25" x14ac:dyDescent="0.25">
      <c r="B227" s="30">
        <v>44763</v>
      </c>
      <c r="C227" s="45"/>
      <c r="D227" s="43">
        <v>7024</v>
      </c>
      <c r="E227" s="43"/>
      <c r="F227" s="43"/>
      <c r="G227" s="43"/>
      <c r="H227" s="43"/>
      <c r="I227" s="111"/>
      <c r="J227" s="43">
        <v>7518</v>
      </c>
      <c r="K227" s="111"/>
      <c r="L227" s="43"/>
      <c r="M227" s="111"/>
      <c r="N227" s="43" t="s">
        <v>33</v>
      </c>
      <c r="O227" s="97">
        <v>8571</v>
      </c>
      <c r="P227" s="49" t="s">
        <v>167</v>
      </c>
      <c r="Q227" s="111"/>
      <c r="R227" s="44"/>
      <c r="S227" s="98"/>
      <c r="T227" s="98">
        <v>27140</v>
      </c>
      <c r="U227" s="179">
        <v>35670</v>
      </c>
      <c r="V227" s="151" t="s">
        <v>167</v>
      </c>
      <c r="W227" s="181"/>
      <c r="X227" s="182">
        <v>8109</v>
      </c>
      <c r="Y227" s="180"/>
    </row>
    <row r="228" spans="2:25" x14ac:dyDescent="0.25">
      <c r="B228" s="30">
        <v>44764</v>
      </c>
      <c r="C228" s="45"/>
      <c r="D228" s="43">
        <v>6510</v>
      </c>
      <c r="E228" s="43"/>
      <c r="F228" s="43"/>
      <c r="G228" s="43"/>
      <c r="H228" s="43"/>
      <c r="I228" s="111"/>
      <c r="J228" s="43">
        <v>7180</v>
      </c>
      <c r="K228" s="111"/>
      <c r="L228" s="43"/>
      <c r="M228" s="111"/>
      <c r="N228" s="43" t="s">
        <v>33</v>
      </c>
      <c r="O228" s="97">
        <v>8220</v>
      </c>
      <c r="P228" s="49" t="s">
        <v>167</v>
      </c>
      <c r="Q228" s="111"/>
      <c r="R228" s="44"/>
      <c r="S228" s="98"/>
      <c r="T228" s="98">
        <v>24900</v>
      </c>
      <c r="U228" s="179">
        <v>37360</v>
      </c>
      <c r="V228" s="151" t="s">
        <v>167</v>
      </c>
      <c r="W228" s="181"/>
      <c r="X228" s="182">
        <v>7510</v>
      </c>
      <c r="Y228" s="180"/>
    </row>
    <row r="229" spans="2:25" x14ac:dyDescent="0.25">
      <c r="B229" s="30">
        <v>44765</v>
      </c>
      <c r="C229" s="45"/>
      <c r="D229" s="43">
        <v>7080</v>
      </c>
      <c r="E229" s="43"/>
      <c r="F229" s="43"/>
      <c r="G229" s="43"/>
      <c r="H229" s="43"/>
      <c r="I229" s="111"/>
      <c r="J229" s="43">
        <v>7886</v>
      </c>
      <c r="K229" s="111"/>
      <c r="L229" s="43"/>
      <c r="M229" s="111"/>
      <c r="N229" s="43" t="s">
        <v>33</v>
      </c>
      <c r="O229" s="97">
        <v>8003</v>
      </c>
      <c r="P229" s="49" t="s">
        <v>167</v>
      </c>
      <c r="Q229" s="111"/>
      <c r="R229" s="44"/>
      <c r="S229" s="98"/>
      <c r="T229" s="98">
        <v>24100</v>
      </c>
      <c r="U229" s="179">
        <v>34883</v>
      </c>
      <c r="V229" s="151" t="s">
        <v>167</v>
      </c>
      <c r="W229" s="181"/>
      <c r="X229" s="182">
        <v>8224</v>
      </c>
      <c r="Y229" s="180"/>
    </row>
    <row r="230" spans="2:25" x14ac:dyDescent="0.25">
      <c r="B230" s="30">
        <v>44766</v>
      </c>
      <c r="C230" s="45"/>
      <c r="D230" s="43">
        <v>7062</v>
      </c>
      <c r="E230" s="43"/>
      <c r="F230" s="43"/>
      <c r="G230" s="43"/>
      <c r="H230" s="43"/>
      <c r="I230" s="111"/>
      <c r="J230" s="43">
        <v>7612</v>
      </c>
      <c r="K230" s="111"/>
      <c r="L230" s="43"/>
      <c r="M230" s="111"/>
      <c r="N230" s="43" t="s">
        <v>33</v>
      </c>
      <c r="O230" s="116">
        <v>8543</v>
      </c>
      <c r="P230" s="49" t="s">
        <v>167</v>
      </c>
      <c r="Q230" s="111"/>
      <c r="R230" s="44"/>
      <c r="S230" s="98"/>
      <c r="T230" s="120">
        <v>23912</v>
      </c>
      <c r="U230" s="256">
        <v>33210</v>
      </c>
      <c r="V230" s="151" t="s">
        <v>167</v>
      </c>
      <c r="W230" s="239"/>
      <c r="X230" s="345">
        <v>8125</v>
      </c>
      <c r="Y230" s="228"/>
    </row>
    <row r="231" spans="2:25" x14ac:dyDescent="0.25">
      <c r="B231" s="30">
        <v>44767</v>
      </c>
      <c r="C231" s="45"/>
      <c r="D231" s="43">
        <v>8260</v>
      </c>
      <c r="E231" s="43"/>
      <c r="F231" s="43"/>
      <c r="G231" s="43"/>
      <c r="H231" s="43"/>
      <c r="I231" s="111"/>
      <c r="J231" s="43">
        <v>7832</v>
      </c>
      <c r="K231" s="111"/>
      <c r="L231" s="43"/>
      <c r="M231" s="111"/>
      <c r="N231" s="43" t="s">
        <v>33</v>
      </c>
      <c r="O231" s="116">
        <v>8890</v>
      </c>
      <c r="P231" s="49" t="s">
        <v>167</v>
      </c>
      <c r="Q231" s="111"/>
      <c r="R231" s="44"/>
      <c r="S231" s="98"/>
      <c r="T231" s="120">
        <v>26505</v>
      </c>
      <c r="U231" s="256">
        <v>31496</v>
      </c>
      <c r="V231" s="151" t="s">
        <v>167</v>
      </c>
      <c r="W231" s="239"/>
      <c r="X231" s="345">
        <v>9727</v>
      </c>
      <c r="Y231" s="228"/>
    </row>
    <row r="232" spans="2:25" x14ac:dyDescent="0.25">
      <c r="B232" s="30">
        <v>44768</v>
      </c>
      <c r="C232" s="45"/>
      <c r="D232" s="43">
        <v>6722</v>
      </c>
      <c r="E232" s="43"/>
      <c r="F232" s="43"/>
      <c r="G232" s="43"/>
      <c r="H232" s="43"/>
      <c r="I232" s="111"/>
      <c r="J232" s="43">
        <v>7514</v>
      </c>
      <c r="K232" s="111"/>
      <c r="L232" s="43"/>
      <c r="M232" s="111"/>
      <c r="N232" s="43" t="s">
        <v>33</v>
      </c>
      <c r="O232" s="97">
        <v>8560</v>
      </c>
      <c r="P232" s="49" t="s">
        <v>167</v>
      </c>
      <c r="Q232" s="111"/>
      <c r="R232" s="44"/>
      <c r="S232" s="98"/>
      <c r="T232" s="98">
        <v>27968</v>
      </c>
      <c r="U232" s="179">
        <v>33225</v>
      </c>
      <c r="V232" s="151" t="s">
        <v>167</v>
      </c>
      <c r="W232" s="181"/>
      <c r="X232" s="182">
        <v>7948</v>
      </c>
      <c r="Y232" s="180"/>
    </row>
    <row r="233" spans="2:25" x14ac:dyDescent="0.25">
      <c r="B233" s="30">
        <v>44769</v>
      </c>
      <c r="C233" s="45"/>
      <c r="D233" s="43">
        <v>6201</v>
      </c>
      <c r="E233" s="43"/>
      <c r="F233" s="43"/>
      <c r="G233" s="43"/>
      <c r="H233" s="43"/>
      <c r="I233" s="111"/>
      <c r="J233" s="43">
        <v>6728</v>
      </c>
      <c r="K233" s="111"/>
      <c r="L233" s="43"/>
      <c r="M233" s="111"/>
      <c r="N233" s="43" t="s">
        <v>33</v>
      </c>
      <c r="O233" s="97">
        <v>7654</v>
      </c>
      <c r="P233" s="49" t="s">
        <v>167</v>
      </c>
      <c r="Q233" s="111"/>
      <c r="R233" s="44" t="s">
        <v>33</v>
      </c>
      <c r="S233" s="98" t="s">
        <v>33</v>
      </c>
      <c r="T233" s="98">
        <v>22708</v>
      </c>
      <c r="U233" s="179">
        <v>32808</v>
      </c>
      <c r="V233" s="151" t="s">
        <v>167</v>
      </c>
      <c r="W233" s="181" t="s">
        <v>24</v>
      </c>
      <c r="X233" s="182">
        <v>7043</v>
      </c>
      <c r="Y233" s="180">
        <v>6697</v>
      </c>
    </row>
    <row r="234" spans="2:25" x14ac:dyDescent="0.25">
      <c r="B234" s="30">
        <v>44770</v>
      </c>
      <c r="C234" s="45"/>
      <c r="D234" s="43">
        <v>6754</v>
      </c>
      <c r="E234" s="43"/>
      <c r="F234" s="43"/>
      <c r="G234" s="43"/>
      <c r="H234" s="43"/>
      <c r="I234" s="111"/>
      <c r="J234" s="43">
        <v>7242</v>
      </c>
      <c r="K234" s="111"/>
      <c r="L234" s="43"/>
      <c r="M234" s="111"/>
      <c r="N234" s="43" t="s">
        <v>33</v>
      </c>
      <c r="O234" s="97">
        <v>8404</v>
      </c>
      <c r="P234" s="49" t="s">
        <v>167</v>
      </c>
      <c r="Q234" s="111"/>
      <c r="R234" s="44"/>
      <c r="S234" s="98"/>
      <c r="T234" s="98">
        <v>24880</v>
      </c>
      <c r="U234" s="179">
        <v>36784</v>
      </c>
      <c r="V234" s="151" t="s">
        <v>167</v>
      </c>
      <c r="W234" s="181"/>
      <c r="X234" s="182">
        <v>7610</v>
      </c>
      <c r="Y234" s="180"/>
    </row>
    <row r="235" spans="2:25" x14ac:dyDescent="0.25">
      <c r="B235" s="30">
        <v>44771</v>
      </c>
      <c r="C235" s="45"/>
      <c r="D235" s="43">
        <v>7163</v>
      </c>
      <c r="E235" s="43"/>
      <c r="F235" s="43"/>
      <c r="G235" s="43"/>
      <c r="H235" s="43"/>
      <c r="I235" s="111"/>
      <c r="J235" s="43">
        <v>7735</v>
      </c>
      <c r="K235" s="111"/>
      <c r="L235" s="43"/>
      <c r="M235" s="111"/>
      <c r="N235" s="43" t="s">
        <v>33</v>
      </c>
      <c r="O235" s="97">
        <v>8817</v>
      </c>
      <c r="P235" s="49" t="s">
        <v>167</v>
      </c>
      <c r="Q235" s="111"/>
      <c r="R235" s="44"/>
      <c r="S235" s="98"/>
      <c r="T235" s="98">
        <v>25932</v>
      </c>
      <c r="U235" s="179">
        <v>38353</v>
      </c>
      <c r="V235" s="151" t="s">
        <v>167</v>
      </c>
      <c r="W235" s="181"/>
      <c r="X235" s="182">
        <v>7962</v>
      </c>
      <c r="Y235" s="180"/>
    </row>
    <row r="236" spans="2:25" x14ac:dyDescent="0.25">
      <c r="B236" s="30">
        <v>44772</v>
      </c>
      <c r="C236" s="45"/>
      <c r="D236" s="43">
        <v>6963</v>
      </c>
      <c r="E236" s="43"/>
      <c r="F236" s="43"/>
      <c r="G236" s="43"/>
      <c r="H236" s="43"/>
      <c r="I236" s="111"/>
      <c r="J236" s="43">
        <v>8058</v>
      </c>
      <c r="K236" s="111"/>
      <c r="L236" s="43"/>
      <c r="M236" s="111"/>
      <c r="N236" s="43" t="s">
        <v>33</v>
      </c>
      <c r="O236" s="97">
        <v>9434</v>
      </c>
      <c r="P236" s="49" t="s">
        <v>167</v>
      </c>
      <c r="Q236" s="111"/>
      <c r="R236" s="44"/>
      <c r="S236" s="98"/>
      <c r="T236" s="98">
        <v>25327</v>
      </c>
      <c r="U236" s="179">
        <v>33274</v>
      </c>
      <c r="V236" s="151" t="s">
        <v>167</v>
      </c>
      <c r="W236" s="181"/>
      <c r="X236" s="182">
        <v>7955</v>
      </c>
      <c r="Y236" s="180"/>
    </row>
    <row r="237" spans="2:25" x14ac:dyDescent="0.25">
      <c r="B237" s="30">
        <v>44773</v>
      </c>
      <c r="C237" s="45"/>
      <c r="D237" s="43">
        <v>7046</v>
      </c>
      <c r="E237" s="43"/>
      <c r="F237" s="43"/>
      <c r="G237" s="43"/>
      <c r="H237" s="43"/>
      <c r="I237" s="111"/>
      <c r="J237" s="43">
        <v>7978</v>
      </c>
      <c r="K237" s="111"/>
      <c r="L237" s="43"/>
      <c r="M237" s="111"/>
      <c r="N237" s="43" t="s">
        <v>33</v>
      </c>
      <c r="O237" s="97">
        <v>9088</v>
      </c>
      <c r="P237" s="49" t="s">
        <v>167</v>
      </c>
      <c r="Q237" s="111"/>
      <c r="R237" s="44"/>
      <c r="S237" s="98"/>
      <c r="T237" s="98">
        <v>24150</v>
      </c>
      <c r="U237" s="179">
        <v>32563</v>
      </c>
      <c r="V237" s="151" t="s">
        <v>167</v>
      </c>
      <c r="W237" s="181"/>
      <c r="X237" s="182">
        <v>7639</v>
      </c>
      <c r="Y237" s="180"/>
    </row>
    <row r="238" spans="2:25" x14ac:dyDescent="0.25">
      <c r="B238" s="30">
        <v>44774</v>
      </c>
      <c r="C238" s="45"/>
      <c r="D238" s="43">
        <v>6031</v>
      </c>
      <c r="E238" s="43"/>
      <c r="F238" s="43"/>
      <c r="G238" s="43"/>
      <c r="H238" s="43"/>
      <c r="I238" s="111"/>
      <c r="J238" s="43">
        <v>6160</v>
      </c>
      <c r="K238" s="111"/>
      <c r="L238" s="43"/>
      <c r="M238" s="111"/>
      <c r="N238" s="43" t="s">
        <v>33</v>
      </c>
      <c r="O238" s="97">
        <v>8892</v>
      </c>
      <c r="P238" s="49" t="s">
        <v>167</v>
      </c>
      <c r="Q238" s="111"/>
      <c r="R238" s="44"/>
      <c r="S238" s="98"/>
      <c r="T238" s="98">
        <v>26522</v>
      </c>
      <c r="U238" s="179">
        <v>33726</v>
      </c>
      <c r="V238" s="151" t="s">
        <v>167</v>
      </c>
      <c r="W238" s="181"/>
      <c r="X238" s="182">
        <v>7859</v>
      </c>
      <c r="Y238" s="180"/>
    </row>
    <row r="239" spans="2:25" x14ac:dyDescent="0.25">
      <c r="B239" s="30">
        <v>44775</v>
      </c>
      <c r="C239" s="45"/>
      <c r="D239" s="43">
        <v>6044</v>
      </c>
      <c r="E239" s="43"/>
      <c r="F239" s="43"/>
      <c r="G239" s="43"/>
      <c r="H239" s="43"/>
      <c r="I239" s="111"/>
      <c r="J239" s="43">
        <v>6554</v>
      </c>
      <c r="K239" s="111"/>
      <c r="L239" s="43"/>
      <c r="M239" s="111"/>
      <c r="N239" s="43" t="s">
        <v>33</v>
      </c>
      <c r="O239" s="97">
        <v>7502</v>
      </c>
      <c r="P239" s="49" t="s">
        <v>167</v>
      </c>
      <c r="Q239" s="111"/>
      <c r="R239" s="44"/>
      <c r="S239" s="98"/>
      <c r="T239" s="98">
        <v>22568</v>
      </c>
      <c r="U239" s="179">
        <v>30852</v>
      </c>
      <c r="V239" s="151" t="s">
        <v>167</v>
      </c>
      <c r="W239" s="181"/>
      <c r="X239" s="182">
        <v>6744</v>
      </c>
      <c r="Y239" s="180"/>
    </row>
    <row r="240" spans="2:25" x14ac:dyDescent="0.25">
      <c r="B240" s="30">
        <v>44776</v>
      </c>
      <c r="C240" s="45"/>
      <c r="D240" s="43">
        <v>8193</v>
      </c>
      <c r="E240" s="43"/>
      <c r="F240" s="43"/>
      <c r="G240" s="43"/>
      <c r="H240" s="43"/>
      <c r="I240" s="111"/>
      <c r="J240" s="43">
        <v>9046</v>
      </c>
      <c r="K240" s="111"/>
      <c r="L240" s="43"/>
      <c r="M240" s="111"/>
      <c r="N240" s="43" t="s">
        <v>33</v>
      </c>
      <c r="O240" s="97" t="s">
        <v>42</v>
      </c>
      <c r="P240" s="49" t="s">
        <v>167</v>
      </c>
      <c r="Q240" s="111"/>
      <c r="R240" s="44" t="s">
        <v>33</v>
      </c>
      <c r="S240" s="98" t="s">
        <v>33</v>
      </c>
      <c r="T240" s="98">
        <v>31729</v>
      </c>
      <c r="U240" s="179">
        <v>48888</v>
      </c>
      <c r="V240" s="151" t="s">
        <v>167</v>
      </c>
      <c r="W240" s="181" t="s">
        <v>24</v>
      </c>
      <c r="X240" s="182">
        <v>9212</v>
      </c>
      <c r="Y240" s="180">
        <v>8815</v>
      </c>
    </row>
    <row r="241" spans="2:25" x14ac:dyDescent="0.25">
      <c r="B241" s="30">
        <v>44777</v>
      </c>
      <c r="C241" s="45"/>
      <c r="D241" s="43">
        <v>6169</v>
      </c>
      <c r="E241" s="43"/>
      <c r="F241" s="43"/>
      <c r="G241" s="43"/>
      <c r="H241" s="43"/>
      <c r="I241" s="111"/>
      <c r="J241" s="43">
        <v>6907</v>
      </c>
      <c r="K241" s="111"/>
      <c r="L241" s="43"/>
      <c r="M241" s="111"/>
      <c r="N241" s="43" t="s">
        <v>33</v>
      </c>
      <c r="O241" s="97" t="s">
        <v>42</v>
      </c>
      <c r="P241" s="49" t="s">
        <v>167</v>
      </c>
      <c r="Q241" s="111"/>
      <c r="R241" s="44"/>
      <c r="S241" s="98"/>
      <c r="T241" s="98">
        <v>23368</v>
      </c>
      <c r="U241" s="179">
        <v>34898</v>
      </c>
      <c r="V241" s="151" t="s">
        <v>167</v>
      </c>
      <c r="W241" s="181"/>
      <c r="X241" s="182">
        <v>6890</v>
      </c>
      <c r="Y241" s="180"/>
    </row>
    <row r="242" spans="2:25" x14ac:dyDescent="0.25">
      <c r="B242" s="30">
        <v>44778</v>
      </c>
      <c r="C242" s="45"/>
      <c r="D242" s="43">
        <v>6574</v>
      </c>
      <c r="E242" s="43"/>
      <c r="F242" s="43"/>
      <c r="G242" s="43"/>
      <c r="H242" s="43"/>
      <c r="I242" s="111"/>
      <c r="J242" s="43">
        <v>7159</v>
      </c>
      <c r="K242" s="111"/>
      <c r="L242" s="43"/>
      <c r="M242" s="111"/>
      <c r="N242" s="43" t="s">
        <v>33</v>
      </c>
      <c r="O242" s="97" t="s">
        <v>42</v>
      </c>
      <c r="P242" s="49" t="s">
        <v>167</v>
      </c>
      <c r="Q242" s="111"/>
      <c r="R242" s="44"/>
      <c r="S242" s="98"/>
      <c r="T242" s="98">
        <v>25582</v>
      </c>
      <c r="U242" s="179">
        <v>38689</v>
      </c>
      <c r="V242" s="151" t="s">
        <v>167</v>
      </c>
      <c r="W242" s="181"/>
      <c r="X242" s="182">
        <v>7189</v>
      </c>
      <c r="Y242" s="180"/>
    </row>
    <row r="243" spans="2:25" x14ac:dyDescent="0.25">
      <c r="B243" s="30">
        <v>44779</v>
      </c>
      <c r="C243" s="45"/>
      <c r="D243" s="43">
        <v>6442</v>
      </c>
      <c r="E243" s="43"/>
      <c r="F243" s="43"/>
      <c r="G243" s="43"/>
      <c r="H243" s="43"/>
      <c r="I243" s="111"/>
      <c r="J243" s="43">
        <v>7036</v>
      </c>
      <c r="K243" s="111"/>
      <c r="L243" s="43"/>
      <c r="M243" s="111"/>
      <c r="N243" s="43" t="s">
        <v>33</v>
      </c>
      <c r="O243" s="97" t="s">
        <v>42</v>
      </c>
      <c r="P243" s="49" t="s">
        <v>167</v>
      </c>
      <c r="Q243" s="111"/>
      <c r="R243" s="44"/>
      <c r="S243" s="98"/>
      <c r="T243" s="98">
        <v>25118</v>
      </c>
      <c r="U243" s="179">
        <v>39705</v>
      </c>
      <c r="V243" s="151" t="s">
        <v>167</v>
      </c>
      <c r="W243" s="181"/>
      <c r="X243" s="182">
        <v>7023</v>
      </c>
      <c r="Y243" s="180"/>
    </row>
    <row r="244" spans="2:25" x14ac:dyDescent="0.25">
      <c r="B244" s="30">
        <v>44780</v>
      </c>
      <c r="C244" s="45"/>
      <c r="D244" s="43">
        <v>6658</v>
      </c>
      <c r="E244" s="43"/>
      <c r="F244" s="43"/>
      <c r="G244" s="43"/>
      <c r="H244" s="43"/>
      <c r="I244" s="111"/>
      <c r="J244" s="43">
        <v>7213</v>
      </c>
      <c r="K244" s="111"/>
      <c r="L244" s="43"/>
      <c r="M244" s="111"/>
      <c r="N244" s="43" t="s">
        <v>33</v>
      </c>
      <c r="O244" s="97" t="s">
        <v>42</v>
      </c>
      <c r="P244" s="49" t="s">
        <v>167</v>
      </c>
      <c r="Q244" s="111"/>
      <c r="R244" s="44"/>
      <c r="S244" s="98"/>
      <c r="T244" s="98">
        <v>24158</v>
      </c>
      <c r="U244" s="179">
        <v>38614</v>
      </c>
      <c r="V244" s="151" t="s">
        <v>167</v>
      </c>
      <c r="W244" s="181"/>
      <c r="X244" s="182">
        <v>7005</v>
      </c>
      <c r="Y244" s="180"/>
    </row>
    <row r="245" spans="2:25" x14ac:dyDescent="0.25">
      <c r="B245" s="30">
        <v>44781</v>
      </c>
      <c r="C245" s="45"/>
      <c r="D245" s="43">
        <v>6780</v>
      </c>
      <c r="E245" s="43"/>
      <c r="F245" s="43"/>
      <c r="G245" s="43"/>
      <c r="H245" s="43"/>
      <c r="I245" s="111"/>
      <c r="J245" s="43">
        <v>6090</v>
      </c>
      <c r="K245" s="111"/>
      <c r="L245" s="43"/>
      <c r="M245" s="111"/>
      <c r="N245" s="43" t="s">
        <v>33</v>
      </c>
      <c r="O245" s="97" t="s">
        <v>42</v>
      </c>
      <c r="P245" s="49" t="s">
        <v>167</v>
      </c>
      <c r="Q245" s="111"/>
      <c r="R245" s="44"/>
      <c r="S245" s="98"/>
      <c r="T245" s="98">
        <v>22390</v>
      </c>
      <c r="U245" s="179">
        <v>30820</v>
      </c>
      <c r="V245" s="151" t="s">
        <v>167</v>
      </c>
      <c r="W245" s="181"/>
      <c r="X245" s="182">
        <v>7350</v>
      </c>
      <c r="Y245" s="180"/>
    </row>
    <row r="246" spans="2:25" x14ac:dyDescent="0.25">
      <c r="B246" s="30">
        <v>44782</v>
      </c>
      <c r="C246" s="45"/>
      <c r="D246" s="43">
        <v>6766</v>
      </c>
      <c r="E246" s="43"/>
      <c r="F246" s="43"/>
      <c r="G246" s="43"/>
      <c r="H246" s="43"/>
      <c r="I246" s="111"/>
      <c r="J246" s="43">
        <v>6124</v>
      </c>
      <c r="K246" s="111"/>
      <c r="L246" s="43"/>
      <c r="M246" s="111"/>
      <c r="N246" s="43" t="s">
        <v>33</v>
      </c>
      <c r="O246" s="97" t="s">
        <v>42</v>
      </c>
      <c r="P246" s="49" t="s">
        <v>167</v>
      </c>
      <c r="Q246" s="111"/>
      <c r="R246" s="44"/>
      <c r="S246" s="98"/>
      <c r="T246" s="98">
        <v>22988</v>
      </c>
      <c r="U246" s="179">
        <v>31457</v>
      </c>
      <c r="V246" s="151" t="s">
        <v>167</v>
      </c>
      <c r="W246" s="181"/>
      <c r="X246" s="182">
        <v>7299</v>
      </c>
      <c r="Y246" s="180"/>
    </row>
    <row r="247" spans="2:25" x14ac:dyDescent="0.25">
      <c r="B247" s="30">
        <v>44783</v>
      </c>
      <c r="C247" s="45"/>
      <c r="D247" s="43">
        <v>6903</v>
      </c>
      <c r="E247" s="43"/>
      <c r="F247" s="43"/>
      <c r="G247" s="43"/>
      <c r="H247" s="43"/>
      <c r="I247" s="111"/>
      <c r="J247" s="43">
        <v>7614</v>
      </c>
      <c r="K247" s="111"/>
      <c r="L247" s="43"/>
      <c r="M247" s="111"/>
      <c r="N247" s="43" t="s">
        <v>33</v>
      </c>
      <c r="O247" s="97" t="s">
        <v>42</v>
      </c>
      <c r="P247" s="49" t="s">
        <v>167</v>
      </c>
      <c r="Q247" s="111"/>
      <c r="R247" s="44" t="s">
        <v>33</v>
      </c>
      <c r="S247" s="98" t="s">
        <v>33</v>
      </c>
      <c r="T247" s="98">
        <v>28820</v>
      </c>
      <c r="U247" s="179">
        <v>39160</v>
      </c>
      <c r="V247" s="151" t="s">
        <v>167</v>
      </c>
      <c r="W247" s="181" t="s">
        <v>24</v>
      </c>
      <c r="X247" s="182">
        <v>7773</v>
      </c>
      <c r="Y247" s="180">
        <v>7374</v>
      </c>
    </row>
    <row r="248" spans="2:25" x14ac:dyDescent="0.25">
      <c r="B248" s="30">
        <v>44784</v>
      </c>
      <c r="C248" s="45"/>
      <c r="D248" s="43">
        <v>6834</v>
      </c>
      <c r="E248" s="43"/>
      <c r="F248" s="43"/>
      <c r="G248" s="43"/>
      <c r="H248" s="43"/>
      <c r="I248" s="111"/>
      <c r="J248" s="43">
        <v>7521</v>
      </c>
      <c r="K248" s="111"/>
      <c r="L248" s="43"/>
      <c r="M248" s="111"/>
      <c r="N248" s="43" t="s">
        <v>33</v>
      </c>
      <c r="O248" s="97" t="s">
        <v>42</v>
      </c>
      <c r="P248" s="49" t="s">
        <v>167</v>
      </c>
      <c r="Q248" s="111"/>
      <c r="R248" s="44"/>
      <c r="S248" s="98"/>
      <c r="T248" s="98">
        <v>27352</v>
      </c>
      <c r="U248" s="179">
        <v>36616</v>
      </c>
      <c r="V248" s="151" t="s">
        <v>167</v>
      </c>
      <c r="W248" s="181"/>
      <c r="X248" s="182">
        <v>7696</v>
      </c>
      <c r="Y248" s="180"/>
    </row>
    <row r="249" spans="2:25" x14ac:dyDescent="0.25">
      <c r="B249" s="30">
        <v>44785</v>
      </c>
      <c r="C249" s="45"/>
      <c r="D249" s="43">
        <v>6768</v>
      </c>
      <c r="E249" s="43"/>
      <c r="F249" s="43"/>
      <c r="G249" s="43"/>
      <c r="H249" s="43"/>
      <c r="I249" s="111"/>
      <c r="J249" s="43">
        <v>7636</v>
      </c>
      <c r="K249" s="111"/>
      <c r="L249" s="43"/>
      <c r="M249" s="111"/>
      <c r="N249" s="43" t="s">
        <v>33</v>
      </c>
      <c r="O249" s="97" t="s">
        <v>42</v>
      </c>
      <c r="P249" s="49" t="s">
        <v>167</v>
      </c>
      <c r="Q249" s="111"/>
      <c r="R249" s="44"/>
      <c r="S249" s="98"/>
      <c r="T249" s="98">
        <v>26070</v>
      </c>
      <c r="U249" s="179">
        <v>39320</v>
      </c>
      <c r="V249" s="151" t="s">
        <v>167</v>
      </c>
      <c r="W249" s="181"/>
      <c r="X249" s="182">
        <v>7732</v>
      </c>
      <c r="Y249" s="180"/>
    </row>
    <row r="250" spans="2:25" x14ac:dyDescent="0.25">
      <c r="B250" s="30">
        <v>44786</v>
      </c>
      <c r="C250" s="45"/>
      <c r="D250" s="43">
        <v>6636</v>
      </c>
      <c r="E250" s="43"/>
      <c r="F250" s="43"/>
      <c r="G250" s="43"/>
      <c r="H250" s="43"/>
      <c r="I250" s="111"/>
      <c r="J250" s="43">
        <v>7432</v>
      </c>
      <c r="K250" s="111"/>
      <c r="L250" s="43"/>
      <c r="M250" s="111"/>
      <c r="N250" s="43" t="s">
        <v>33</v>
      </c>
      <c r="O250" s="97" t="s">
        <v>42</v>
      </c>
      <c r="P250" s="49" t="s">
        <v>167</v>
      </c>
      <c r="Q250" s="111"/>
      <c r="R250" s="44"/>
      <c r="S250" s="98"/>
      <c r="T250" s="98">
        <v>27325</v>
      </c>
      <c r="U250" s="179">
        <v>39675</v>
      </c>
      <c r="V250" s="151" t="s">
        <v>167</v>
      </c>
      <c r="W250" s="181"/>
      <c r="X250" s="182">
        <v>7987</v>
      </c>
      <c r="Y250" s="180"/>
    </row>
    <row r="251" spans="2:25" x14ac:dyDescent="0.25">
      <c r="B251" s="30">
        <v>44787</v>
      </c>
      <c r="C251" s="45"/>
      <c r="D251" s="43">
        <v>6592</v>
      </c>
      <c r="E251" s="43"/>
      <c r="F251" s="43"/>
      <c r="G251" s="43"/>
      <c r="H251" s="43"/>
      <c r="I251" s="111"/>
      <c r="J251" s="43">
        <v>7538</v>
      </c>
      <c r="K251" s="111"/>
      <c r="L251" s="43"/>
      <c r="M251" s="111"/>
      <c r="N251" s="43" t="s">
        <v>33</v>
      </c>
      <c r="O251" s="97" t="s">
        <v>42</v>
      </c>
      <c r="P251" s="49" t="s">
        <v>167</v>
      </c>
      <c r="Q251" s="111"/>
      <c r="R251" s="44"/>
      <c r="S251" s="98"/>
      <c r="T251" s="98">
        <v>26877</v>
      </c>
      <c r="U251" s="179">
        <v>38950</v>
      </c>
      <c r="V251" s="151" t="s">
        <v>167</v>
      </c>
      <c r="W251" s="181"/>
      <c r="X251" s="182">
        <v>7865</v>
      </c>
      <c r="Y251" s="180"/>
    </row>
    <row r="252" spans="2:25" x14ac:dyDescent="0.25">
      <c r="B252" s="30">
        <v>44788</v>
      </c>
      <c r="C252" s="45"/>
      <c r="D252" s="43">
        <v>6686</v>
      </c>
      <c r="E252" s="43"/>
      <c r="F252" s="43"/>
      <c r="G252" s="43"/>
      <c r="H252" s="43"/>
      <c r="I252" s="111"/>
      <c r="J252" s="43">
        <v>7493</v>
      </c>
      <c r="K252" s="111"/>
      <c r="L252" s="43"/>
      <c r="M252" s="111"/>
      <c r="N252" s="43" t="s">
        <v>33</v>
      </c>
      <c r="O252" s="97" t="s">
        <v>42</v>
      </c>
      <c r="P252" s="49" t="s">
        <v>167</v>
      </c>
      <c r="Q252" s="111"/>
      <c r="R252" s="44"/>
      <c r="S252" s="98"/>
      <c r="T252" s="98">
        <v>27456</v>
      </c>
      <c r="U252" s="179">
        <v>39306</v>
      </c>
      <c r="V252" s="151" t="s">
        <v>167</v>
      </c>
      <c r="W252" s="181"/>
      <c r="X252" s="182">
        <v>7699</v>
      </c>
      <c r="Y252" s="180"/>
    </row>
    <row r="253" spans="2:25" x14ac:dyDescent="0.25">
      <c r="B253" s="30">
        <v>44789</v>
      </c>
      <c r="C253" s="45"/>
      <c r="D253" s="43">
        <v>7319</v>
      </c>
      <c r="E253" s="43"/>
      <c r="F253" s="43"/>
      <c r="G253" s="43"/>
      <c r="H253" s="43"/>
      <c r="I253" s="111"/>
      <c r="J253" s="43">
        <v>7704</v>
      </c>
      <c r="K253" s="111"/>
      <c r="L253" s="43"/>
      <c r="M253" s="111"/>
      <c r="N253" s="43" t="s">
        <v>33</v>
      </c>
      <c r="O253" s="97" t="s">
        <v>42</v>
      </c>
      <c r="P253" s="49" t="s">
        <v>167</v>
      </c>
      <c r="Q253" s="111"/>
      <c r="R253" s="44"/>
      <c r="S253" s="98"/>
      <c r="T253" s="98">
        <v>25930</v>
      </c>
      <c r="U253" s="179">
        <v>34680</v>
      </c>
      <c r="V253" s="151" t="s">
        <v>167</v>
      </c>
      <c r="W253" s="181"/>
      <c r="X253" s="182">
        <v>8346</v>
      </c>
      <c r="Y253" s="180"/>
    </row>
    <row r="254" spans="2:25" x14ac:dyDescent="0.25">
      <c r="B254" s="30">
        <v>44790</v>
      </c>
      <c r="C254" s="45"/>
      <c r="D254" s="43">
        <v>6884</v>
      </c>
      <c r="E254" s="43"/>
      <c r="F254" s="43"/>
      <c r="G254" s="43"/>
      <c r="H254" s="43"/>
      <c r="I254" s="111"/>
      <c r="J254" s="43">
        <v>7698</v>
      </c>
      <c r="K254" s="111"/>
      <c r="L254" s="43"/>
      <c r="M254" s="111"/>
      <c r="N254" s="43" t="s">
        <v>33</v>
      </c>
      <c r="O254" s="97" t="s">
        <v>42</v>
      </c>
      <c r="P254" s="49" t="s">
        <v>167</v>
      </c>
      <c r="Q254" s="111"/>
      <c r="R254" s="44" t="s">
        <v>33</v>
      </c>
      <c r="S254" s="98" t="s">
        <v>33</v>
      </c>
      <c r="T254" s="98">
        <v>26440</v>
      </c>
      <c r="U254" s="179">
        <v>39350</v>
      </c>
      <c r="V254" s="151" t="s">
        <v>167</v>
      </c>
      <c r="W254" s="181" t="s">
        <v>24</v>
      </c>
      <c r="X254" s="182">
        <v>7544</v>
      </c>
      <c r="Y254" s="180"/>
    </row>
    <row r="255" spans="2:25" x14ac:dyDescent="0.25">
      <c r="B255" s="30">
        <v>44791</v>
      </c>
      <c r="C255" s="45"/>
      <c r="D255" s="43">
        <v>6693</v>
      </c>
      <c r="E255" s="43"/>
      <c r="F255" s="43"/>
      <c r="G255" s="43"/>
      <c r="H255" s="43"/>
      <c r="I255" s="111"/>
      <c r="J255" s="43">
        <v>7094</v>
      </c>
      <c r="K255" s="111"/>
      <c r="L255" s="43"/>
      <c r="M255" s="111"/>
      <c r="N255" s="43" t="s">
        <v>33</v>
      </c>
      <c r="O255" s="97" t="s">
        <v>42</v>
      </c>
      <c r="P255" s="49" t="s">
        <v>167</v>
      </c>
      <c r="Q255" s="111"/>
      <c r="R255" s="44"/>
      <c r="S255" s="98"/>
      <c r="T255" s="98">
        <v>25820</v>
      </c>
      <c r="U255" s="179">
        <v>37519</v>
      </c>
      <c r="V255" s="151" t="s">
        <v>167</v>
      </c>
      <c r="W255" s="181"/>
      <c r="X255" s="182">
        <v>7072</v>
      </c>
      <c r="Y255" s="180"/>
    </row>
    <row r="256" spans="2:25" x14ac:dyDescent="0.25">
      <c r="B256" s="30">
        <v>44792</v>
      </c>
      <c r="C256" s="45"/>
      <c r="D256" s="43">
        <v>7028</v>
      </c>
      <c r="E256" s="43"/>
      <c r="F256" s="43"/>
      <c r="G256" s="43"/>
      <c r="H256" s="43"/>
      <c r="I256" s="111"/>
      <c r="J256" s="43">
        <v>7718</v>
      </c>
      <c r="K256" s="111"/>
      <c r="L256" s="43"/>
      <c r="M256" s="111"/>
      <c r="N256" s="43" t="s">
        <v>33</v>
      </c>
      <c r="O256" s="97" t="s">
        <v>42</v>
      </c>
      <c r="P256" s="49" t="s">
        <v>167</v>
      </c>
      <c r="Q256" s="111"/>
      <c r="R256" s="44"/>
      <c r="S256" s="98"/>
      <c r="T256" s="98">
        <v>27572</v>
      </c>
      <c r="U256" s="179">
        <v>36612</v>
      </c>
      <c r="V256" s="151" t="s">
        <v>167</v>
      </c>
      <c r="W256" s="181"/>
      <c r="X256" s="182">
        <v>7641</v>
      </c>
      <c r="Y256" s="180"/>
    </row>
    <row r="257" spans="2:25" x14ac:dyDescent="0.25">
      <c r="B257" s="30">
        <v>44793</v>
      </c>
      <c r="C257" s="45"/>
      <c r="D257" s="43">
        <v>7648</v>
      </c>
      <c r="E257" s="43"/>
      <c r="F257" s="43"/>
      <c r="G257" s="43"/>
      <c r="H257" s="43"/>
      <c r="I257" s="111"/>
      <c r="J257" s="43">
        <v>7836</v>
      </c>
      <c r="K257" s="111"/>
      <c r="L257" s="43"/>
      <c r="M257" s="111"/>
      <c r="N257" s="43" t="s">
        <v>33</v>
      </c>
      <c r="O257" s="97" t="s">
        <v>42</v>
      </c>
      <c r="P257" s="49" t="s">
        <v>167</v>
      </c>
      <c r="Q257" s="111"/>
      <c r="R257" s="44"/>
      <c r="S257" s="98"/>
      <c r="T257" s="98">
        <v>29372</v>
      </c>
      <c r="U257" s="179">
        <v>40836</v>
      </c>
      <c r="V257" s="151" t="s">
        <v>167</v>
      </c>
      <c r="W257" s="181"/>
      <c r="X257" s="182">
        <v>8125</v>
      </c>
      <c r="Y257" s="180"/>
    </row>
    <row r="258" spans="2:25" x14ac:dyDescent="0.25">
      <c r="B258" s="30">
        <v>44794</v>
      </c>
      <c r="C258" s="45"/>
      <c r="D258" s="43">
        <v>6968</v>
      </c>
      <c r="E258" s="43"/>
      <c r="F258" s="43"/>
      <c r="G258" s="43"/>
      <c r="H258" s="43"/>
      <c r="I258" s="111"/>
      <c r="J258" s="43">
        <v>8399</v>
      </c>
      <c r="K258" s="111"/>
      <c r="L258" s="43"/>
      <c r="M258" s="111"/>
      <c r="N258" s="43" t="s">
        <v>33</v>
      </c>
      <c r="O258" s="97" t="s">
        <v>42</v>
      </c>
      <c r="P258" s="49" t="s">
        <v>167</v>
      </c>
      <c r="Q258" s="111"/>
      <c r="R258" s="44"/>
      <c r="S258" s="98"/>
      <c r="T258" s="98">
        <v>29396</v>
      </c>
      <c r="U258" s="179">
        <v>42397</v>
      </c>
      <c r="V258" s="151" t="s">
        <v>167</v>
      </c>
      <c r="W258" s="181"/>
      <c r="X258" s="182">
        <v>8222</v>
      </c>
      <c r="Y258" s="180"/>
    </row>
    <row r="259" spans="2:25" x14ac:dyDescent="0.25">
      <c r="B259" s="30">
        <v>44795</v>
      </c>
      <c r="C259" s="45"/>
      <c r="D259" s="43">
        <v>7138</v>
      </c>
      <c r="E259" s="43"/>
      <c r="F259" s="43"/>
      <c r="G259" s="43"/>
      <c r="H259" s="43"/>
      <c r="I259" s="111"/>
      <c r="J259" s="43">
        <v>7646</v>
      </c>
      <c r="K259" s="111"/>
      <c r="L259" s="43"/>
      <c r="M259" s="111"/>
      <c r="N259" s="43" t="s">
        <v>33</v>
      </c>
      <c r="O259" s="97" t="s">
        <v>42</v>
      </c>
      <c r="P259" s="49" t="s">
        <v>167</v>
      </c>
      <c r="Q259" s="111"/>
      <c r="R259" s="44"/>
      <c r="S259" s="98"/>
      <c r="T259" s="98">
        <v>29330</v>
      </c>
      <c r="U259" s="179">
        <v>39402</v>
      </c>
      <c r="V259" s="151" t="s">
        <v>167</v>
      </c>
      <c r="W259" s="181"/>
      <c r="X259" s="182">
        <v>8092</v>
      </c>
      <c r="Y259" s="180"/>
    </row>
    <row r="260" spans="2:25" x14ac:dyDescent="0.25">
      <c r="B260" s="30">
        <v>44796</v>
      </c>
      <c r="C260" s="45"/>
      <c r="D260" s="43">
        <v>6486</v>
      </c>
      <c r="E260" s="43"/>
      <c r="F260" s="43"/>
      <c r="G260" s="43"/>
      <c r="H260" s="43"/>
      <c r="I260" s="111"/>
      <c r="J260" s="43">
        <v>7132</v>
      </c>
      <c r="K260" s="111"/>
      <c r="L260" s="43"/>
      <c r="M260" s="111"/>
      <c r="N260" s="43" t="s">
        <v>33</v>
      </c>
      <c r="O260" s="97" t="s">
        <v>42</v>
      </c>
      <c r="P260" s="49" t="s">
        <v>167</v>
      </c>
      <c r="Q260" s="111"/>
      <c r="R260" s="44"/>
      <c r="S260" s="98"/>
      <c r="T260" s="98">
        <v>27116</v>
      </c>
      <c r="U260" s="179">
        <v>38834</v>
      </c>
      <c r="V260" s="151" t="s">
        <v>167</v>
      </c>
      <c r="W260" s="181"/>
      <c r="X260" s="182">
        <v>7624</v>
      </c>
      <c r="Y260" s="180"/>
    </row>
    <row r="261" spans="2:25" x14ac:dyDescent="0.25">
      <c r="B261" s="30">
        <v>44797</v>
      </c>
      <c r="C261" s="45"/>
      <c r="D261" s="43">
        <v>6024</v>
      </c>
      <c r="E261" s="43"/>
      <c r="F261" s="43"/>
      <c r="G261" s="43"/>
      <c r="H261" s="43"/>
      <c r="I261" s="111"/>
      <c r="J261" s="43">
        <v>6384</v>
      </c>
      <c r="K261" s="111"/>
      <c r="L261" s="43"/>
      <c r="M261" s="111"/>
      <c r="N261" s="43" t="s">
        <v>33</v>
      </c>
      <c r="O261" s="97" t="s">
        <v>42</v>
      </c>
      <c r="P261" s="49" t="s">
        <v>167</v>
      </c>
      <c r="Q261" s="111"/>
      <c r="R261" s="44" t="s">
        <v>33</v>
      </c>
      <c r="S261" s="98" t="s">
        <v>33</v>
      </c>
      <c r="T261" s="98">
        <v>23225</v>
      </c>
      <c r="U261" s="179">
        <v>35555</v>
      </c>
      <c r="V261" s="151" t="s">
        <v>167</v>
      </c>
      <c r="W261" s="181" t="s">
        <v>24</v>
      </c>
      <c r="X261" s="182">
        <v>6822</v>
      </c>
      <c r="Y261" s="180">
        <v>6046</v>
      </c>
    </row>
    <row r="262" spans="2:25" x14ac:dyDescent="0.25">
      <c r="B262" s="30">
        <v>44798</v>
      </c>
      <c r="C262" s="45"/>
      <c r="D262" s="43">
        <v>5754</v>
      </c>
      <c r="E262" s="43"/>
      <c r="F262" s="43"/>
      <c r="G262" s="43"/>
      <c r="H262" s="43"/>
      <c r="I262" s="111"/>
      <c r="J262" s="43">
        <v>6021</v>
      </c>
      <c r="K262" s="111"/>
      <c r="L262" s="43"/>
      <c r="M262" s="111"/>
      <c r="N262" s="43" t="s">
        <v>33</v>
      </c>
      <c r="O262" s="97" t="s">
        <v>42</v>
      </c>
      <c r="P262" s="49" t="s">
        <v>167</v>
      </c>
      <c r="Q262" s="111"/>
      <c r="R262" s="44"/>
      <c r="S262" s="98"/>
      <c r="T262" s="98">
        <v>23147</v>
      </c>
      <c r="U262" s="179">
        <v>32864</v>
      </c>
      <c r="V262" s="151" t="s">
        <v>167</v>
      </c>
      <c r="W262" s="181"/>
      <c r="X262" s="182">
        <v>6314</v>
      </c>
      <c r="Y262" s="180"/>
    </row>
    <row r="263" spans="2:25" x14ac:dyDescent="0.25">
      <c r="B263" s="30">
        <v>44799</v>
      </c>
      <c r="C263" s="45"/>
      <c r="D263" s="43">
        <v>6120</v>
      </c>
      <c r="E263" s="43"/>
      <c r="F263" s="43"/>
      <c r="G263" s="43"/>
      <c r="H263" s="43"/>
      <c r="I263" s="111"/>
      <c r="J263" s="43">
        <v>6673</v>
      </c>
      <c r="K263" s="111"/>
      <c r="L263" s="43"/>
      <c r="M263" s="111"/>
      <c r="N263" s="43" t="s">
        <v>33</v>
      </c>
      <c r="O263" s="97" t="s">
        <v>42</v>
      </c>
      <c r="P263" s="49" t="s">
        <v>167</v>
      </c>
      <c r="Q263" s="111"/>
      <c r="R263" s="44"/>
      <c r="S263" s="98"/>
      <c r="T263" s="98">
        <v>24785</v>
      </c>
      <c r="U263" s="179">
        <v>35632</v>
      </c>
      <c r="V263" s="151" t="s">
        <v>167</v>
      </c>
      <c r="W263" s="181"/>
      <c r="X263" s="182">
        <v>6487</v>
      </c>
      <c r="Y263" s="180"/>
    </row>
    <row r="264" spans="2:25" x14ac:dyDescent="0.25">
      <c r="B264" s="30">
        <v>44800</v>
      </c>
      <c r="C264" s="45"/>
      <c r="D264" s="43">
        <v>6637</v>
      </c>
      <c r="E264" s="43"/>
      <c r="F264" s="43"/>
      <c r="G264" s="43"/>
      <c r="H264" s="43"/>
      <c r="I264" s="111"/>
      <c r="J264" s="43">
        <v>7483</v>
      </c>
      <c r="K264" s="111"/>
      <c r="L264" s="43"/>
      <c r="M264" s="111"/>
      <c r="N264" s="43" t="s">
        <v>33</v>
      </c>
      <c r="O264" s="97" t="s">
        <v>42</v>
      </c>
      <c r="P264" s="49" t="s">
        <v>167</v>
      </c>
      <c r="Q264" s="111"/>
      <c r="R264" s="44"/>
      <c r="S264" s="98"/>
      <c r="T264" s="98">
        <v>27190</v>
      </c>
      <c r="U264" s="179">
        <v>38498</v>
      </c>
      <c r="V264" s="151" t="s">
        <v>167</v>
      </c>
      <c r="W264" s="181"/>
      <c r="X264" s="182">
        <v>7479</v>
      </c>
      <c r="Y264" s="180"/>
    </row>
    <row r="265" spans="2:25" x14ac:dyDescent="0.25">
      <c r="B265" s="30">
        <v>44801</v>
      </c>
      <c r="C265" s="45"/>
      <c r="D265" s="43">
        <v>7143</v>
      </c>
      <c r="E265" s="43"/>
      <c r="F265" s="43"/>
      <c r="G265" s="43"/>
      <c r="H265" s="43"/>
      <c r="I265" s="111"/>
      <c r="J265" s="43">
        <v>7994</v>
      </c>
      <c r="K265" s="111"/>
      <c r="L265" s="43"/>
      <c r="M265" s="111"/>
      <c r="N265" s="43" t="s">
        <v>33</v>
      </c>
      <c r="O265" s="97" t="s">
        <v>42</v>
      </c>
      <c r="P265" s="49" t="s">
        <v>167</v>
      </c>
      <c r="Q265" s="111"/>
      <c r="R265" s="44"/>
      <c r="S265" s="98"/>
      <c r="T265" s="98">
        <v>30896</v>
      </c>
      <c r="U265" s="179">
        <v>42313</v>
      </c>
      <c r="V265" s="151" t="s">
        <v>167</v>
      </c>
      <c r="W265" s="181"/>
      <c r="X265" s="182">
        <v>8191</v>
      </c>
      <c r="Y265" s="180"/>
    </row>
    <row r="266" spans="2:25" x14ac:dyDescent="0.25">
      <c r="B266" s="30">
        <v>44802</v>
      </c>
      <c r="C266" s="45"/>
      <c r="D266" s="43">
        <v>7633</v>
      </c>
      <c r="E266" s="43"/>
      <c r="F266" s="43"/>
      <c r="G266" s="43"/>
      <c r="H266" s="43"/>
      <c r="I266" s="111"/>
      <c r="J266" s="43">
        <v>7665</v>
      </c>
      <c r="K266" s="111"/>
      <c r="L266" s="43"/>
      <c r="M266" s="111"/>
      <c r="N266" s="43" t="s">
        <v>33</v>
      </c>
      <c r="O266" s="97" t="s">
        <v>42</v>
      </c>
      <c r="P266" s="49" t="s">
        <v>167</v>
      </c>
      <c r="Q266" s="111"/>
      <c r="R266" s="44"/>
      <c r="S266" s="98"/>
      <c r="T266" s="98">
        <v>30236</v>
      </c>
      <c r="U266" s="179">
        <v>39168</v>
      </c>
      <c r="V266" s="151" t="s">
        <v>167</v>
      </c>
      <c r="W266" s="181"/>
      <c r="X266" s="182">
        <v>8027</v>
      </c>
      <c r="Y266" s="180"/>
    </row>
    <row r="267" spans="2:25" x14ac:dyDescent="0.25">
      <c r="B267" s="30">
        <v>44803</v>
      </c>
      <c r="C267" s="45"/>
      <c r="D267" s="43">
        <v>7067</v>
      </c>
      <c r="E267" s="43"/>
      <c r="F267" s="43"/>
      <c r="G267" s="43"/>
      <c r="H267" s="43"/>
      <c r="I267" s="111"/>
      <c r="J267" s="43">
        <v>7412</v>
      </c>
      <c r="K267" s="111"/>
      <c r="L267" s="43"/>
      <c r="M267" s="111"/>
      <c r="N267" s="43" t="s">
        <v>33</v>
      </c>
      <c r="O267" s="97" t="s">
        <v>42</v>
      </c>
      <c r="P267" s="49" t="s">
        <v>167</v>
      </c>
      <c r="Q267" s="111"/>
      <c r="R267" s="44"/>
      <c r="S267" s="98"/>
      <c r="T267" s="98">
        <v>29573</v>
      </c>
      <c r="U267" s="179">
        <v>38694</v>
      </c>
      <c r="V267" s="151" t="s">
        <v>167</v>
      </c>
      <c r="W267" s="181"/>
      <c r="X267" s="182">
        <v>8065</v>
      </c>
      <c r="Y267" s="180"/>
    </row>
    <row r="268" spans="2:25" x14ac:dyDescent="0.25">
      <c r="B268" s="30">
        <v>44804</v>
      </c>
      <c r="C268" s="45"/>
      <c r="D268" s="43">
        <v>6856</v>
      </c>
      <c r="E268" s="43"/>
      <c r="F268" s="43"/>
      <c r="G268" s="43"/>
      <c r="H268" s="43"/>
      <c r="I268" s="111"/>
      <c r="J268" s="43">
        <v>7387</v>
      </c>
      <c r="K268" s="111"/>
      <c r="L268" s="43"/>
      <c r="M268" s="111"/>
      <c r="N268" s="43" t="s">
        <v>33</v>
      </c>
      <c r="O268" s="97" t="s">
        <v>42</v>
      </c>
      <c r="P268" s="49" t="s">
        <v>167</v>
      </c>
      <c r="Q268" s="111"/>
      <c r="R268" s="44" t="s">
        <v>33</v>
      </c>
      <c r="S268" s="98" t="s">
        <v>33</v>
      </c>
      <c r="T268" s="98">
        <v>28579</v>
      </c>
      <c r="U268" s="179">
        <v>37262</v>
      </c>
      <c r="V268" s="151" t="s">
        <v>167</v>
      </c>
      <c r="W268" s="181" t="s">
        <v>24</v>
      </c>
      <c r="X268" s="182">
        <v>7194</v>
      </c>
      <c r="Y268" s="180">
        <v>7014</v>
      </c>
    </row>
    <row r="269" spans="2:25" x14ac:dyDescent="0.25">
      <c r="B269" s="30">
        <v>44805</v>
      </c>
      <c r="C269" s="45"/>
      <c r="D269" s="43">
        <v>7048</v>
      </c>
      <c r="E269" s="43"/>
      <c r="F269" s="43"/>
      <c r="G269" s="43"/>
      <c r="H269" s="43"/>
      <c r="I269" s="111"/>
      <c r="J269" s="43">
        <v>7820</v>
      </c>
      <c r="K269" s="111"/>
      <c r="L269" s="43"/>
      <c r="M269" s="111"/>
      <c r="N269" s="43" t="s">
        <v>33</v>
      </c>
      <c r="O269" s="97" t="s">
        <v>42</v>
      </c>
      <c r="P269" s="49" t="s">
        <v>167</v>
      </c>
      <c r="Q269" s="111"/>
      <c r="R269" s="44"/>
      <c r="S269" s="98"/>
      <c r="T269" s="98">
        <v>26148</v>
      </c>
      <c r="U269" s="179">
        <v>26760</v>
      </c>
      <c r="V269" s="151" t="s">
        <v>167</v>
      </c>
      <c r="W269" s="181"/>
      <c r="X269" s="182">
        <v>8270</v>
      </c>
      <c r="Y269" s="180"/>
    </row>
    <row r="270" spans="2:25" x14ac:dyDescent="0.25">
      <c r="B270" s="30">
        <v>44806</v>
      </c>
      <c r="C270" s="45"/>
      <c r="D270" s="43">
        <v>6677</v>
      </c>
      <c r="E270" s="43"/>
      <c r="F270" s="43"/>
      <c r="G270" s="43"/>
      <c r="H270" s="43"/>
      <c r="I270" s="111"/>
      <c r="J270" s="43">
        <v>7683</v>
      </c>
      <c r="K270" s="111"/>
      <c r="L270" s="43"/>
      <c r="M270" s="111"/>
      <c r="N270" s="43" t="s">
        <v>33</v>
      </c>
      <c r="O270" s="97" t="s">
        <v>42</v>
      </c>
      <c r="P270" s="49" t="s">
        <v>167</v>
      </c>
      <c r="Q270" s="111"/>
      <c r="R270" s="44"/>
      <c r="S270" s="98"/>
      <c r="T270" s="98">
        <v>25806</v>
      </c>
      <c r="U270" s="179">
        <v>38384</v>
      </c>
      <c r="V270" s="151" t="s">
        <v>167</v>
      </c>
      <c r="W270" s="181"/>
      <c r="X270" s="182">
        <v>8243</v>
      </c>
      <c r="Y270" s="180"/>
    </row>
    <row r="271" spans="2:25" x14ac:dyDescent="0.25">
      <c r="B271" s="30">
        <v>44807</v>
      </c>
      <c r="C271" s="45"/>
      <c r="D271" s="43">
        <v>6893</v>
      </c>
      <c r="E271" s="43"/>
      <c r="F271" s="43"/>
      <c r="G271" s="43"/>
      <c r="H271" s="43"/>
      <c r="I271" s="111"/>
      <c r="J271" s="43">
        <v>7987</v>
      </c>
      <c r="K271" s="111"/>
      <c r="L271" s="43"/>
      <c r="M271" s="111"/>
      <c r="N271" s="43" t="s">
        <v>33</v>
      </c>
      <c r="O271" s="97" t="s">
        <v>42</v>
      </c>
      <c r="P271" s="49" t="s">
        <v>167</v>
      </c>
      <c r="Q271" s="111"/>
      <c r="R271" s="44"/>
      <c r="S271" s="98"/>
      <c r="T271" s="98">
        <v>26209</v>
      </c>
      <c r="U271" s="179">
        <v>38760</v>
      </c>
      <c r="V271" s="151" t="s">
        <v>167</v>
      </c>
      <c r="W271" s="181"/>
      <c r="X271" s="182">
        <v>8549</v>
      </c>
      <c r="Y271" s="180"/>
    </row>
    <row r="272" spans="2:25" x14ac:dyDescent="0.25">
      <c r="B272" s="30">
        <v>44808</v>
      </c>
      <c r="C272" s="45"/>
      <c r="D272" s="43">
        <v>6992</v>
      </c>
      <c r="E272" s="43"/>
      <c r="F272" s="43"/>
      <c r="G272" s="43"/>
      <c r="H272" s="43"/>
      <c r="I272" s="111"/>
      <c r="J272" s="43">
        <v>7681</v>
      </c>
      <c r="K272" s="111"/>
      <c r="L272" s="43"/>
      <c r="M272" s="111"/>
      <c r="N272" s="43" t="s">
        <v>33</v>
      </c>
      <c r="O272" s="97" t="s">
        <v>42</v>
      </c>
      <c r="P272" s="49" t="s">
        <v>167</v>
      </c>
      <c r="Q272" s="111"/>
      <c r="R272" s="44"/>
      <c r="S272" s="98"/>
      <c r="T272" s="98">
        <v>26363</v>
      </c>
      <c r="U272" s="179">
        <v>38398</v>
      </c>
      <c r="V272" s="151" t="s">
        <v>167</v>
      </c>
      <c r="W272" s="181"/>
      <c r="X272" s="182">
        <v>8690</v>
      </c>
      <c r="Y272" s="180"/>
    </row>
    <row r="273" spans="2:27" x14ac:dyDescent="0.25">
      <c r="B273" s="30">
        <v>44811</v>
      </c>
      <c r="C273" s="45"/>
      <c r="D273" s="43">
        <v>7045</v>
      </c>
      <c r="E273" s="43"/>
      <c r="F273" s="43"/>
      <c r="G273" s="43"/>
      <c r="H273" s="43"/>
      <c r="I273" s="111"/>
      <c r="J273" s="43">
        <v>7792</v>
      </c>
      <c r="K273" s="111"/>
      <c r="L273" s="43"/>
      <c r="M273" s="111"/>
      <c r="N273" s="43"/>
      <c r="O273" s="97"/>
      <c r="P273" s="49"/>
      <c r="Q273" s="111"/>
      <c r="R273" s="44"/>
      <c r="S273" s="98"/>
      <c r="T273" s="98">
        <v>28116</v>
      </c>
      <c r="U273" s="179">
        <v>36441</v>
      </c>
      <c r="V273" s="151"/>
      <c r="W273" s="181"/>
      <c r="X273" s="182">
        <v>8214</v>
      </c>
      <c r="Y273" s="180">
        <v>6975</v>
      </c>
    </row>
    <row r="274" spans="2:27" x14ac:dyDescent="0.25">
      <c r="B274" s="30">
        <v>44812</v>
      </c>
      <c r="C274" s="45"/>
      <c r="D274" s="43">
        <v>6675</v>
      </c>
      <c r="E274" s="43"/>
      <c r="F274" s="43"/>
      <c r="G274" s="43"/>
      <c r="H274" s="43"/>
      <c r="I274" s="111"/>
      <c r="J274" s="43">
        <v>7461</v>
      </c>
      <c r="K274" s="111"/>
      <c r="L274" s="43"/>
      <c r="M274" s="111"/>
      <c r="N274" s="43"/>
      <c r="O274" s="97"/>
      <c r="P274" s="49"/>
      <c r="Q274" s="111"/>
      <c r="R274" s="44"/>
      <c r="S274" s="98"/>
      <c r="T274" s="98">
        <v>25107</v>
      </c>
      <c r="U274" s="179">
        <v>37338</v>
      </c>
      <c r="V274" s="151"/>
      <c r="W274" s="181"/>
      <c r="X274" s="182">
        <v>9127</v>
      </c>
      <c r="Y274" s="180">
        <v>7174</v>
      </c>
    </row>
    <row r="275" spans="2:27" x14ac:dyDescent="0.25">
      <c r="B275" s="30">
        <v>44813</v>
      </c>
      <c r="C275" s="45"/>
      <c r="D275" s="43">
        <v>6470</v>
      </c>
      <c r="E275" s="43"/>
      <c r="F275" s="43"/>
      <c r="G275" s="43"/>
      <c r="H275" s="43"/>
      <c r="I275" s="111"/>
      <c r="J275" s="43">
        <v>7561</v>
      </c>
      <c r="K275" s="111"/>
      <c r="L275" s="43"/>
      <c r="M275" s="111"/>
      <c r="N275" s="43"/>
      <c r="O275" s="97"/>
      <c r="P275" s="49"/>
      <c r="Q275" s="111"/>
      <c r="R275" s="44"/>
      <c r="S275" s="98"/>
      <c r="T275" s="98">
        <v>25709</v>
      </c>
      <c r="U275" s="179">
        <v>36644</v>
      </c>
      <c r="V275" s="151"/>
      <c r="W275" s="181"/>
      <c r="X275" s="182">
        <v>9035</v>
      </c>
      <c r="Y275" s="180">
        <v>7054</v>
      </c>
    </row>
    <row r="276" spans="2:27" x14ac:dyDescent="0.25">
      <c r="B276" s="30">
        <v>44818</v>
      </c>
      <c r="C276" s="45"/>
      <c r="D276" s="43">
        <v>6792</v>
      </c>
      <c r="E276" s="43"/>
      <c r="F276" s="43"/>
      <c r="G276" s="43"/>
      <c r="H276" s="43"/>
      <c r="I276" s="111"/>
      <c r="J276" s="43">
        <v>7785</v>
      </c>
      <c r="K276" s="111"/>
      <c r="L276" s="43"/>
      <c r="M276" s="111"/>
      <c r="N276" s="43"/>
      <c r="O276" s="97"/>
      <c r="P276" s="49"/>
      <c r="Q276" s="111"/>
      <c r="R276" s="44"/>
      <c r="S276" s="98"/>
      <c r="T276" s="98">
        <v>25851</v>
      </c>
      <c r="U276" s="179">
        <v>26724</v>
      </c>
      <c r="V276" s="151"/>
      <c r="W276" s="181"/>
      <c r="X276" s="182">
        <v>9163</v>
      </c>
      <c r="Y276" s="180">
        <v>6986</v>
      </c>
    </row>
    <row r="277" spans="2:27" x14ac:dyDescent="0.25">
      <c r="B277" s="30">
        <v>44819</v>
      </c>
      <c r="C277" s="45"/>
      <c r="D277" s="43">
        <v>6891</v>
      </c>
      <c r="E277" s="43"/>
      <c r="F277" s="43"/>
      <c r="G277" s="43"/>
      <c r="H277" s="43"/>
      <c r="I277" s="111"/>
      <c r="J277" s="43">
        <v>7431</v>
      </c>
      <c r="K277" s="111"/>
      <c r="L277" s="43"/>
      <c r="M277" s="111"/>
      <c r="N277" s="43"/>
      <c r="O277" s="97"/>
      <c r="P277" s="49"/>
      <c r="Q277" s="111"/>
      <c r="R277" s="44"/>
      <c r="S277" s="98"/>
      <c r="T277" s="98">
        <v>26033</v>
      </c>
      <c r="U277" s="179">
        <v>26975</v>
      </c>
      <c r="V277" s="151"/>
      <c r="W277" s="181"/>
      <c r="X277" s="182">
        <v>8992</v>
      </c>
      <c r="Y277" s="180">
        <v>7024</v>
      </c>
    </row>
    <row r="278" spans="2:27" x14ac:dyDescent="0.25">
      <c r="B278" s="30">
        <v>44820</v>
      </c>
      <c r="C278" s="45"/>
      <c r="D278" s="43">
        <v>6845</v>
      </c>
      <c r="E278" s="43"/>
      <c r="F278" s="43"/>
      <c r="G278" s="43"/>
      <c r="H278" s="43"/>
      <c r="I278" s="111"/>
      <c r="J278" s="43">
        <v>7422</v>
      </c>
      <c r="K278" s="111"/>
      <c r="L278" s="43"/>
      <c r="M278" s="111"/>
      <c r="N278" s="43"/>
      <c r="O278" s="97"/>
      <c r="P278" s="49"/>
      <c r="Q278" s="111"/>
      <c r="R278" s="44"/>
      <c r="S278" s="98"/>
      <c r="T278" s="98">
        <v>26140</v>
      </c>
      <c r="U278" s="179">
        <v>36003</v>
      </c>
      <c r="V278" s="151"/>
      <c r="W278" s="181"/>
      <c r="X278" s="182">
        <v>7726</v>
      </c>
      <c r="Y278" s="180">
        <v>7420</v>
      </c>
    </row>
    <row r="279" spans="2:27" x14ac:dyDescent="0.25">
      <c r="B279" s="30">
        <v>44825</v>
      </c>
      <c r="C279" s="45"/>
      <c r="D279" s="43">
        <v>7194</v>
      </c>
      <c r="E279" s="43"/>
      <c r="F279" s="43"/>
      <c r="G279" s="43"/>
      <c r="H279" s="43"/>
      <c r="I279" s="111"/>
      <c r="J279" s="43">
        <v>7531</v>
      </c>
      <c r="K279" s="111"/>
      <c r="L279" s="43"/>
      <c r="M279" s="111"/>
      <c r="N279" s="43"/>
      <c r="O279" s="97"/>
      <c r="P279" s="49"/>
      <c r="Q279" s="111"/>
      <c r="R279" s="44"/>
      <c r="S279" s="98"/>
      <c r="T279" s="98">
        <v>26870</v>
      </c>
      <c r="U279" s="179">
        <v>35521</v>
      </c>
      <c r="V279" s="151"/>
      <c r="W279" s="181"/>
      <c r="X279" s="182">
        <v>7926</v>
      </c>
      <c r="Y279" s="180">
        <v>7250</v>
      </c>
    </row>
    <row r="280" spans="2:27" x14ac:dyDescent="0.25">
      <c r="B280" s="30">
        <v>44826</v>
      </c>
      <c r="C280" s="45"/>
      <c r="D280" s="43">
        <v>7306</v>
      </c>
      <c r="E280" s="43"/>
      <c r="F280" s="43"/>
      <c r="G280" s="43"/>
      <c r="H280" s="43"/>
      <c r="I280" s="111"/>
      <c r="J280" s="43">
        <v>7619</v>
      </c>
      <c r="K280" s="111"/>
      <c r="L280" s="43"/>
      <c r="M280" s="111"/>
      <c r="N280" s="43"/>
      <c r="O280" s="97"/>
      <c r="P280" s="49"/>
      <c r="Q280" s="111"/>
      <c r="R280" s="44"/>
      <c r="S280" s="98"/>
      <c r="T280" s="98">
        <v>26004</v>
      </c>
      <c r="U280" s="179">
        <v>34152</v>
      </c>
      <c r="V280" s="151"/>
      <c r="W280" s="181"/>
      <c r="X280" s="182">
        <v>7715</v>
      </c>
      <c r="Y280" s="180">
        <v>7277</v>
      </c>
    </row>
    <row r="281" spans="2:27" x14ac:dyDescent="0.25">
      <c r="B281" s="30">
        <v>44827</v>
      </c>
      <c r="C281" s="45"/>
      <c r="D281" s="43">
        <v>6993</v>
      </c>
      <c r="E281" s="43"/>
      <c r="F281" s="43"/>
      <c r="G281" s="43"/>
      <c r="H281" s="43"/>
      <c r="I281" s="111"/>
      <c r="J281" s="43">
        <v>7447</v>
      </c>
      <c r="K281" s="111"/>
      <c r="L281" s="43"/>
      <c r="M281" s="111"/>
      <c r="N281" s="43"/>
      <c r="O281" s="97"/>
      <c r="P281" s="49"/>
      <c r="Q281" s="111"/>
      <c r="R281" s="44"/>
      <c r="S281" s="98"/>
      <c r="T281" s="98">
        <v>25209</v>
      </c>
      <c r="U281" s="179">
        <v>32316</v>
      </c>
      <c r="V281" s="151"/>
      <c r="W281" s="181"/>
      <c r="X281" s="182">
        <v>8484</v>
      </c>
      <c r="Y281" s="180">
        <v>6882</v>
      </c>
    </row>
    <row r="282" spans="2:27" x14ac:dyDescent="0.25">
      <c r="B282" s="30">
        <v>44830</v>
      </c>
      <c r="C282" s="45"/>
      <c r="D282" s="43">
        <v>1141</v>
      </c>
      <c r="E282" s="43"/>
      <c r="F282" s="43"/>
      <c r="G282" s="43"/>
      <c r="H282" s="43"/>
      <c r="I282" s="111"/>
      <c r="J282" s="43">
        <v>2658</v>
      </c>
      <c r="K282" s="111"/>
      <c r="L282" s="43"/>
      <c r="M282" s="111"/>
      <c r="N282" s="43"/>
      <c r="O282" s="97">
        <v>2534</v>
      </c>
      <c r="P282" s="49"/>
      <c r="Q282" s="111"/>
      <c r="R282" s="44"/>
      <c r="S282" s="98"/>
      <c r="T282" s="98">
        <v>6519</v>
      </c>
      <c r="U282" s="179">
        <v>10130</v>
      </c>
      <c r="V282" s="151"/>
      <c r="W282" s="181"/>
      <c r="X282" s="182">
        <v>7212</v>
      </c>
      <c r="Y282" s="180">
        <v>6360</v>
      </c>
      <c r="AA282" t="s">
        <v>172</v>
      </c>
    </row>
    <row r="283" spans="2:27" x14ac:dyDescent="0.25">
      <c r="B283" s="30">
        <v>44832</v>
      </c>
      <c r="C283" s="45"/>
      <c r="D283" s="43">
        <v>6964</v>
      </c>
      <c r="E283" s="43"/>
      <c r="F283" s="43"/>
      <c r="G283" s="43"/>
      <c r="H283" s="43"/>
      <c r="I283" s="111"/>
      <c r="J283" s="43">
        <v>7208</v>
      </c>
      <c r="K283" s="111"/>
      <c r="L283" s="43"/>
      <c r="M283" s="111"/>
      <c r="N283" s="43"/>
      <c r="O283" s="97">
        <v>9388</v>
      </c>
      <c r="P283" s="49"/>
      <c r="Q283" s="111"/>
      <c r="R283" s="44"/>
      <c r="S283" s="98"/>
      <c r="T283" s="98">
        <v>14640</v>
      </c>
      <c r="U283" s="179">
        <v>21240</v>
      </c>
      <c r="V283" s="151"/>
      <c r="W283" s="181"/>
      <c r="X283" s="182">
        <v>7546</v>
      </c>
      <c r="Y283" s="180">
        <v>6735</v>
      </c>
    </row>
    <row r="284" spans="2:27" x14ac:dyDescent="0.25">
      <c r="B284" s="30">
        <v>44834</v>
      </c>
      <c r="C284" s="45"/>
      <c r="D284" s="43">
        <v>7308</v>
      </c>
      <c r="E284" s="43"/>
      <c r="F284" s="43"/>
      <c r="G284" s="43"/>
      <c r="H284" s="43"/>
      <c r="I284" s="111"/>
      <c r="J284" s="43">
        <v>7265</v>
      </c>
      <c r="K284" s="111"/>
      <c r="L284" s="43"/>
      <c r="M284" s="111"/>
      <c r="N284" s="43"/>
      <c r="O284" s="97">
        <v>9129</v>
      </c>
      <c r="P284" s="49"/>
      <c r="Q284" s="111"/>
      <c r="R284" s="44"/>
      <c r="S284" s="98"/>
      <c r="T284" s="98">
        <v>19889</v>
      </c>
      <c r="U284" s="179">
        <v>28516</v>
      </c>
      <c r="V284" s="151"/>
      <c r="W284" s="181"/>
      <c r="X284" s="182">
        <v>9016</v>
      </c>
      <c r="Y284" s="180">
        <v>7486</v>
      </c>
    </row>
    <row r="285" spans="2:27" x14ac:dyDescent="0.25">
      <c r="B285" s="30">
        <v>44837</v>
      </c>
      <c r="C285" s="45"/>
      <c r="D285" s="43">
        <v>7146</v>
      </c>
      <c r="E285" s="43"/>
      <c r="F285" s="43"/>
      <c r="G285" s="43"/>
      <c r="H285" s="43"/>
      <c r="I285" s="111"/>
      <c r="J285" s="43">
        <v>7094</v>
      </c>
      <c r="K285" s="111"/>
      <c r="L285" s="43"/>
      <c r="M285" s="111"/>
      <c r="N285" s="43" t="s">
        <v>33</v>
      </c>
      <c r="O285" s="97">
        <v>9085</v>
      </c>
      <c r="P285" s="49"/>
      <c r="Q285" s="111"/>
      <c r="R285" s="44"/>
      <c r="S285" s="98"/>
      <c r="T285" s="98">
        <v>24433</v>
      </c>
      <c r="U285" s="179">
        <v>18886</v>
      </c>
      <c r="V285" s="151"/>
      <c r="W285" s="181"/>
      <c r="X285" s="182">
        <v>8289</v>
      </c>
      <c r="Y285" s="180" t="s">
        <v>33</v>
      </c>
    </row>
    <row r="286" spans="2:27" x14ac:dyDescent="0.25">
      <c r="B286" s="30">
        <v>44840</v>
      </c>
      <c r="C286" s="45"/>
      <c r="D286" s="43">
        <v>6834</v>
      </c>
      <c r="E286" s="43"/>
      <c r="F286" s="43"/>
      <c r="G286" s="43"/>
      <c r="H286" s="43"/>
      <c r="I286" s="111"/>
      <c r="J286" s="43">
        <v>7051</v>
      </c>
      <c r="K286" s="111"/>
      <c r="L286" s="43"/>
      <c r="M286" s="111"/>
      <c r="N286" s="43" t="s">
        <v>33</v>
      </c>
      <c r="O286" s="97"/>
      <c r="P286" s="49"/>
      <c r="Q286" s="111"/>
      <c r="R286" s="44"/>
      <c r="S286" s="98"/>
      <c r="T286" s="98">
        <v>20256</v>
      </c>
      <c r="U286" s="179">
        <v>15589</v>
      </c>
      <c r="V286" s="151"/>
      <c r="W286" s="181"/>
      <c r="X286" s="182">
        <v>7862</v>
      </c>
      <c r="Y286" s="180">
        <v>6361</v>
      </c>
      <c r="AA286" t="s">
        <v>174</v>
      </c>
    </row>
    <row r="287" spans="2:27" x14ac:dyDescent="0.25">
      <c r="B287" s="30">
        <v>44844</v>
      </c>
      <c r="C287" s="45"/>
      <c r="D287" s="43">
        <v>7021</v>
      </c>
      <c r="E287" s="43"/>
      <c r="F287" s="43"/>
      <c r="G287" s="43"/>
      <c r="H287" s="43"/>
      <c r="I287" s="111"/>
      <c r="J287" s="43">
        <v>6976</v>
      </c>
      <c r="K287" s="111"/>
      <c r="L287" s="43"/>
      <c r="M287" s="111"/>
      <c r="N287" s="43" t="s">
        <v>33</v>
      </c>
      <c r="O287" s="97">
        <v>8561</v>
      </c>
      <c r="P287" s="49"/>
      <c r="Q287" s="111"/>
      <c r="R287" s="44"/>
      <c r="S287" s="98"/>
      <c r="T287" s="98">
        <v>16663</v>
      </c>
      <c r="U287" s="179">
        <v>19951</v>
      </c>
      <c r="V287" s="151"/>
      <c r="W287" s="181"/>
      <c r="X287" s="182">
        <v>7664</v>
      </c>
      <c r="Y287" s="180">
        <v>7138</v>
      </c>
    </row>
    <row r="288" spans="2:27" x14ac:dyDescent="0.25">
      <c r="B288" s="30">
        <v>44847</v>
      </c>
      <c r="C288" s="45"/>
      <c r="D288" s="43">
        <v>6601</v>
      </c>
      <c r="E288" s="43"/>
      <c r="F288" s="43"/>
      <c r="G288" s="43"/>
      <c r="H288" s="43"/>
      <c r="I288" s="111"/>
      <c r="J288" s="43">
        <v>6924</v>
      </c>
      <c r="K288" s="111"/>
      <c r="L288" s="43"/>
      <c r="M288" s="111"/>
      <c r="N288" s="43" t="s">
        <v>33</v>
      </c>
      <c r="O288" s="97"/>
      <c r="P288" s="49"/>
      <c r="Q288" s="111"/>
      <c r="R288" s="44"/>
      <c r="S288" s="98"/>
      <c r="T288" s="98">
        <v>16920</v>
      </c>
      <c r="U288" s="179">
        <v>20380</v>
      </c>
      <c r="V288" s="151"/>
      <c r="W288" s="181"/>
      <c r="X288" s="182">
        <v>7336</v>
      </c>
      <c r="Y288" s="180">
        <v>6932</v>
      </c>
    </row>
    <row r="289" spans="2:27" x14ac:dyDescent="0.25">
      <c r="B289" s="30">
        <v>44851</v>
      </c>
      <c r="C289" s="45"/>
      <c r="D289" s="43">
        <v>7827</v>
      </c>
      <c r="E289" s="43"/>
      <c r="F289" s="43"/>
      <c r="G289" s="43"/>
      <c r="H289" s="43"/>
      <c r="I289" s="111"/>
      <c r="J289" s="43">
        <v>7740</v>
      </c>
      <c r="K289" s="111"/>
      <c r="L289" s="43"/>
      <c r="M289" s="111"/>
      <c r="N289" s="43">
        <v>9401</v>
      </c>
      <c r="O289" s="97">
        <v>9879</v>
      </c>
      <c r="P289" s="49"/>
      <c r="Q289" s="111"/>
      <c r="R289" s="44"/>
      <c r="S289" s="98"/>
      <c r="T289" s="98">
        <v>18361</v>
      </c>
      <c r="U289" s="179">
        <v>22123</v>
      </c>
      <c r="V289" s="151"/>
      <c r="W289" s="181"/>
      <c r="X289" s="182">
        <v>8821</v>
      </c>
      <c r="Y289" s="180" t="s">
        <v>33</v>
      </c>
    </row>
    <row r="290" spans="2:27" x14ac:dyDescent="0.25">
      <c r="B290" s="30">
        <v>44855</v>
      </c>
      <c r="C290" s="45"/>
      <c r="D290" s="43">
        <v>6692</v>
      </c>
      <c r="E290" s="43"/>
      <c r="F290" s="43"/>
      <c r="G290" s="43"/>
      <c r="H290" s="43"/>
      <c r="I290" s="111"/>
      <c r="J290" s="43">
        <v>7002</v>
      </c>
      <c r="K290" s="111"/>
      <c r="L290" s="43"/>
      <c r="M290" s="111"/>
      <c r="N290" s="43"/>
      <c r="O290" s="97"/>
      <c r="P290" s="49"/>
      <c r="Q290" s="111"/>
      <c r="R290" s="44"/>
      <c r="S290" s="98"/>
      <c r="T290" s="98">
        <v>19220</v>
      </c>
      <c r="U290" s="179">
        <v>20290</v>
      </c>
      <c r="V290" s="151"/>
      <c r="W290" s="181"/>
      <c r="X290" s="182">
        <v>8265</v>
      </c>
      <c r="Y290" s="180">
        <v>7541</v>
      </c>
    </row>
    <row r="291" spans="2:27" x14ac:dyDescent="0.25">
      <c r="B291" s="30">
        <v>44858</v>
      </c>
      <c r="C291" s="45"/>
      <c r="D291" s="43">
        <v>6972</v>
      </c>
      <c r="E291" s="43"/>
      <c r="F291" s="43"/>
      <c r="G291" s="43"/>
      <c r="H291" s="43"/>
      <c r="I291" s="111"/>
      <c r="J291" s="43">
        <v>6783</v>
      </c>
      <c r="K291" s="111"/>
      <c r="L291" s="43"/>
      <c r="M291" s="111"/>
      <c r="N291" s="43">
        <v>6648</v>
      </c>
      <c r="O291" s="97">
        <v>8226</v>
      </c>
      <c r="P291" s="49"/>
      <c r="Q291" s="111"/>
      <c r="R291" s="44"/>
      <c r="S291" s="98"/>
      <c r="T291" s="98">
        <v>18416</v>
      </c>
      <c r="U291" s="179">
        <v>19721</v>
      </c>
      <c r="V291" s="151"/>
      <c r="W291" s="181"/>
      <c r="X291" s="182">
        <v>7685</v>
      </c>
      <c r="Y291" s="180">
        <v>7205</v>
      </c>
    </row>
    <row r="292" spans="2:27" x14ac:dyDescent="0.25">
      <c r="B292" s="30">
        <v>44861</v>
      </c>
      <c r="C292" s="45"/>
      <c r="D292" s="43">
        <v>7152</v>
      </c>
      <c r="E292" s="43"/>
      <c r="F292" s="43"/>
      <c r="G292" s="43"/>
      <c r="H292" s="43"/>
      <c r="I292" s="111"/>
      <c r="J292" s="43">
        <v>7208</v>
      </c>
      <c r="K292" s="111"/>
      <c r="L292" s="43"/>
      <c r="M292" s="111"/>
      <c r="N292" s="43"/>
      <c r="O292" s="97"/>
      <c r="P292" s="49"/>
      <c r="Q292" s="111"/>
      <c r="R292" s="44"/>
      <c r="S292" s="98"/>
      <c r="T292" s="98">
        <v>18312</v>
      </c>
      <c r="U292" s="179">
        <v>21267</v>
      </c>
      <c r="V292" s="151"/>
      <c r="W292" s="181"/>
      <c r="X292" s="182">
        <v>8016</v>
      </c>
      <c r="Y292" s="180">
        <v>7425</v>
      </c>
    </row>
    <row r="293" spans="2:27" x14ac:dyDescent="0.25">
      <c r="B293" s="30">
        <v>44867</v>
      </c>
      <c r="C293" s="45"/>
      <c r="D293" s="43">
        <v>7280</v>
      </c>
      <c r="E293" s="43"/>
      <c r="F293" s="43"/>
      <c r="G293" s="43"/>
      <c r="H293" s="43"/>
      <c r="I293" s="111"/>
      <c r="J293" s="43">
        <v>7425</v>
      </c>
      <c r="K293" s="111"/>
      <c r="L293" s="43"/>
      <c r="M293" s="111"/>
      <c r="N293" s="43">
        <v>7006</v>
      </c>
      <c r="O293" s="97">
        <v>11971</v>
      </c>
      <c r="P293" s="49"/>
      <c r="Q293" s="111"/>
      <c r="R293" s="44"/>
      <c r="S293" s="98"/>
      <c r="T293" s="98">
        <v>16349</v>
      </c>
      <c r="U293" s="179">
        <v>21157</v>
      </c>
      <c r="V293" s="151"/>
      <c r="W293" s="181"/>
      <c r="X293" s="182">
        <v>9138</v>
      </c>
      <c r="Y293" s="180">
        <v>7907</v>
      </c>
    </row>
    <row r="294" spans="2:27" x14ac:dyDescent="0.25">
      <c r="B294" s="30">
        <v>44869</v>
      </c>
      <c r="C294" s="45"/>
      <c r="D294" s="43">
        <v>7127</v>
      </c>
      <c r="E294" s="43"/>
      <c r="F294" s="43"/>
      <c r="G294" s="43"/>
      <c r="H294" s="43"/>
      <c r="I294" s="111"/>
      <c r="J294" s="43">
        <v>7575</v>
      </c>
      <c r="K294" s="111"/>
      <c r="L294" s="43"/>
      <c r="M294" s="111"/>
      <c r="N294" s="43"/>
      <c r="O294" s="97"/>
      <c r="P294" s="49"/>
      <c r="Q294" s="111"/>
      <c r="R294" s="44"/>
      <c r="S294" s="98"/>
      <c r="T294" s="98">
        <v>17031</v>
      </c>
      <c r="U294" s="179">
        <v>22107</v>
      </c>
      <c r="V294" s="151"/>
      <c r="W294" s="181"/>
      <c r="X294" s="182">
        <v>9016</v>
      </c>
      <c r="Y294" s="180">
        <v>8001</v>
      </c>
    </row>
    <row r="295" spans="2:27" x14ac:dyDescent="0.25">
      <c r="B295" s="30">
        <v>44872</v>
      </c>
      <c r="C295" s="45"/>
      <c r="D295" s="43">
        <v>7291</v>
      </c>
      <c r="E295" s="43"/>
      <c r="F295" s="43"/>
      <c r="G295" s="43"/>
      <c r="H295" s="43"/>
      <c r="I295" s="111"/>
      <c r="J295" s="43">
        <v>7876</v>
      </c>
      <c r="K295" s="111"/>
      <c r="L295" s="43"/>
      <c r="M295" s="111"/>
      <c r="N295" s="43" t="s">
        <v>33</v>
      </c>
      <c r="O295" s="97">
        <v>11702</v>
      </c>
      <c r="P295" s="49"/>
      <c r="Q295" s="111"/>
      <c r="R295" s="44"/>
      <c r="S295" s="98"/>
      <c r="T295" s="98">
        <v>18106</v>
      </c>
      <c r="U295" s="179">
        <v>23197</v>
      </c>
      <c r="V295" s="151"/>
      <c r="W295" s="181"/>
      <c r="X295" s="182">
        <v>9315</v>
      </c>
      <c r="Y295" s="180">
        <v>8237</v>
      </c>
    </row>
    <row r="296" spans="2:27" x14ac:dyDescent="0.25">
      <c r="B296" s="30">
        <v>44875</v>
      </c>
      <c r="C296" s="45"/>
      <c r="D296" s="43">
        <v>6938</v>
      </c>
      <c r="E296" s="43"/>
      <c r="F296" s="43"/>
      <c r="G296" s="43"/>
      <c r="H296" s="43"/>
      <c r="I296" s="111"/>
      <c r="J296" s="43">
        <v>6552</v>
      </c>
      <c r="K296" s="111"/>
      <c r="L296" s="43"/>
      <c r="M296" s="111"/>
      <c r="N296" s="43">
        <v>7963</v>
      </c>
      <c r="O296" s="97"/>
      <c r="P296" s="49"/>
      <c r="Q296" s="111"/>
      <c r="R296" s="44"/>
      <c r="S296" s="98"/>
      <c r="T296" s="98">
        <v>18721</v>
      </c>
      <c r="U296" s="179">
        <v>19108</v>
      </c>
      <c r="V296" s="151"/>
      <c r="W296" s="181"/>
      <c r="X296" s="182">
        <v>7416</v>
      </c>
      <c r="Y296" s="180">
        <v>7295</v>
      </c>
      <c r="AA296" t="s">
        <v>176</v>
      </c>
    </row>
    <row r="297" spans="2:27" x14ac:dyDescent="0.25">
      <c r="B297" s="30">
        <v>44879</v>
      </c>
      <c r="C297" s="45"/>
      <c r="D297" s="43">
        <v>7134</v>
      </c>
      <c r="E297" s="43"/>
      <c r="F297" s="43"/>
      <c r="G297" s="43"/>
      <c r="H297" s="43"/>
      <c r="I297" s="111"/>
      <c r="J297" s="43">
        <v>6783</v>
      </c>
      <c r="K297" s="111"/>
      <c r="L297" s="43"/>
      <c r="M297" s="111"/>
      <c r="N297" s="43">
        <v>8329</v>
      </c>
      <c r="O297" s="97">
        <v>8636</v>
      </c>
      <c r="P297" s="49"/>
      <c r="Q297" s="111"/>
      <c r="R297" s="44"/>
      <c r="S297" s="98"/>
      <c r="T297" s="98">
        <v>17047</v>
      </c>
      <c r="U297" s="179">
        <v>17481</v>
      </c>
      <c r="V297" s="151"/>
      <c r="W297" s="181"/>
      <c r="X297" s="182">
        <v>8172</v>
      </c>
      <c r="Y297" s="180" t="s">
        <v>33</v>
      </c>
    </row>
    <row r="298" spans="2:27" x14ac:dyDescent="0.25">
      <c r="B298" s="30">
        <v>44882</v>
      </c>
      <c r="C298" s="45"/>
      <c r="D298" s="43">
        <v>7021</v>
      </c>
      <c r="E298" s="43"/>
      <c r="F298" s="43"/>
      <c r="G298" s="43"/>
      <c r="H298" s="43"/>
      <c r="I298" s="111"/>
      <c r="J298" s="43">
        <v>6935</v>
      </c>
      <c r="K298" s="111"/>
      <c r="L298" s="43"/>
      <c r="M298" s="111"/>
      <c r="N298" s="43"/>
      <c r="O298" s="97"/>
      <c r="P298" s="49"/>
      <c r="Q298" s="111"/>
      <c r="R298" s="44"/>
      <c r="S298" s="98"/>
      <c r="T298" s="98">
        <v>18468</v>
      </c>
      <c r="U298" s="179">
        <v>20037</v>
      </c>
      <c r="V298" s="151"/>
      <c r="W298" s="181"/>
      <c r="X298" s="182">
        <v>8447</v>
      </c>
      <c r="Y298" s="180" t="s">
        <v>33</v>
      </c>
    </row>
    <row r="299" spans="2:27" x14ac:dyDescent="0.25">
      <c r="B299" s="30">
        <v>44886</v>
      </c>
      <c r="C299" s="45"/>
      <c r="D299" s="43">
        <v>7022</v>
      </c>
      <c r="E299" s="43"/>
      <c r="F299" s="43"/>
      <c r="G299" s="43"/>
      <c r="H299" s="43"/>
      <c r="I299" s="111"/>
      <c r="J299" s="43">
        <v>6894</v>
      </c>
      <c r="K299" s="111"/>
      <c r="L299" s="43"/>
      <c r="M299" s="111"/>
      <c r="N299" s="43">
        <v>8440</v>
      </c>
      <c r="O299" s="97">
        <v>8756</v>
      </c>
      <c r="P299" s="49"/>
      <c r="Q299" s="111"/>
      <c r="R299" s="44"/>
      <c r="S299" s="98"/>
      <c r="T299" s="98">
        <v>17880</v>
      </c>
      <c r="U299" s="179">
        <v>19030</v>
      </c>
      <c r="V299" s="151"/>
      <c r="W299" s="181"/>
      <c r="X299" s="182">
        <v>8364</v>
      </c>
      <c r="Y299" s="180" t="s">
        <v>33</v>
      </c>
    </row>
    <row r="300" spans="2:27" x14ac:dyDescent="0.25">
      <c r="B300" s="30">
        <v>44889</v>
      </c>
      <c r="C300" s="45"/>
      <c r="D300" s="43">
        <v>6745</v>
      </c>
      <c r="E300" s="43"/>
      <c r="F300" s="43"/>
      <c r="G300" s="43"/>
      <c r="H300" s="43"/>
      <c r="I300" s="111"/>
      <c r="J300" s="43">
        <v>6800</v>
      </c>
      <c r="K300" s="111"/>
      <c r="L300" s="43"/>
      <c r="M300" s="111"/>
      <c r="N300" s="43"/>
      <c r="O300" s="97"/>
      <c r="P300" s="49"/>
      <c r="Q300" s="111"/>
      <c r="R300" s="44"/>
      <c r="S300" s="98"/>
      <c r="T300" s="98">
        <v>17700</v>
      </c>
      <c r="U300" s="179">
        <v>19290</v>
      </c>
      <c r="V300" s="151"/>
      <c r="W300" s="181"/>
      <c r="X300" s="182">
        <v>8666</v>
      </c>
      <c r="Y300" s="180" t="s">
        <v>33</v>
      </c>
    </row>
    <row r="301" spans="2:27" x14ac:dyDescent="0.25">
      <c r="B301" s="30">
        <v>44893</v>
      </c>
      <c r="C301" s="45"/>
      <c r="D301" s="43">
        <v>6642</v>
      </c>
      <c r="E301" s="43"/>
      <c r="F301" s="43"/>
      <c r="G301" s="43"/>
      <c r="H301" s="43"/>
      <c r="I301" s="111"/>
      <c r="J301" s="43">
        <v>6857</v>
      </c>
      <c r="K301" s="111"/>
      <c r="L301" s="43"/>
      <c r="M301" s="111"/>
      <c r="N301" s="43" t="s">
        <v>33</v>
      </c>
      <c r="O301" s="97">
        <v>8368</v>
      </c>
      <c r="P301" s="49"/>
      <c r="Q301" s="111"/>
      <c r="R301" s="44"/>
      <c r="S301" s="98"/>
      <c r="T301" s="98">
        <v>17491</v>
      </c>
      <c r="U301" s="179">
        <v>20623</v>
      </c>
      <c r="V301" s="151"/>
      <c r="W301" s="181"/>
      <c r="X301" s="182">
        <v>8208</v>
      </c>
      <c r="Y301" s="180" t="s">
        <v>33</v>
      </c>
    </row>
    <row r="302" spans="2:27" x14ac:dyDescent="0.25">
      <c r="B302" s="30">
        <v>44896</v>
      </c>
      <c r="C302" s="45"/>
      <c r="D302" s="43">
        <v>7691</v>
      </c>
      <c r="E302" s="43"/>
      <c r="F302" s="43"/>
      <c r="G302" s="43"/>
      <c r="H302" s="43"/>
      <c r="I302" s="111"/>
      <c r="J302" s="43">
        <v>4633</v>
      </c>
      <c r="K302" s="111"/>
      <c r="L302" s="43"/>
      <c r="M302" s="111"/>
      <c r="N302" s="43"/>
      <c r="O302" s="97"/>
      <c r="P302" s="49"/>
      <c r="Q302" s="111"/>
      <c r="R302" s="44"/>
      <c r="S302" s="98"/>
      <c r="T302" s="98">
        <v>15096</v>
      </c>
      <c r="U302" s="179">
        <v>11036</v>
      </c>
      <c r="V302" s="151"/>
      <c r="W302" s="181"/>
      <c r="X302" s="182">
        <v>10540</v>
      </c>
      <c r="Y302" s="180" t="s">
        <v>33</v>
      </c>
    </row>
    <row r="303" spans="2:27" x14ac:dyDescent="0.25">
      <c r="B303" s="30">
        <v>44900</v>
      </c>
      <c r="C303" s="45"/>
      <c r="D303" s="43">
        <v>7313</v>
      </c>
      <c r="E303" s="43"/>
      <c r="F303" s="43"/>
      <c r="G303" s="43"/>
      <c r="H303" s="43"/>
      <c r="I303" s="111"/>
      <c r="J303" s="43">
        <v>7169</v>
      </c>
      <c r="K303" s="111"/>
      <c r="L303" s="43"/>
      <c r="M303" s="111"/>
      <c r="N303" s="43" t="s">
        <v>33</v>
      </c>
      <c r="O303" s="97">
        <v>9190</v>
      </c>
      <c r="P303" s="49"/>
      <c r="Q303" s="111"/>
      <c r="R303" s="44"/>
      <c r="S303" s="98"/>
      <c r="T303" s="98">
        <v>14630</v>
      </c>
      <c r="U303" s="179">
        <v>14590</v>
      </c>
      <c r="V303" s="151"/>
      <c r="W303" s="181"/>
      <c r="X303" s="182">
        <v>7430</v>
      </c>
      <c r="Y303" s="180" t="s">
        <v>33</v>
      </c>
      <c r="AA303" t="s">
        <v>177</v>
      </c>
    </row>
    <row r="304" spans="2:27" x14ac:dyDescent="0.25">
      <c r="B304" s="30">
        <v>44902</v>
      </c>
      <c r="C304" s="45"/>
      <c r="D304" s="43">
        <v>7451</v>
      </c>
      <c r="E304" s="43"/>
      <c r="F304" s="43"/>
      <c r="G304" s="43"/>
      <c r="H304" s="43"/>
      <c r="I304" s="111"/>
      <c r="J304" s="43">
        <v>7272</v>
      </c>
      <c r="K304" s="111"/>
      <c r="L304" s="43"/>
      <c r="M304" s="111"/>
      <c r="N304" s="43" t="s">
        <v>33</v>
      </c>
      <c r="O304" s="97"/>
      <c r="P304" s="49"/>
      <c r="Q304" s="111"/>
      <c r="R304" s="44"/>
      <c r="S304" s="98"/>
      <c r="T304" s="98">
        <v>13710</v>
      </c>
      <c r="U304" s="179">
        <v>16180</v>
      </c>
      <c r="V304" s="151"/>
      <c r="W304" s="181"/>
      <c r="X304" s="182">
        <v>7917</v>
      </c>
      <c r="Y304" s="180" t="s">
        <v>33</v>
      </c>
    </row>
    <row r="305" spans="2:27" x14ac:dyDescent="0.25">
      <c r="B305" s="30">
        <v>44907</v>
      </c>
      <c r="C305" s="45"/>
      <c r="D305" s="43">
        <v>7090</v>
      </c>
      <c r="E305" s="43"/>
      <c r="F305" s="43"/>
      <c r="G305" s="43"/>
      <c r="H305" s="43"/>
      <c r="I305" s="111"/>
      <c r="J305" s="43">
        <v>7380</v>
      </c>
      <c r="K305" s="111"/>
      <c r="L305" s="43"/>
      <c r="M305" s="111"/>
      <c r="N305" s="43" t="s">
        <v>33</v>
      </c>
      <c r="O305" s="97">
        <v>8935</v>
      </c>
      <c r="P305" s="49"/>
      <c r="Q305" s="111"/>
      <c r="R305" s="44"/>
      <c r="S305" s="98"/>
      <c r="T305" s="98">
        <v>16650</v>
      </c>
      <c r="U305" s="179">
        <v>15340</v>
      </c>
      <c r="V305" s="151"/>
      <c r="W305" s="181"/>
      <c r="X305" s="182">
        <v>9292</v>
      </c>
      <c r="Y305" s="180" t="s">
        <v>33</v>
      </c>
    </row>
    <row r="306" spans="2:27" x14ac:dyDescent="0.25">
      <c r="B306" s="30">
        <v>44910</v>
      </c>
      <c r="C306" s="45"/>
      <c r="D306" s="43">
        <v>6200</v>
      </c>
      <c r="E306" s="43"/>
      <c r="F306" s="43"/>
      <c r="G306" s="43"/>
      <c r="H306" s="43"/>
      <c r="I306" s="111"/>
      <c r="J306" s="43">
        <v>6613</v>
      </c>
      <c r="K306" s="111"/>
      <c r="L306" s="43"/>
      <c r="M306" s="111"/>
      <c r="N306" s="43" t="s">
        <v>33</v>
      </c>
      <c r="O306" s="97"/>
      <c r="P306" s="49"/>
      <c r="Q306" s="111"/>
      <c r="R306" s="44"/>
      <c r="S306" s="98"/>
      <c r="T306" s="98">
        <v>18319</v>
      </c>
      <c r="U306" s="179">
        <v>19850</v>
      </c>
      <c r="V306" s="151"/>
      <c r="W306" s="181"/>
      <c r="X306" s="182">
        <v>8124</v>
      </c>
      <c r="Y306" s="180" t="s">
        <v>33</v>
      </c>
      <c r="AA306" t="s">
        <v>178</v>
      </c>
    </row>
    <row r="307" spans="2:27" x14ac:dyDescent="0.25">
      <c r="B307" s="30">
        <v>44914</v>
      </c>
      <c r="C307" s="45"/>
      <c r="D307" s="43">
        <v>7012</v>
      </c>
      <c r="E307" s="43"/>
      <c r="F307" s="43"/>
      <c r="G307" s="43"/>
      <c r="H307" s="43"/>
      <c r="I307" s="111"/>
      <c r="J307" s="43">
        <v>7496</v>
      </c>
      <c r="K307" s="111"/>
      <c r="L307" s="43"/>
      <c r="M307" s="111"/>
      <c r="N307" s="43" t="s">
        <v>33</v>
      </c>
      <c r="O307" s="97">
        <v>9034</v>
      </c>
      <c r="P307" s="49"/>
      <c r="Q307" s="111"/>
      <c r="R307" s="44"/>
      <c r="S307" s="98"/>
      <c r="T307" s="98">
        <v>17820</v>
      </c>
      <c r="U307" s="179">
        <v>16070</v>
      </c>
      <c r="V307" s="151"/>
      <c r="W307" s="181"/>
      <c r="X307" s="182">
        <v>8896</v>
      </c>
      <c r="Y307" s="180" t="s">
        <v>33</v>
      </c>
    </row>
    <row r="308" spans="2:27" x14ac:dyDescent="0.25">
      <c r="B308" s="30">
        <v>44917</v>
      </c>
      <c r="C308" s="45"/>
      <c r="D308" s="43">
        <v>6803</v>
      </c>
      <c r="E308" s="43"/>
      <c r="F308" s="43"/>
      <c r="G308" s="43"/>
      <c r="H308" s="43"/>
      <c r="I308" s="111"/>
      <c r="J308" s="43">
        <v>7282</v>
      </c>
      <c r="K308" s="111"/>
      <c r="L308" s="43"/>
      <c r="M308" s="111"/>
      <c r="N308" s="43">
        <v>7823</v>
      </c>
      <c r="O308" s="97"/>
      <c r="P308" s="49"/>
      <c r="Q308" s="111"/>
      <c r="R308" s="44"/>
      <c r="S308" s="98"/>
      <c r="T308" s="98">
        <v>19278</v>
      </c>
      <c r="U308" s="179">
        <v>21656</v>
      </c>
      <c r="V308" s="151"/>
      <c r="W308" s="181"/>
      <c r="X308" s="182">
        <v>8876</v>
      </c>
      <c r="Y308" s="228" t="s">
        <v>33</v>
      </c>
    </row>
    <row r="309" spans="2:27" ht="14.25" customHeight="1" x14ac:dyDescent="0.25">
      <c r="B309" s="30">
        <v>44922</v>
      </c>
      <c r="C309" s="45"/>
      <c r="D309" s="43">
        <v>6927</v>
      </c>
      <c r="E309" s="43"/>
      <c r="F309" s="43"/>
      <c r="G309" s="43"/>
      <c r="H309" s="43"/>
      <c r="I309" s="111"/>
      <c r="J309" s="43">
        <v>7313</v>
      </c>
      <c r="K309" s="111"/>
      <c r="L309" s="43"/>
      <c r="M309" s="111"/>
      <c r="N309" s="43" t="s">
        <v>33</v>
      </c>
      <c r="O309" s="97">
        <v>8750</v>
      </c>
      <c r="P309" s="49"/>
      <c r="Q309" s="111"/>
      <c r="R309" s="44"/>
      <c r="S309" s="98"/>
      <c r="T309" s="98">
        <v>16683</v>
      </c>
      <c r="U309" s="179">
        <v>18095</v>
      </c>
      <c r="V309" s="151"/>
      <c r="W309" s="181"/>
      <c r="X309" s="182">
        <v>9977</v>
      </c>
      <c r="Y309" s="228" t="s">
        <v>33</v>
      </c>
    </row>
    <row r="310" spans="2:27" ht="14.25" customHeight="1" x14ac:dyDescent="0.25">
      <c r="B310" s="30">
        <v>44924</v>
      </c>
      <c r="C310" s="45"/>
      <c r="D310" s="43">
        <v>6977</v>
      </c>
      <c r="E310" s="43"/>
      <c r="F310" s="43"/>
      <c r="G310" s="43"/>
      <c r="H310" s="43"/>
      <c r="I310" s="111"/>
      <c r="J310" s="43">
        <v>7311</v>
      </c>
      <c r="K310" s="111"/>
      <c r="L310" s="43"/>
      <c r="M310" s="111"/>
      <c r="N310" s="43" t="s">
        <v>33</v>
      </c>
      <c r="O310" s="97"/>
      <c r="P310" s="49"/>
      <c r="Q310" s="111"/>
      <c r="R310" s="44"/>
      <c r="S310" s="98"/>
      <c r="T310" s="98">
        <v>17286</v>
      </c>
      <c r="U310" s="179">
        <v>17452</v>
      </c>
      <c r="V310" s="151"/>
      <c r="W310" s="181"/>
      <c r="X310" s="182">
        <v>10101</v>
      </c>
      <c r="Y310" s="228" t="s">
        <v>33</v>
      </c>
    </row>
    <row r="311" spans="2:27" ht="14.25" customHeight="1" x14ac:dyDescent="0.25">
      <c r="B311" s="30">
        <v>44929</v>
      </c>
      <c r="C311" s="45"/>
      <c r="D311" s="43">
        <v>7653</v>
      </c>
      <c r="E311" s="43"/>
      <c r="F311" s="43"/>
      <c r="G311" s="43"/>
      <c r="H311" s="43"/>
      <c r="I311" s="111"/>
      <c r="J311" s="43">
        <v>7310</v>
      </c>
      <c r="K311" s="111"/>
      <c r="L311" s="43"/>
      <c r="M311" s="111"/>
      <c r="N311" s="43" t="s">
        <v>33</v>
      </c>
      <c r="O311" s="97">
        <v>8607</v>
      </c>
      <c r="P311" s="49"/>
      <c r="Q311" s="111"/>
      <c r="R311" s="44"/>
      <c r="S311" s="98"/>
      <c r="T311" s="98">
        <v>17035</v>
      </c>
      <c r="U311" s="179">
        <v>19204</v>
      </c>
      <c r="V311" s="151"/>
      <c r="W311" s="181"/>
      <c r="X311" s="182">
        <v>7911</v>
      </c>
      <c r="Y311" s="180" t="s">
        <v>33</v>
      </c>
    </row>
    <row r="312" spans="2:27" x14ac:dyDescent="0.25">
      <c r="B312" s="30">
        <v>44930</v>
      </c>
      <c r="C312" s="45"/>
      <c r="D312" s="43">
        <v>6643</v>
      </c>
      <c r="E312" s="43"/>
      <c r="F312" s="43"/>
      <c r="G312" s="43"/>
      <c r="H312" s="43"/>
      <c r="I312" s="111"/>
      <c r="J312" s="43">
        <v>7279</v>
      </c>
      <c r="K312" s="111"/>
      <c r="L312" s="43"/>
      <c r="M312" s="111"/>
      <c r="N312" s="43" t="s">
        <v>33</v>
      </c>
      <c r="O312" s="97"/>
      <c r="P312" s="49"/>
      <c r="Q312" s="111"/>
      <c r="R312" s="44"/>
      <c r="S312" s="98"/>
      <c r="T312" s="98">
        <v>16417</v>
      </c>
      <c r="U312" s="179">
        <v>19330</v>
      </c>
      <c r="V312" s="151"/>
      <c r="W312" s="181"/>
      <c r="X312" s="182">
        <v>7906</v>
      </c>
      <c r="Y312" s="228" t="s">
        <v>33</v>
      </c>
    </row>
    <row r="313" spans="2:27" x14ac:dyDescent="0.25">
      <c r="B313" s="30">
        <v>44935</v>
      </c>
      <c r="C313" s="45"/>
      <c r="D313" s="43">
        <v>7015</v>
      </c>
      <c r="E313" s="43"/>
      <c r="F313" s="43"/>
      <c r="G313" s="43"/>
      <c r="H313" s="43"/>
      <c r="I313" s="111"/>
      <c r="J313" s="43">
        <v>7648</v>
      </c>
      <c r="K313" s="111"/>
      <c r="L313" s="43"/>
      <c r="M313" s="111"/>
      <c r="N313" s="43" t="s">
        <v>33</v>
      </c>
      <c r="O313" s="97">
        <v>8940</v>
      </c>
      <c r="P313" s="49"/>
      <c r="Q313" s="111"/>
      <c r="R313" s="44"/>
      <c r="S313" s="98"/>
      <c r="T313" s="98">
        <v>19422</v>
      </c>
      <c r="U313" s="179">
        <v>20118</v>
      </c>
      <c r="V313" s="151"/>
      <c r="W313" s="181"/>
      <c r="X313" s="182">
        <v>8846</v>
      </c>
      <c r="Y313" s="180" t="s">
        <v>33</v>
      </c>
    </row>
    <row r="314" spans="2:27" x14ac:dyDescent="0.25">
      <c r="B314" s="30">
        <v>44938</v>
      </c>
      <c r="C314" s="45"/>
      <c r="D314" s="43">
        <v>7905</v>
      </c>
      <c r="E314" s="43"/>
      <c r="F314" s="43"/>
      <c r="G314" s="43"/>
      <c r="H314" s="43"/>
      <c r="I314" s="111"/>
      <c r="J314" s="43">
        <v>8683</v>
      </c>
      <c r="K314" s="111"/>
      <c r="L314" s="43"/>
      <c r="M314" s="111"/>
      <c r="N314" s="43" t="s">
        <v>33</v>
      </c>
      <c r="O314" s="97"/>
      <c r="P314" s="49"/>
      <c r="Q314" s="111"/>
      <c r="R314" s="44"/>
      <c r="S314" s="98"/>
      <c r="T314" s="98">
        <v>19535</v>
      </c>
      <c r="U314" s="179">
        <v>20712</v>
      </c>
      <c r="V314" s="151"/>
      <c r="W314" s="181"/>
      <c r="X314" s="182">
        <v>10981</v>
      </c>
      <c r="Y314" s="180" t="s">
        <v>33</v>
      </c>
    </row>
    <row r="315" spans="2:27" x14ac:dyDescent="0.25">
      <c r="B315" s="30">
        <v>44942</v>
      </c>
      <c r="C315" s="45"/>
      <c r="D315" s="43">
        <v>8856</v>
      </c>
      <c r="E315" s="43"/>
      <c r="F315" s="43"/>
      <c r="G315" s="43"/>
      <c r="H315" s="43"/>
      <c r="I315" s="111"/>
      <c r="J315" s="43">
        <v>8709</v>
      </c>
      <c r="K315" s="111"/>
      <c r="L315" s="43"/>
      <c r="M315" s="111"/>
      <c r="N315" s="43" t="s">
        <v>33</v>
      </c>
      <c r="O315" s="97">
        <v>10074</v>
      </c>
      <c r="P315" s="49"/>
      <c r="Q315" s="111"/>
      <c r="R315" s="44"/>
      <c r="S315" s="98"/>
      <c r="T315" s="98">
        <v>21297</v>
      </c>
      <c r="U315" s="179">
        <v>23807</v>
      </c>
      <c r="V315" s="151"/>
      <c r="W315" s="181"/>
      <c r="X315" s="182">
        <v>8743</v>
      </c>
      <c r="Y315" s="180" t="s">
        <v>33</v>
      </c>
    </row>
    <row r="316" spans="2:27" x14ac:dyDescent="0.25">
      <c r="B316" s="30">
        <v>44945</v>
      </c>
      <c r="C316" s="45"/>
      <c r="D316" s="43">
        <v>7165</v>
      </c>
      <c r="E316" s="43"/>
      <c r="F316" s="43"/>
      <c r="G316" s="43"/>
      <c r="H316" s="43"/>
      <c r="I316" s="111"/>
      <c r="J316" s="43">
        <v>7657</v>
      </c>
      <c r="K316" s="111"/>
      <c r="L316" s="43"/>
      <c r="M316" s="111"/>
      <c r="N316" s="43" t="s">
        <v>33</v>
      </c>
      <c r="O316" s="97"/>
      <c r="P316" s="49"/>
      <c r="Q316" s="111"/>
      <c r="R316" s="44"/>
      <c r="S316" s="98"/>
      <c r="T316" s="98">
        <v>19020</v>
      </c>
      <c r="U316" s="179">
        <v>21175</v>
      </c>
      <c r="V316" s="151"/>
      <c r="W316" s="181"/>
      <c r="X316" s="182">
        <v>9820</v>
      </c>
      <c r="Y316" s="180" t="s">
        <v>33</v>
      </c>
    </row>
    <row r="317" spans="2:27" x14ac:dyDescent="0.25">
      <c r="B317" s="30">
        <v>44949</v>
      </c>
      <c r="C317" s="45"/>
      <c r="D317" s="43">
        <v>7746</v>
      </c>
      <c r="E317" s="43"/>
      <c r="F317" s="43"/>
      <c r="G317" s="43"/>
      <c r="H317" s="43"/>
      <c r="I317" s="111"/>
      <c r="J317" s="43">
        <v>7470</v>
      </c>
      <c r="K317" s="111"/>
      <c r="L317" s="43"/>
      <c r="M317" s="111"/>
      <c r="N317" s="43" t="s">
        <v>33</v>
      </c>
      <c r="O317" s="97">
        <v>8304</v>
      </c>
      <c r="P317" s="49"/>
      <c r="Q317" s="111"/>
      <c r="R317" s="44"/>
      <c r="S317" s="98"/>
      <c r="T317" s="98">
        <v>18960</v>
      </c>
      <c r="U317" s="179">
        <v>28470</v>
      </c>
      <c r="V317" s="151"/>
      <c r="W317" s="181"/>
      <c r="X317" s="182">
        <v>9984</v>
      </c>
      <c r="Y317" s="180" t="s">
        <v>33</v>
      </c>
    </row>
    <row r="318" spans="2:27" x14ac:dyDescent="0.25">
      <c r="B318" s="30">
        <v>44952</v>
      </c>
      <c r="C318" s="45"/>
      <c r="D318" s="43">
        <v>7341</v>
      </c>
      <c r="E318" s="43"/>
      <c r="F318" s="43"/>
      <c r="G318" s="43"/>
      <c r="H318" s="43"/>
      <c r="I318" s="111"/>
      <c r="J318" s="43">
        <v>7499</v>
      </c>
      <c r="K318" s="111"/>
      <c r="L318" s="43"/>
      <c r="M318" s="111"/>
      <c r="N318" s="43" t="s">
        <v>33</v>
      </c>
      <c r="O318" s="97"/>
      <c r="P318" s="49"/>
      <c r="Q318" s="111"/>
      <c r="R318" s="44"/>
      <c r="S318" s="98"/>
      <c r="T318" s="98">
        <v>19860</v>
      </c>
      <c r="U318" s="179">
        <v>19470</v>
      </c>
      <c r="V318" s="151"/>
      <c r="W318" s="181"/>
      <c r="X318" s="182">
        <v>8248</v>
      </c>
      <c r="Y318" s="180" t="s">
        <v>33</v>
      </c>
    </row>
    <row r="319" spans="2:27" x14ac:dyDescent="0.25">
      <c r="B319" s="30">
        <v>44956</v>
      </c>
      <c r="C319" s="45"/>
      <c r="D319" s="43">
        <v>7197</v>
      </c>
      <c r="E319" s="43"/>
      <c r="F319" s="43"/>
      <c r="G319" s="43"/>
      <c r="H319" s="43"/>
      <c r="I319" s="111"/>
      <c r="J319" s="43">
        <v>7241</v>
      </c>
      <c r="K319" s="111"/>
      <c r="L319" s="43"/>
      <c r="M319" s="111"/>
      <c r="N319" s="43">
        <v>8803</v>
      </c>
      <c r="O319" s="97">
        <v>9696</v>
      </c>
      <c r="P319" s="49"/>
      <c r="Q319" s="111"/>
      <c r="R319" s="44"/>
      <c r="S319" s="98"/>
      <c r="T319" s="98">
        <v>18460</v>
      </c>
      <c r="U319" s="179">
        <v>18210</v>
      </c>
      <c r="V319" s="151"/>
      <c r="W319" s="181"/>
      <c r="X319" s="182">
        <v>8953</v>
      </c>
      <c r="Y319" s="180" t="s">
        <v>33</v>
      </c>
    </row>
    <row r="320" spans="2:27" x14ac:dyDescent="0.25">
      <c r="B320" s="30">
        <v>44959</v>
      </c>
      <c r="C320" s="45"/>
      <c r="D320" s="43">
        <v>8255</v>
      </c>
      <c r="E320" s="43"/>
      <c r="F320" s="43"/>
      <c r="G320" s="43"/>
      <c r="H320" s="43"/>
      <c r="I320" s="111"/>
      <c r="J320" s="43">
        <v>8816</v>
      </c>
      <c r="K320" s="111"/>
      <c r="L320" s="43"/>
      <c r="M320" s="111"/>
      <c r="N320" s="43"/>
      <c r="O320" s="97"/>
      <c r="P320" s="49"/>
      <c r="Q320" s="111"/>
      <c r="R320" s="44"/>
      <c r="S320" s="98"/>
      <c r="T320" s="98">
        <v>18110</v>
      </c>
      <c r="U320" s="179">
        <v>18101</v>
      </c>
      <c r="V320" s="151"/>
      <c r="W320" s="181"/>
      <c r="X320" s="182">
        <v>10030</v>
      </c>
      <c r="Y320" s="180" t="s">
        <v>33</v>
      </c>
    </row>
    <row r="321" spans="2:27" x14ac:dyDescent="0.25">
      <c r="B321" s="30">
        <v>44963</v>
      </c>
      <c r="C321" s="45"/>
      <c r="D321" s="43">
        <v>7973</v>
      </c>
      <c r="E321" s="43"/>
      <c r="F321" s="43"/>
      <c r="G321" s="43"/>
      <c r="H321" s="43"/>
      <c r="I321" s="111"/>
      <c r="J321" s="43">
        <v>7548</v>
      </c>
      <c r="K321" s="111"/>
      <c r="L321" s="43"/>
      <c r="M321" s="111"/>
      <c r="N321" s="43" t="s">
        <v>179</v>
      </c>
      <c r="O321" s="97">
        <v>8579</v>
      </c>
      <c r="P321" s="49"/>
      <c r="Q321" s="111"/>
      <c r="R321" s="44"/>
      <c r="S321" s="98"/>
      <c r="T321" s="98">
        <v>17113</v>
      </c>
      <c r="U321" s="179">
        <v>18716</v>
      </c>
      <c r="V321" s="151"/>
      <c r="W321" s="181"/>
      <c r="X321" s="182">
        <v>9651</v>
      </c>
      <c r="Y321" s="180" t="s">
        <v>33</v>
      </c>
    </row>
    <row r="322" spans="2:27" x14ac:dyDescent="0.25">
      <c r="B322" s="30">
        <v>44966</v>
      </c>
      <c r="C322" s="45"/>
      <c r="D322" s="43">
        <v>6729</v>
      </c>
      <c r="E322" s="43"/>
      <c r="F322" s="43"/>
      <c r="G322" s="43"/>
      <c r="H322" s="43"/>
      <c r="I322" s="111"/>
      <c r="J322" s="43">
        <v>6491</v>
      </c>
      <c r="K322" s="111"/>
      <c r="L322" s="43"/>
      <c r="M322" s="111"/>
      <c r="N322" s="43" t="s">
        <v>179</v>
      </c>
      <c r="O322" s="97"/>
      <c r="P322" s="49"/>
      <c r="Q322" s="111"/>
      <c r="R322" s="44"/>
      <c r="S322" s="98"/>
      <c r="T322" s="98">
        <v>19410</v>
      </c>
      <c r="U322" s="179">
        <v>17450</v>
      </c>
      <c r="V322" s="151"/>
      <c r="W322" s="181"/>
      <c r="X322" s="182">
        <v>9672</v>
      </c>
      <c r="Y322" s="180" t="s">
        <v>33</v>
      </c>
      <c r="AA322" t="s">
        <v>180</v>
      </c>
    </row>
    <row r="323" spans="2:27" x14ac:dyDescent="0.25">
      <c r="B323" s="30">
        <v>44970</v>
      </c>
      <c r="C323" s="45"/>
      <c r="D323" s="43">
        <v>7064</v>
      </c>
      <c r="E323" s="43"/>
      <c r="F323" s="43"/>
      <c r="G323" s="43"/>
      <c r="H323" s="43"/>
      <c r="I323" s="111"/>
      <c r="J323" s="43">
        <v>7781</v>
      </c>
      <c r="K323" s="111"/>
      <c r="L323" s="43"/>
      <c r="M323" s="111"/>
      <c r="N323" s="43" t="s">
        <v>179</v>
      </c>
      <c r="O323" s="97">
        <v>9190</v>
      </c>
      <c r="P323" s="49"/>
      <c r="Q323" s="111"/>
      <c r="R323" s="44"/>
      <c r="S323" s="98"/>
      <c r="T323" s="98">
        <v>18636</v>
      </c>
      <c r="U323" s="179">
        <v>17402</v>
      </c>
      <c r="V323" s="151"/>
      <c r="W323" s="181"/>
      <c r="X323" s="182">
        <v>9750</v>
      </c>
      <c r="Y323" s="180" t="s">
        <v>33</v>
      </c>
    </row>
    <row r="324" spans="2:27" x14ac:dyDescent="0.25">
      <c r="B324" s="30">
        <v>44972</v>
      </c>
      <c r="C324" s="45"/>
      <c r="D324" s="43">
        <v>7506</v>
      </c>
      <c r="E324" s="43"/>
      <c r="F324" s="43"/>
      <c r="G324" s="43"/>
      <c r="H324" s="43"/>
      <c r="I324" s="111"/>
      <c r="J324" s="43">
        <v>7618</v>
      </c>
      <c r="K324" s="111"/>
      <c r="L324" s="43"/>
      <c r="M324" s="111"/>
      <c r="N324" s="43" t="s">
        <v>179</v>
      </c>
      <c r="O324" s="97">
        <v>8861</v>
      </c>
      <c r="P324" s="49">
        <v>9846</v>
      </c>
      <c r="Q324" s="111"/>
      <c r="R324" s="44" t="s">
        <v>33</v>
      </c>
      <c r="S324" s="98" t="s">
        <v>33</v>
      </c>
      <c r="T324" s="98">
        <v>18993</v>
      </c>
      <c r="U324" s="179">
        <v>18887</v>
      </c>
      <c r="V324" s="151" t="s">
        <v>167</v>
      </c>
      <c r="W324" s="181" t="s">
        <v>33</v>
      </c>
      <c r="X324" s="182">
        <v>8626</v>
      </c>
      <c r="Y324" s="180" t="s">
        <v>33</v>
      </c>
    </row>
    <row r="325" spans="2:27" x14ac:dyDescent="0.25">
      <c r="B325" s="30">
        <v>44974</v>
      </c>
      <c r="C325" s="45"/>
      <c r="D325" s="43">
        <v>7649</v>
      </c>
      <c r="E325" s="43"/>
      <c r="F325" s="43"/>
      <c r="G325" s="43"/>
      <c r="H325" s="43"/>
      <c r="I325" s="111"/>
      <c r="J325" s="43">
        <v>7734</v>
      </c>
      <c r="K325" s="111"/>
      <c r="L325" s="43"/>
      <c r="M325" s="111"/>
      <c r="N325" s="43" t="s">
        <v>179</v>
      </c>
      <c r="O325" s="97">
        <v>8834</v>
      </c>
      <c r="P325" s="49">
        <v>8791</v>
      </c>
      <c r="Q325" s="111"/>
      <c r="R325" s="44"/>
      <c r="S325" s="98"/>
      <c r="T325" s="98">
        <v>19037</v>
      </c>
      <c r="U325" s="179">
        <v>19487</v>
      </c>
      <c r="V325" s="151" t="s">
        <v>167</v>
      </c>
      <c r="W325" s="181"/>
      <c r="X325" s="182">
        <v>9527</v>
      </c>
      <c r="Y325" s="180"/>
    </row>
    <row r="326" spans="2:27" x14ac:dyDescent="0.25">
      <c r="B326" s="30">
        <v>44977</v>
      </c>
      <c r="C326" s="45"/>
      <c r="D326" s="43">
        <v>7385</v>
      </c>
      <c r="E326" s="43"/>
      <c r="F326" s="43"/>
      <c r="G326" s="43"/>
      <c r="H326" s="43"/>
      <c r="I326" s="111"/>
      <c r="J326" s="43">
        <v>7980</v>
      </c>
      <c r="K326" s="111"/>
      <c r="L326" s="43"/>
      <c r="M326" s="111"/>
      <c r="N326" s="43" t="s">
        <v>179</v>
      </c>
      <c r="O326" s="97">
        <v>9142</v>
      </c>
      <c r="P326" s="49">
        <v>9352</v>
      </c>
      <c r="Q326" s="111"/>
      <c r="R326" s="44"/>
      <c r="S326" s="98"/>
      <c r="T326" s="98">
        <v>19710</v>
      </c>
      <c r="U326" s="179">
        <v>19306</v>
      </c>
      <c r="V326" s="151" t="s">
        <v>167</v>
      </c>
      <c r="W326" s="181"/>
      <c r="X326" s="182">
        <v>8015</v>
      </c>
      <c r="Y326" s="180"/>
    </row>
    <row r="327" spans="2:27" x14ac:dyDescent="0.25">
      <c r="B327" s="30">
        <v>44979</v>
      </c>
      <c r="C327" s="45"/>
      <c r="D327" s="43">
        <v>7186</v>
      </c>
      <c r="E327" s="43"/>
      <c r="F327" s="43"/>
      <c r="G327" s="43"/>
      <c r="H327" s="43"/>
      <c r="I327" s="111"/>
      <c r="J327" s="43">
        <v>7710</v>
      </c>
      <c r="K327" s="111"/>
      <c r="L327" s="43"/>
      <c r="M327" s="111"/>
      <c r="N327" s="43" t="s">
        <v>179</v>
      </c>
      <c r="O327" s="97">
        <v>8714</v>
      </c>
      <c r="P327" s="49">
        <v>8930</v>
      </c>
      <c r="Q327" s="111"/>
      <c r="R327" s="44" t="s">
        <v>33</v>
      </c>
      <c r="S327" s="98" t="s">
        <v>33</v>
      </c>
      <c r="T327" s="98">
        <v>18188</v>
      </c>
      <c r="U327" s="179">
        <v>20172</v>
      </c>
      <c r="V327" s="151" t="s">
        <v>167</v>
      </c>
      <c r="W327" s="181" t="s">
        <v>181</v>
      </c>
      <c r="X327" s="182">
        <v>8058</v>
      </c>
      <c r="Y327" s="180" t="s">
        <v>33</v>
      </c>
    </row>
    <row r="328" spans="2:27" x14ac:dyDescent="0.25">
      <c r="B328" s="30">
        <v>44981</v>
      </c>
      <c r="C328" s="45"/>
      <c r="D328" s="43">
        <v>7753</v>
      </c>
      <c r="E328" s="43"/>
      <c r="F328" s="43"/>
      <c r="G328" s="43"/>
      <c r="H328" s="43"/>
      <c r="I328" s="111"/>
      <c r="J328" s="43">
        <v>8673</v>
      </c>
      <c r="K328" s="111"/>
      <c r="L328" s="43"/>
      <c r="M328" s="111"/>
      <c r="N328" s="43" t="s">
        <v>179</v>
      </c>
      <c r="O328" s="97">
        <v>9769</v>
      </c>
      <c r="P328" s="49">
        <v>9805</v>
      </c>
      <c r="Q328" s="111"/>
      <c r="R328" s="44"/>
      <c r="S328" s="98"/>
      <c r="T328" s="98">
        <v>20765</v>
      </c>
      <c r="U328" s="179">
        <v>21438</v>
      </c>
      <c r="V328" s="151" t="s">
        <v>167</v>
      </c>
      <c r="W328" s="181"/>
      <c r="X328" s="182">
        <v>8342</v>
      </c>
      <c r="Y328" s="180"/>
    </row>
    <row r="329" spans="2:27" x14ac:dyDescent="0.25">
      <c r="B329" s="30">
        <v>44984</v>
      </c>
      <c r="C329" s="45"/>
      <c r="D329" s="43">
        <v>8777</v>
      </c>
      <c r="E329" s="43"/>
      <c r="F329" s="43"/>
      <c r="G329" s="43"/>
      <c r="H329" s="43"/>
      <c r="I329" s="111"/>
      <c r="J329" s="43">
        <v>8805</v>
      </c>
      <c r="K329" s="111"/>
      <c r="L329" s="43"/>
      <c r="M329" s="111"/>
      <c r="N329" s="43" t="s">
        <v>179</v>
      </c>
      <c r="O329" s="97">
        <v>9879</v>
      </c>
      <c r="P329" s="49">
        <v>9828</v>
      </c>
      <c r="Q329" s="111"/>
      <c r="R329" s="44" t="s">
        <v>33</v>
      </c>
      <c r="S329" s="98" t="s">
        <v>33</v>
      </c>
      <c r="T329" s="98">
        <v>23729</v>
      </c>
      <c r="U329" s="179">
        <v>31115</v>
      </c>
      <c r="V329" s="151" t="s">
        <v>167</v>
      </c>
      <c r="W329" s="181" t="s">
        <v>33</v>
      </c>
      <c r="X329" s="182">
        <v>8817</v>
      </c>
      <c r="Y329" s="180" t="s">
        <v>33</v>
      </c>
    </row>
    <row r="330" spans="2:27" x14ac:dyDescent="0.25">
      <c r="B330" s="30">
        <v>44986</v>
      </c>
      <c r="C330" s="45"/>
      <c r="D330" s="43">
        <v>7953</v>
      </c>
      <c r="E330" s="43"/>
      <c r="F330" s="43"/>
      <c r="G330" s="43"/>
      <c r="H330" s="43"/>
      <c r="I330" s="111"/>
      <c r="J330" s="43">
        <v>8645</v>
      </c>
      <c r="K330" s="111"/>
      <c r="L330" s="43"/>
      <c r="M330" s="111"/>
      <c r="N330" s="43" t="s">
        <v>179</v>
      </c>
      <c r="O330" s="97">
        <v>9925</v>
      </c>
      <c r="P330" s="49">
        <v>9880</v>
      </c>
      <c r="Q330" s="111"/>
      <c r="R330" s="44"/>
      <c r="S330" s="98"/>
      <c r="T330" s="98">
        <v>21523</v>
      </c>
      <c r="U330" s="179">
        <v>22565</v>
      </c>
      <c r="V330" s="151" t="s">
        <v>167</v>
      </c>
      <c r="W330" s="181"/>
      <c r="X330" s="182">
        <v>9365</v>
      </c>
      <c r="Y330" s="180"/>
    </row>
    <row r="331" spans="2:27" x14ac:dyDescent="0.25">
      <c r="B331" s="30">
        <v>44988</v>
      </c>
      <c r="C331" s="45"/>
      <c r="D331" s="43">
        <v>7434</v>
      </c>
      <c r="E331" s="43"/>
      <c r="F331" s="43"/>
      <c r="G331" s="43"/>
      <c r="H331" s="43"/>
      <c r="I331" s="111"/>
      <c r="J331" s="43">
        <v>7886</v>
      </c>
      <c r="K331" s="111"/>
      <c r="L331" s="43"/>
      <c r="M331" s="111"/>
      <c r="N331" s="43" t="s">
        <v>179</v>
      </c>
      <c r="O331" s="97">
        <v>8784</v>
      </c>
      <c r="P331" s="49">
        <v>9232</v>
      </c>
      <c r="Q331" s="111"/>
      <c r="R331" s="44"/>
      <c r="S331" s="98"/>
      <c r="T331" s="98">
        <v>20170</v>
      </c>
      <c r="U331" s="179">
        <v>25420</v>
      </c>
      <c r="V331" s="151" t="s">
        <v>167</v>
      </c>
      <c r="W331" s="181"/>
      <c r="X331" s="182">
        <v>8146</v>
      </c>
      <c r="Y331" s="180"/>
    </row>
    <row r="332" spans="2:27" x14ac:dyDescent="0.25">
      <c r="B332" s="30">
        <v>44991</v>
      </c>
      <c r="C332" s="45"/>
      <c r="D332" s="43">
        <v>7765</v>
      </c>
      <c r="E332" s="43"/>
      <c r="F332" s="43"/>
      <c r="G332" s="43"/>
      <c r="H332" s="43"/>
      <c r="I332" s="111"/>
      <c r="J332" s="43">
        <v>8551</v>
      </c>
      <c r="K332" s="111"/>
      <c r="L332" s="43"/>
      <c r="M332" s="111"/>
      <c r="N332" s="43" t="s">
        <v>179</v>
      </c>
      <c r="O332" s="97">
        <v>9716</v>
      </c>
      <c r="P332" s="49">
        <v>9973</v>
      </c>
      <c r="Q332" s="111"/>
      <c r="R332" s="44" t="s">
        <v>33</v>
      </c>
      <c r="S332" s="98" t="s">
        <v>33</v>
      </c>
      <c r="T332" s="98">
        <v>21107</v>
      </c>
      <c r="U332" s="179">
        <v>23025</v>
      </c>
      <c r="V332" s="151" t="s">
        <v>167</v>
      </c>
      <c r="W332" s="181" t="s">
        <v>33</v>
      </c>
      <c r="X332" s="182">
        <v>8063</v>
      </c>
      <c r="Y332" s="180" t="s">
        <v>33</v>
      </c>
      <c r="AA332" t="s">
        <v>184</v>
      </c>
    </row>
    <row r="333" spans="2:27" x14ac:dyDescent="0.25">
      <c r="B333" s="30">
        <v>44993</v>
      </c>
      <c r="C333" s="45"/>
      <c r="D333" s="43">
        <v>7915</v>
      </c>
      <c r="E333" s="43"/>
      <c r="F333" s="43"/>
      <c r="G333" s="43"/>
      <c r="H333" s="43"/>
      <c r="I333" s="111"/>
      <c r="J333" s="43">
        <v>8947</v>
      </c>
      <c r="K333" s="111"/>
      <c r="L333" s="43"/>
      <c r="M333" s="111"/>
      <c r="N333" s="43" t="s">
        <v>179</v>
      </c>
      <c r="O333" s="97">
        <v>9859</v>
      </c>
      <c r="P333" s="49">
        <v>12191</v>
      </c>
      <c r="Q333" s="111"/>
      <c r="R333" s="44"/>
      <c r="S333" s="98"/>
      <c r="T333" s="98">
        <v>21508</v>
      </c>
      <c r="U333" s="179">
        <v>22641</v>
      </c>
      <c r="V333" s="151" t="s">
        <v>167</v>
      </c>
      <c r="W333" s="181"/>
      <c r="X333" s="182">
        <v>8788</v>
      </c>
      <c r="Y333" s="180"/>
    </row>
    <row r="334" spans="2:27" x14ac:dyDescent="0.25">
      <c r="B334" s="30">
        <v>44995</v>
      </c>
      <c r="C334" s="45"/>
      <c r="D334" s="43">
        <v>7678</v>
      </c>
      <c r="E334" s="43"/>
      <c r="F334" s="43"/>
      <c r="G334" s="43"/>
      <c r="H334" s="43"/>
      <c r="I334" s="111"/>
      <c r="J334" s="43">
        <v>8051</v>
      </c>
      <c r="K334" s="111"/>
      <c r="L334" s="43"/>
      <c r="M334" s="111"/>
      <c r="N334" s="43" t="s">
        <v>179</v>
      </c>
      <c r="O334" s="97">
        <v>9597</v>
      </c>
      <c r="P334" s="49">
        <v>10003</v>
      </c>
      <c r="Q334" s="111"/>
      <c r="R334" s="44"/>
      <c r="S334" s="98"/>
      <c r="T334" s="98">
        <v>21488</v>
      </c>
      <c r="U334" s="179">
        <v>27185</v>
      </c>
      <c r="V334" s="151" t="s">
        <v>167</v>
      </c>
      <c r="W334" s="181"/>
      <c r="X334" s="182">
        <v>7696</v>
      </c>
      <c r="Y334" s="180"/>
    </row>
    <row r="335" spans="2:27" x14ac:dyDescent="0.25">
      <c r="B335" s="30">
        <v>44998</v>
      </c>
      <c r="C335" s="45"/>
      <c r="D335" s="43">
        <v>9009</v>
      </c>
      <c r="E335" s="43"/>
      <c r="F335" s="43"/>
      <c r="G335" s="43"/>
      <c r="H335" s="43"/>
      <c r="I335" s="111"/>
      <c r="J335" s="43">
        <v>8456</v>
      </c>
      <c r="K335" s="111"/>
      <c r="L335" s="43"/>
      <c r="M335" s="111"/>
      <c r="N335" s="43" t="s">
        <v>179</v>
      </c>
      <c r="O335" s="97">
        <v>10286</v>
      </c>
      <c r="P335" s="49">
        <v>9414</v>
      </c>
      <c r="Q335" s="111"/>
      <c r="R335" s="44" t="s">
        <v>33</v>
      </c>
      <c r="S335" s="98" t="s">
        <v>33</v>
      </c>
      <c r="T335" s="98">
        <v>21243</v>
      </c>
      <c r="U335" s="179">
        <v>24753</v>
      </c>
      <c r="V335" s="151" t="s">
        <v>167</v>
      </c>
      <c r="W335" s="181" t="s">
        <v>33</v>
      </c>
      <c r="X335" s="182">
        <v>9389</v>
      </c>
      <c r="Y335" s="180" t="s">
        <v>33</v>
      </c>
    </row>
    <row r="336" spans="2:27" x14ac:dyDescent="0.25">
      <c r="B336" s="30">
        <v>45000</v>
      </c>
      <c r="C336" s="45"/>
      <c r="D336" s="43">
        <v>8526</v>
      </c>
      <c r="E336" s="43"/>
      <c r="F336" s="43"/>
      <c r="G336" s="43"/>
      <c r="H336" s="43"/>
      <c r="I336" s="111"/>
      <c r="J336" s="43">
        <v>8817</v>
      </c>
      <c r="K336" s="111"/>
      <c r="L336" s="43"/>
      <c r="M336" s="111"/>
      <c r="N336" s="43" t="s">
        <v>179</v>
      </c>
      <c r="O336" s="97">
        <v>10764</v>
      </c>
      <c r="P336" s="49">
        <v>10222</v>
      </c>
      <c r="Q336" s="111"/>
      <c r="R336" s="44"/>
      <c r="S336" s="98"/>
      <c r="T336" s="98">
        <v>21488</v>
      </c>
      <c r="U336" s="179">
        <v>24331</v>
      </c>
      <c r="V336" s="151" t="s">
        <v>167</v>
      </c>
      <c r="W336" s="181"/>
      <c r="X336" s="182">
        <v>11408</v>
      </c>
      <c r="Y336" s="180"/>
    </row>
    <row r="337" spans="2:25" x14ac:dyDescent="0.25">
      <c r="B337" s="30">
        <v>45002</v>
      </c>
      <c r="C337" s="45"/>
      <c r="D337" s="43">
        <v>8354</v>
      </c>
      <c r="E337" s="43"/>
      <c r="F337" s="43"/>
      <c r="G337" s="43"/>
      <c r="H337" s="43"/>
      <c r="I337" s="111"/>
      <c r="J337" s="43">
        <v>8730</v>
      </c>
      <c r="K337" s="111"/>
      <c r="L337" s="43"/>
      <c r="M337" s="111"/>
      <c r="N337" s="43" t="s">
        <v>179</v>
      </c>
      <c r="O337" s="97">
        <v>10539</v>
      </c>
      <c r="P337" s="49">
        <v>10032</v>
      </c>
      <c r="Q337" s="111"/>
      <c r="R337" s="44"/>
      <c r="S337" s="98"/>
      <c r="T337" s="98">
        <v>22686</v>
      </c>
      <c r="U337" s="179">
        <v>25390</v>
      </c>
      <c r="V337" s="151" t="s">
        <v>167</v>
      </c>
      <c r="W337" s="181"/>
      <c r="X337" s="182">
        <v>11296</v>
      </c>
      <c r="Y337" s="180"/>
    </row>
    <row r="338" spans="2:25" x14ac:dyDescent="0.25">
      <c r="B338" s="30">
        <v>45005</v>
      </c>
      <c r="C338" s="45"/>
      <c r="D338" s="43">
        <v>7971</v>
      </c>
      <c r="E338" s="43"/>
      <c r="F338" s="43"/>
      <c r="G338" s="43"/>
      <c r="H338" s="43"/>
      <c r="I338" s="111"/>
      <c r="J338" s="43">
        <v>8743</v>
      </c>
      <c r="K338" s="111"/>
      <c r="L338" s="43"/>
      <c r="M338" s="111"/>
      <c r="N338" s="43">
        <v>8247</v>
      </c>
      <c r="O338" s="97">
        <v>9782</v>
      </c>
      <c r="P338" s="49">
        <v>10072</v>
      </c>
      <c r="Q338" s="111"/>
      <c r="R338" s="44" t="s">
        <v>33</v>
      </c>
      <c r="S338" s="98" t="s">
        <v>33</v>
      </c>
      <c r="T338" s="98">
        <v>22262</v>
      </c>
      <c r="U338" s="179">
        <v>26989</v>
      </c>
      <c r="V338" s="151" t="s">
        <v>167</v>
      </c>
      <c r="W338" s="181" t="s">
        <v>33</v>
      </c>
      <c r="X338" s="182">
        <v>10219</v>
      </c>
      <c r="Y338" s="180" t="s">
        <v>33</v>
      </c>
    </row>
    <row r="339" spans="2:25" x14ac:dyDescent="0.25">
      <c r="B339" s="30">
        <v>45007</v>
      </c>
      <c r="C339" s="45"/>
      <c r="D339" s="43">
        <v>8218</v>
      </c>
      <c r="E339" s="43"/>
      <c r="F339" s="43"/>
      <c r="G339" s="43"/>
      <c r="H339" s="43"/>
      <c r="I339" s="111"/>
      <c r="J339" s="43">
        <v>8684</v>
      </c>
      <c r="K339" s="111"/>
      <c r="L339" s="43"/>
      <c r="M339" s="111"/>
      <c r="N339" s="43" t="s">
        <v>179</v>
      </c>
      <c r="O339" s="97">
        <v>10405</v>
      </c>
      <c r="P339" s="49">
        <v>10033</v>
      </c>
      <c r="Q339" s="111"/>
      <c r="R339" s="44"/>
      <c r="S339" s="98"/>
      <c r="T339" s="98">
        <v>22578</v>
      </c>
      <c r="U339" s="179">
        <v>29037</v>
      </c>
      <c r="V339" s="151" t="s">
        <v>167</v>
      </c>
      <c r="W339" s="181"/>
      <c r="X339" s="182">
        <v>12123</v>
      </c>
      <c r="Y339" s="180"/>
    </row>
    <row r="340" spans="2:25" x14ac:dyDescent="0.25">
      <c r="B340" s="30">
        <v>45009</v>
      </c>
      <c r="C340" s="45"/>
      <c r="D340" s="43">
        <v>8902</v>
      </c>
      <c r="E340" s="43"/>
      <c r="F340" s="43"/>
      <c r="G340" s="43"/>
      <c r="H340" s="43"/>
      <c r="I340" s="111"/>
      <c r="J340" s="43">
        <v>8840</v>
      </c>
      <c r="K340" s="111"/>
      <c r="L340" s="43"/>
      <c r="M340" s="111"/>
      <c r="N340" s="43" t="s">
        <v>179</v>
      </c>
      <c r="O340" s="97">
        <v>10471</v>
      </c>
      <c r="P340" s="49">
        <v>10025</v>
      </c>
      <c r="Q340" s="111"/>
      <c r="R340" s="44"/>
      <c r="S340" s="98"/>
      <c r="T340" s="98">
        <v>22329</v>
      </c>
      <c r="U340" s="179">
        <v>26380</v>
      </c>
      <c r="V340" s="151" t="s">
        <v>167</v>
      </c>
      <c r="W340" s="181"/>
      <c r="X340" s="182">
        <v>10237</v>
      </c>
      <c r="Y340" s="180"/>
    </row>
    <row r="341" spans="2:25" x14ac:dyDescent="0.25">
      <c r="B341" s="30">
        <v>45012</v>
      </c>
      <c r="C341" s="45"/>
      <c r="D341" s="43">
        <v>8908</v>
      </c>
      <c r="E341" s="43"/>
      <c r="F341" s="43"/>
      <c r="G341" s="43"/>
      <c r="H341" s="43"/>
      <c r="I341" s="111"/>
      <c r="J341" s="43">
        <v>8497</v>
      </c>
      <c r="K341" s="111"/>
      <c r="L341" s="43"/>
      <c r="M341" s="111"/>
      <c r="N341" s="43" t="s">
        <v>179</v>
      </c>
      <c r="O341" s="97">
        <v>10086</v>
      </c>
      <c r="P341" s="49">
        <v>10809</v>
      </c>
      <c r="Q341" s="111"/>
      <c r="R341" s="44" t="s">
        <v>33</v>
      </c>
      <c r="S341" s="98" t="s">
        <v>33</v>
      </c>
      <c r="T341" s="98">
        <v>22482</v>
      </c>
      <c r="U341" s="179">
        <v>24636</v>
      </c>
      <c r="V341" s="151" t="s">
        <v>167</v>
      </c>
      <c r="W341" s="181" t="s">
        <v>33</v>
      </c>
      <c r="X341" s="182" t="s">
        <v>33</v>
      </c>
      <c r="Y341" s="180" t="s">
        <v>33</v>
      </c>
    </row>
    <row r="342" spans="2:25" x14ac:dyDescent="0.25">
      <c r="B342" s="30">
        <v>45014</v>
      </c>
      <c r="C342" s="45"/>
      <c r="D342" s="43">
        <v>7897</v>
      </c>
      <c r="E342" s="43"/>
      <c r="F342" s="43"/>
      <c r="G342" s="43"/>
      <c r="H342" s="43"/>
      <c r="I342" s="111"/>
      <c r="J342" s="43">
        <v>8440</v>
      </c>
      <c r="K342" s="111"/>
      <c r="L342" s="43"/>
      <c r="M342" s="111"/>
      <c r="N342" s="43" t="s">
        <v>179</v>
      </c>
      <c r="O342" s="97">
        <v>10230</v>
      </c>
      <c r="P342" s="49">
        <v>9796</v>
      </c>
      <c r="Q342" s="111"/>
      <c r="R342" s="44"/>
      <c r="S342" s="98"/>
      <c r="T342" s="98">
        <v>23179</v>
      </c>
      <c r="U342" s="179">
        <v>31642</v>
      </c>
      <c r="V342" s="151" t="s">
        <v>167</v>
      </c>
      <c r="W342" s="181"/>
      <c r="X342" s="182" t="s">
        <v>33</v>
      </c>
      <c r="Y342" s="180"/>
    </row>
    <row r="343" spans="2:25" x14ac:dyDescent="0.25">
      <c r="B343" s="30">
        <v>45016</v>
      </c>
      <c r="C343" s="45"/>
      <c r="D343" s="43">
        <v>8847</v>
      </c>
      <c r="E343" s="43"/>
      <c r="F343" s="43"/>
      <c r="G343" s="43"/>
      <c r="H343" s="43"/>
      <c r="I343" s="111"/>
      <c r="J343" s="43">
        <v>9050</v>
      </c>
      <c r="K343" s="111"/>
      <c r="L343" s="43"/>
      <c r="M343" s="111"/>
      <c r="N343" s="43" t="s">
        <v>179</v>
      </c>
      <c r="O343" s="97">
        <v>10113</v>
      </c>
      <c r="P343" s="49">
        <v>10388</v>
      </c>
      <c r="Q343" s="111"/>
      <c r="R343" s="44"/>
      <c r="S343" s="98"/>
      <c r="T343" s="98">
        <v>23496</v>
      </c>
      <c r="U343" s="179">
        <v>31304</v>
      </c>
      <c r="V343" s="151" t="s">
        <v>167</v>
      </c>
      <c r="W343" s="181"/>
      <c r="X343" s="182" t="s">
        <v>33</v>
      </c>
      <c r="Y343" s="180"/>
    </row>
    <row r="344" spans="2:25" x14ac:dyDescent="0.25">
      <c r="B344" s="30">
        <v>45019</v>
      </c>
      <c r="C344" s="45"/>
      <c r="D344" s="43">
        <v>8187</v>
      </c>
      <c r="E344" s="43"/>
      <c r="F344" s="43"/>
      <c r="G344" s="43"/>
      <c r="H344" s="43"/>
      <c r="I344" s="111"/>
      <c r="J344" s="43">
        <v>8946</v>
      </c>
      <c r="K344" s="111"/>
      <c r="L344" s="43"/>
      <c r="M344" s="111"/>
      <c r="N344" s="43" t="s">
        <v>179</v>
      </c>
      <c r="O344" s="97">
        <v>10836</v>
      </c>
      <c r="P344" s="49">
        <v>10569</v>
      </c>
      <c r="Q344" s="111"/>
      <c r="R344" s="44" t="s">
        <v>33</v>
      </c>
      <c r="S344" s="98" t="s">
        <v>33</v>
      </c>
      <c r="T344" s="98">
        <v>25242</v>
      </c>
      <c r="U344" s="179">
        <v>31093</v>
      </c>
      <c r="V344" s="151">
        <v>39908</v>
      </c>
      <c r="W344" s="181" t="s">
        <v>33</v>
      </c>
      <c r="X344" s="182" t="s">
        <v>33</v>
      </c>
      <c r="Y344" s="180" t="s">
        <v>33</v>
      </c>
    </row>
    <row r="345" spans="2:25" x14ac:dyDescent="0.25">
      <c r="B345" s="30">
        <v>45020</v>
      </c>
      <c r="C345" s="45"/>
      <c r="D345" s="43">
        <v>8045</v>
      </c>
      <c r="E345" s="43"/>
      <c r="F345" s="43"/>
      <c r="G345" s="43"/>
      <c r="H345" s="43"/>
      <c r="I345" s="111"/>
      <c r="J345" s="43">
        <v>8786</v>
      </c>
      <c r="K345" s="111"/>
      <c r="L345" s="43"/>
      <c r="M345" s="111"/>
      <c r="N345" s="43" t="s">
        <v>179</v>
      </c>
      <c r="O345" s="97">
        <v>10561</v>
      </c>
      <c r="P345" s="49">
        <v>10396</v>
      </c>
      <c r="Q345" s="111"/>
      <c r="R345" s="44"/>
      <c r="S345" s="98"/>
      <c r="T345" s="98">
        <v>24814</v>
      </c>
      <c r="U345" s="179">
        <v>34080</v>
      </c>
      <c r="V345" s="151">
        <v>38347</v>
      </c>
      <c r="W345" s="181"/>
      <c r="X345" s="182" t="s">
        <v>33</v>
      </c>
      <c r="Y345" s="180"/>
    </row>
    <row r="346" spans="2:25" ht="14.25" customHeight="1" x14ac:dyDescent="0.25">
      <c r="B346" s="30">
        <v>45028</v>
      </c>
      <c r="C346" s="45"/>
      <c r="D346" s="43">
        <v>7148</v>
      </c>
      <c r="E346" s="43"/>
      <c r="F346" s="43"/>
      <c r="G346" s="43"/>
      <c r="H346" s="43"/>
      <c r="I346" s="111"/>
      <c r="J346" s="43">
        <v>7711</v>
      </c>
      <c r="K346" s="111"/>
      <c r="L346" s="43"/>
      <c r="M346" s="111"/>
      <c r="N346" s="43" t="s">
        <v>179</v>
      </c>
      <c r="O346" s="97">
        <v>10224</v>
      </c>
      <c r="P346" s="49">
        <v>9323</v>
      </c>
      <c r="Q346" s="111"/>
      <c r="R346" s="44" t="s">
        <v>33</v>
      </c>
      <c r="S346" s="98" t="s">
        <v>33</v>
      </c>
      <c r="T346" s="98">
        <v>21919</v>
      </c>
      <c r="U346" s="179">
        <v>38894</v>
      </c>
      <c r="V346" s="151">
        <v>32078</v>
      </c>
      <c r="W346" s="181" t="s">
        <v>33</v>
      </c>
      <c r="X346" s="182" t="s">
        <v>33</v>
      </c>
      <c r="Y346" s="180" t="s">
        <v>33</v>
      </c>
    </row>
    <row r="347" spans="2:25" x14ac:dyDescent="0.25">
      <c r="B347" s="30">
        <v>45030</v>
      </c>
      <c r="C347" s="45"/>
      <c r="D347" s="43">
        <v>7226</v>
      </c>
      <c r="E347" s="43"/>
      <c r="F347" s="43"/>
      <c r="G347" s="43"/>
      <c r="H347" s="43"/>
      <c r="I347" s="111"/>
      <c r="J347" s="43">
        <v>7540</v>
      </c>
      <c r="K347" s="111"/>
      <c r="L347" s="43"/>
      <c r="M347" s="111"/>
      <c r="N347" s="43" t="s">
        <v>179</v>
      </c>
      <c r="O347" s="97">
        <v>8016</v>
      </c>
      <c r="P347" s="49">
        <v>8060</v>
      </c>
      <c r="Q347" s="111"/>
      <c r="R347" s="44"/>
      <c r="S347" s="98"/>
      <c r="T347" s="98">
        <v>20823</v>
      </c>
      <c r="U347" s="179">
        <v>28861</v>
      </c>
      <c r="V347" s="151">
        <v>28236</v>
      </c>
      <c r="W347" s="181"/>
      <c r="X347" s="182" t="s">
        <v>33</v>
      </c>
      <c r="Y347" s="180"/>
    </row>
    <row r="348" spans="2:25" x14ac:dyDescent="0.25">
      <c r="B348" s="30">
        <v>45033</v>
      </c>
      <c r="C348" s="45"/>
      <c r="D348" s="43">
        <v>8067</v>
      </c>
      <c r="E348" s="43"/>
      <c r="F348" s="43"/>
      <c r="G348" s="43"/>
      <c r="H348" s="43"/>
      <c r="I348" s="111"/>
      <c r="J348" s="43">
        <v>7263</v>
      </c>
      <c r="K348" s="111"/>
      <c r="L348" s="43"/>
      <c r="M348" s="111"/>
      <c r="N348" s="43" t="s">
        <v>179</v>
      </c>
      <c r="O348" s="97">
        <v>8577</v>
      </c>
      <c r="P348" s="49">
        <v>8737</v>
      </c>
      <c r="Q348" s="111"/>
      <c r="R348" s="44" t="s">
        <v>33</v>
      </c>
      <c r="S348" s="98" t="s">
        <v>33</v>
      </c>
      <c r="T348" s="98">
        <v>22776</v>
      </c>
      <c r="U348" s="179">
        <v>33563</v>
      </c>
      <c r="V348" s="151">
        <v>30931</v>
      </c>
      <c r="W348" s="181" t="s">
        <v>33</v>
      </c>
      <c r="X348" s="182" t="s">
        <v>33</v>
      </c>
      <c r="Y348" s="180" t="s">
        <v>33</v>
      </c>
    </row>
    <row r="349" spans="2:25" x14ac:dyDescent="0.25">
      <c r="B349" s="30">
        <v>45035</v>
      </c>
      <c r="C349" s="45"/>
      <c r="D349" s="43">
        <v>8175</v>
      </c>
      <c r="E349" s="43"/>
      <c r="F349" s="43"/>
      <c r="G349" s="43"/>
      <c r="H349" s="43"/>
      <c r="I349" s="111"/>
      <c r="J349" s="43">
        <v>7583</v>
      </c>
      <c r="K349" s="111"/>
      <c r="L349" s="43"/>
      <c r="M349" s="111"/>
      <c r="N349" s="43" t="s">
        <v>179</v>
      </c>
      <c r="O349" s="97">
        <v>8982</v>
      </c>
      <c r="P349" s="49">
        <v>9734</v>
      </c>
      <c r="Q349" s="111"/>
      <c r="R349" s="44"/>
      <c r="S349" s="98"/>
      <c r="T349" s="98">
        <v>25314</v>
      </c>
      <c r="U349" s="179">
        <v>47218</v>
      </c>
      <c r="V349" s="151" t="s">
        <v>167</v>
      </c>
      <c r="W349" s="181"/>
      <c r="X349" s="182" t="s">
        <v>33</v>
      </c>
      <c r="Y349" s="180"/>
    </row>
    <row r="350" spans="2:25" x14ac:dyDescent="0.25">
      <c r="B350" s="30">
        <v>45037</v>
      </c>
      <c r="C350" s="45"/>
      <c r="D350" s="43">
        <v>9786</v>
      </c>
      <c r="E350" s="43"/>
      <c r="F350" s="43"/>
      <c r="G350" s="43"/>
      <c r="H350" s="43"/>
      <c r="I350" s="111"/>
      <c r="J350" s="43">
        <v>8876</v>
      </c>
      <c r="K350" s="111"/>
      <c r="L350" s="43"/>
      <c r="M350" s="111"/>
      <c r="N350" s="43" t="s">
        <v>179</v>
      </c>
      <c r="O350" s="97">
        <v>10497</v>
      </c>
      <c r="P350" s="49">
        <v>11276</v>
      </c>
      <c r="Q350" s="111"/>
      <c r="R350" s="44"/>
      <c r="S350" s="98"/>
      <c r="T350" s="98">
        <v>28275</v>
      </c>
      <c r="U350" s="179">
        <v>41066</v>
      </c>
      <c r="V350" s="151" t="s">
        <v>167</v>
      </c>
      <c r="W350" s="181"/>
      <c r="X350" s="182">
        <v>11557</v>
      </c>
      <c r="Y350" s="180"/>
    </row>
    <row r="351" spans="2:25" x14ac:dyDescent="0.25">
      <c r="B351" s="30">
        <v>45040</v>
      </c>
      <c r="C351" s="45"/>
      <c r="D351" s="43">
        <v>6522</v>
      </c>
      <c r="E351" s="43"/>
      <c r="F351" s="43"/>
      <c r="G351" s="43"/>
      <c r="H351" s="43"/>
      <c r="I351" s="111"/>
      <c r="J351" s="43">
        <v>6541</v>
      </c>
      <c r="K351" s="111"/>
      <c r="L351" s="43"/>
      <c r="M351" s="111"/>
      <c r="N351" s="43" t="s">
        <v>179</v>
      </c>
      <c r="O351" s="97" t="s">
        <v>42</v>
      </c>
      <c r="P351" s="49">
        <v>10336</v>
      </c>
      <c r="Q351" s="111"/>
      <c r="R351" s="44" t="s">
        <v>33</v>
      </c>
      <c r="S351" s="120" t="s">
        <v>33</v>
      </c>
      <c r="T351" s="98">
        <v>22309</v>
      </c>
      <c r="U351" s="179">
        <v>37747</v>
      </c>
      <c r="V351" s="151" t="s">
        <v>167</v>
      </c>
      <c r="W351" s="181" t="s">
        <v>33</v>
      </c>
      <c r="X351" s="182" t="s">
        <v>33</v>
      </c>
      <c r="Y351" s="180" t="s">
        <v>33</v>
      </c>
    </row>
    <row r="352" spans="2:25" x14ac:dyDescent="0.25">
      <c r="B352" s="30">
        <v>45042</v>
      </c>
      <c r="C352" s="45"/>
      <c r="D352" s="43">
        <v>8004</v>
      </c>
      <c r="E352" s="43"/>
      <c r="F352" s="43"/>
      <c r="G352" s="43"/>
      <c r="H352" s="43"/>
      <c r="I352" s="111"/>
      <c r="J352" s="43">
        <v>7527</v>
      </c>
      <c r="K352" s="111"/>
      <c r="L352" s="43"/>
      <c r="M352" s="111"/>
      <c r="N352" s="43" t="s">
        <v>179</v>
      </c>
      <c r="O352" s="97" t="s">
        <v>42</v>
      </c>
      <c r="P352" s="49">
        <v>14142</v>
      </c>
      <c r="Q352" s="111"/>
      <c r="R352" s="44"/>
      <c r="S352" s="98"/>
      <c r="T352" s="98">
        <v>27687</v>
      </c>
      <c r="U352" s="179">
        <v>45653</v>
      </c>
      <c r="V352" s="151" t="s">
        <v>167</v>
      </c>
      <c r="W352" s="181"/>
      <c r="X352" s="182" t="s">
        <v>33</v>
      </c>
      <c r="Y352" s="180"/>
    </row>
    <row r="353" spans="2:27" x14ac:dyDescent="0.25">
      <c r="B353" s="30">
        <v>45044</v>
      </c>
      <c r="C353" s="45"/>
      <c r="D353" s="43">
        <v>9092</v>
      </c>
      <c r="E353" s="43"/>
      <c r="F353" s="43"/>
      <c r="G353" s="43"/>
      <c r="H353" s="43"/>
      <c r="I353" s="111"/>
      <c r="J353" s="43">
        <v>8417</v>
      </c>
      <c r="K353" s="111"/>
      <c r="L353" s="43"/>
      <c r="M353" s="111"/>
      <c r="N353" s="43" t="s">
        <v>179</v>
      </c>
      <c r="O353" s="97" t="s">
        <v>42</v>
      </c>
      <c r="P353" s="49">
        <v>24582</v>
      </c>
      <c r="Q353" s="111"/>
      <c r="R353" s="44"/>
      <c r="S353" s="98"/>
      <c r="T353" s="98">
        <v>29504</v>
      </c>
      <c r="U353" s="179">
        <v>41412</v>
      </c>
      <c r="V353" s="151" t="s">
        <v>167</v>
      </c>
      <c r="W353" s="181"/>
      <c r="X353" s="182" t="s">
        <v>33</v>
      </c>
      <c r="Y353" s="180"/>
    </row>
    <row r="354" spans="2:27" x14ac:dyDescent="0.25">
      <c r="B354" s="30">
        <v>45048</v>
      </c>
      <c r="C354" s="45"/>
      <c r="D354" s="43">
        <v>9489</v>
      </c>
      <c r="E354" s="43"/>
      <c r="F354" s="43"/>
      <c r="G354" s="43"/>
      <c r="H354" s="43"/>
      <c r="I354" s="111"/>
      <c r="J354" s="43">
        <v>8697</v>
      </c>
      <c r="K354" s="111"/>
      <c r="L354" s="43"/>
      <c r="M354" s="111"/>
      <c r="N354" s="43">
        <v>9584</v>
      </c>
      <c r="O354" s="97" t="s">
        <v>42</v>
      </c>
      <c r="P354" s="49">
        <v>12378</v>
      </c>
      <c r="Q354" s="111"/>
      <c r="R354" s="44" t="s">
        <v>33</v>
      </c>
      <c r="S354" s="98" t="s">
        <v>33</v>
      </c>
      <c r="T354" s="98">
        <v>30148</v>
      </c>
      <c r="U354" s="179">
        <v>47605</v>
      </c>
      <c r="V354" s="151" t="s">
        <v>167</v>
      </c>
      <c r="W354" s="181" t="s">
        <v>33</v>
      </c>
      <c r="X354" s="182">
        <v>10354</v>
      </c>
      <c r="Y354" s="180" t="s">
        <v>33</v>
      </c>
    </row>
    <row r="355" spans="2:27" x14ac:dyDescent="0.25">
      <c r="B355" s="30">
        <v>45049</v>
      </c>
      <c r="C355" s="45"/>
      <c r="D355" s="43">
        <v>9073</v>
      </c>
      <c r="E355" s="43"/>
      <c r="F355" s="43"/>
      <c r="G355" s="43"/>
      <c r="H355" s="43"/>
      <c r="I355" s="111"/>
      <c r="J355" s="43">
        <v>8409</v>
      </c>
      <c r="K355" s="111"/>
      <c r="L355" s="43"/>
      <c r="M355" s="111"/>
      <c r="N355" s="43">
        <v>9294</v>
      </c>
      <c r="O355" s="97" t="s">
        <v>42</v>
      </c>
      <c r="P355" s="49">
        <v>13244</v>
      </c>
      <c r="Q355" s="111"/>
      <c r="R355" s="44"/>
      <c r="S355" s="98"/>
      <c r="T355" s="98">
        <v>29429</v>
      </c>
      <c r="U355" s="179">
        <v>50749</v>
      </c>
      <c r="V355" s="151" t="s">
        <v>167</v>
      </c>
      <c r="W355" s="181"/>
      <c r="X355" s="182">
        <v>11021</v>
      </c>
      <c r="Y355" s="180"/>
    </row>
    <row r="356" spans="2:27" x14ac:dyDescent="0.25">
      <c r="B356" s="30">
        <v>45051</v>
      </c>
      <c r="C356" s="45"/>
      <c r="D356" s="43">
        <v>9790</v>
      </c>
      <c r="E356" s="43"/>
      <c r="F356" s="43"/>
      <c r="G356" s="43"/>
      <c r="H356" s="43"/>
      <c r="I356" s="111"/>
      <c r="J356" s="43">
        <v>9148</v>
      </c>
      <c r="K356" s="111"/>
      <c r="L356" s="43"/>
      <c r="M356" s="111"/>
      <c r="N356" s="43" t="s">
        <v>179</v>
      </c>
      <c r="O356" s="97" t="s">
        <v>42</v>
      </c>
      <c r="P356" s="49">
        <v>38716</v>
      </c>
      <c r="Q356" s="111"/>
      <c r="R356" s="44"/>
      <c r="S356" s="98"/>
      <c r="T356" s="98">
        <v>33329</v>
      </c>
      <c r="U356" s="179">
        <v>56764</v>
      </c>
      <c r="V356" s="151" t="s">
        <v>167</v>
      </c>
      <c r="W356" s="181"/>
      <c r="X356" s="182">
        <v>11338</v>
      </c>
      <c r="Y356" s="180"/>
    </row>
    <row r="357" spans="2:27" x14ac:dyDescent="0.25">
      <c r="B357" s="30">
        <v>45054</v>
      </c>
      <c r="C357" s="45"/>
      <c r="D357" s="43">
        <v>9270</v>
      </c>
      <c r="E357" s="43"/>
      <c r="F357" s="43"/>
      <c r="G357" s="43"/>
      <c r="H357" s="43"/>
      <c r="I357" s="111"/>
      <c r="J357" s="43">
        <v>8664</v>
      </c>
      <c r="K357" s="111"/>
      <c r="L357" s="43"/>
      <c r="M357" s="111"/>
      <c r="N357" s="43" t="s">
        <v>179</v>
      </c>
      <c r="O357" s="97" t="s">
        <v>42</v>
      </c>
      <c r="P357" s="117" t="s">
        <v>167</v>
      </c>
      <c r="Q357" s="111"/>
      <c r="R357" s="44" t="s">
        <v>33</v>
      </c>
      <c r="S357" s="98" t="s">
        <v>33</v>
      </c>
      <c r="T357" s="98">
        <v>31624</v>
      </c>
      <c r="U357" s="179">
        <v>55716</v>
      </c>
      <c r="V357" s="151" t="s">
        <v>167</v>
      </c>
      <c r="W357" s="181" t="s">
        <v>33</v>
      </c>
      <c r="X357" s="182" t="s">
        <v>33</v>
      </c>
      <c r="Y357" s="180" t="s">
        <v>33</v>
      </c>
    </row>
    <row r="358" spans="2:27" x14ac:dyDescent="0.25">
      <c r="B358" s="30">
        <v>45056</v>
      </c>
      <c r="C358" s="45"/>
      <c r="D358" s="43">
        <v>9761</v>
      </c>
      <c r="E358" s="43"/>
      <c r="F358" s="43"/>
      <c r="G358" s="43"/>
      <c r="H358" s="43"/>
      <c r="I358" s="111"/>
      <c r="J358" s="43">
        <v>8996</v>
      </c>
      <c r="K358" s="111"/>
      <c r="L358" s="43"/>
      <c r="M358" s="111"/>
      <c r="N358" s="43" t="s">
        <v>179</v>
      </c>
      <c r="O358" s="97" t="s">
        <v>33</v>
      </c>
      <c r="P358" s="117" t="s">
        <v>167</v>
      </c>
      <c r="Q358" s="111"/>
      <c r="R358" s="44"/>
      <c r="S358" s="98"/>
      <c r="T358" s="98">
        <v>34487</v>
      </c>
      <c r="U358" s="256" t="s">
        <v>167</v>
      </c>
      <c r="V358" s="151" t="s">
        <v>167</v>
      </c>
      <c r="W358" s="181"/>
      <c r="X358" s="182" t="s">
        <v>33</v>
      </c>
      <c r="Y358" s="180"/>
    </row>
    <row r="359" spans="2:27" x14ac:dyDescent="0.25">
      <c r="B359" s="30">
        <v>45058</v>
      </c>
      <c r="C359" s="45"/>
      <c r="D359" s="43">
        <v>8692</v>
      </c>
      <c r="E359" s="43"/>
      <c r="F359" s="43"/>
      <c r="G359" s="43"/>
      <c r="H359" s="43"/>
      <c r="I359" s="111"/>
      <c r="J359" s="43">
        <v>7974</v>
      </c>
      <c r="K359" s="111"/>
      <c r="L359" s="43"/>
      <c r="M359" s="111"/>
      <c r="N359" s="43" t="s">
        <v>179</v>
      </c>
      <c r="O359" s="97" t="s">
        <v>33</v>
      </c>
      <c r="P359" s="117" t="s">
        <v>167</v>
      </c>
      <c r="Q359" s="111"/>
      <c r="R359" s="44"/>
      <c r="S359" s="98"/>
      <c r="T359" s="98">
        <v>34414</v>
      </c>
      <c r="U359" s="179" t="s">
        <v>33</v>
      </c>
      <c r="V359" s="151" t="s">
        <v>167</v>
      </c>
      <c r="W359" s="181"/>
      <c r="X359" s="182" t="s">
        <v>33</v>
      </c>
      <c r="Y359" s="180"/>
    </row>
    <row r="360" spans="2:27" x14ac:dyDescent="0.25">
      <c r="B360" s="30">
        <v>45061</v>
      </c>
      <c r="C360" s="45"/>
      <c r="D360" s="43">
        <v>7173</v>
      </c>
      <c r="E360" s="43"/>
      <c r="F360" s="43"/>
      <c r="G360" s="43"/>
      <c r="H360" s="43"/>
      <c r="I360" s="111"/>
      <c r="J360" s="43">
        <v>7760</v>
      </c>
      <c r="K360" s="111"/>
      <c r="L360" s="43"/>
      <c r="M360" s="111"/>
      <c r="N360" s="43" t="s">
        <v>179</v>
      </c>
      <c r="O360" s="97" t="s">
        <v>33</v>
      </c>
      <c r="P360" s="117" t="s">
        <v>167</v>
      </c>
      <c r="Q360" s="111"/>
      <c r="R360" s="44" t="s">
        <v>33</v>
      </c>
      <c r="S360" s="98" t="s">
        <v>33</v>
      </c>
      <c r="T360" s="98">
        <v>32701</v>
      </c>
      <c r="U360" s="179" t="s">
        <v>33</v>
      </c>
      <c r="V360" s="151" t="s">
        <v>167</v>
      </c>
      <c r="W360" s="181" t="s">
        <v>33</v>
      </c>
      <c r="X360" s="182" t="s">
        <v>33</v>
      </c>
      <c r="Y360" s="180" t="s">
        <v>33</v>
      </c>
    </row>
    <row r="361" spans="2:27" x14ac:dyDescent="0.25">
      <c r="B361" s="30">
        <v>45063</v>
      </c>
      <c r="C361" s="45"/>
      <c r="D361" s="43">
        <v>7774</v>
      </c>
      <c r="E361" s="43"/>
      <c r="F361" s="43"/>
      <c r="G361" s="43"/>
      <c r="H361" s="43"/>
      <c r="I361" s="111"/>
      <c r="J361" s="43">
        <v>8438</v>
      </c>
      <c r="K361" s="111"/>
      <c r="L361" s="43"/>
      <c r="M361" s="111"/>
      <c r="N361" s="43" t="s">
        <v>179</v>
      </c>
      <c r="O361" s="97" t="s">
        <v>33</v>
      </c>
      <c r="P361" s="49" t="s">
        <v>167</v>
      </c>
      <c r="Q361" s="111"/>
      <c r="R361" s="44"/>
      <c r="S361" s="98"/>
      <c r="T361" s="98" t="s">
        <v>167</v>
      </c>
      <c r="U361" s="179">
        <v>96607</v>
      </c>
      <c r="V361" s="151" t="s">
        <v>167</v>
      </c>
      <c r="W361" s="181"/>
      <c r="X361" s="182" t="s">
        <v>33</v>
      </c>
      <c r="Y361" s="180"/>
    </row>
    <row r="362" spans="2:27" x14ac:dyDescent="0.25">
      <c r="B362" s="30">
        <v>45065</v>
      </c>
      <c r="C362" s="45"/>
      <c r="D362" s="43">
        <v>7849</v>
      </c>
      <c r="E362" s="43"/>
      <c r="F362" s="43"/>
      <c r="G362" s="43"/>
      <c r="H362" s="43"/>
      <c r="I362" s="111"/>
      <c r="J362" s="43">
        <v>7215</v>
      </c>
      <c r="K362" s="111"/>
      <c r="L362" s="43"/>
      <c r="M362" s="111"/>
      <c r="N362" s="43" t="s">
        <v>179</v>
      </c>
      <c r="O362" s="97" t="s">
        <v>33</v>
      </c>
      <c r="P362" s="49" t="s">
        <v>167</v>
      </c>
      <c r="Q362" s="111"/>
      <c r="R362" s="44"/>
      <c r="S362" s="98"/>
      <c r="T362" s="98">
        <v>33861</v>
      </c>
      <c r="U362" s="179" t="s">
        <v>33</v>
      </c>
      <c r="V362" s="151" t="s">
        <v>167</v>
      </c>
      <c r="W362" s="181"/>
      <c r="X362" s="182" t="s">
        <v>33</v>
      </c>
      <c r="Y362" s="180"/>
    </row>
    <row r="363" spans="2:27" x14ac:dyDescent="0.25">
      <c r="B363" s="30">
        <v>45068</v>
      </c>
      <c r="C363" s="45"/>
      <c r="D363" s="43">
        <v>7422</v>
      </c>
      <c r="E363" s="43"/>
      <c r="F363" s="43"/>
      <c r="G363" s="43"/>
      <c r="H363" s="43"/>
      <c r="I363" s="111"/>
      <c r="J363" s="43">
        <v>7094</v>
      </c>
      <c r="K363" s="111"/>
      <c r="L363" s="43"/>
      <c r="M363" s="111"/>
      <c r="N363" s="43" t="s">
        <v>179</v>
      </c>
      <c r="O363" s="97" t="s">
        <v>42</v>
      </c>
      <c r="P363" s="49" t="s">
        <v>167</v>
      </c>
      <c r="Q363" s="111"/>
      <c r="R363" s="44" t="s">
        <v>33</v>
      </c>
      <c r="S363" s="98" t="s">
        <v>33</v>
      </c>
      <c r="T363" s="98">
        <v>34508</v>
      </c>
      <c r="U363" s="179" t="s">
        <v>33</v>
      </c>
      <c r="V363" s="151" t="s">
        <v>167</v>
      </c>
      <c r="W363" s="181" t="s">
        <v>33</v>
      </c>
      <c r="X363" s="182" t="s">
        <v>33</v>
      </c>
      <c r="Y363" s="180" t="s">
        <v>33</v>
      </c>
    </row>
    <row r="364" spans="2:27" x14ac:dyDescent="0.25">
      <c r="B364" s="30">
        <v>45070</v>
      </c>
      <c r="C364" s="45"/>
      <c r="D364" s="43">
        <v>1996</v>
      </c>
      <c r="E364" s="43"/>
      <c r="F364" s="43"/>
      <c r="G364" s="43"/>
      <c r="H364" s="43"/>
      <c r="I364" s="111"/>
      <c r="J364" s="43">
        <v>2065</v>
      </c>
      <c r="K364" s="111"/>
      <c r="L364" s="43"/>
      <c r="M364" s="111"/>
      <c r="N364" s="43" t="s">
        <v>179</v>
      </c>
      <c r="O364" s="97">
        <v>4086</v>
      </c>
      <c r="P364" s="49">
        <v>2206</v>
      </c>
      <c r="Q364" s="111"/>
      <c r="R364" s="44"/>
      <c r="S364" s="98"/>
      <c r="T364" s="98">
        <v>7653</v>
      </c>
      <c r="U364" s="179">
        <v>7092</v>
      </c>
      <c r="V364" s="151" t="s">
        <v>187</v>
      </c>
      <c r="W364" s="181"/>
      <c r="X364" s="182">
        <v>4926</v>
      </c>
      <c r="Y364" s="180"/>
      <c r="AA364" t="s">
        <v>188</v>
      </c>
    </row>
    <row r="365" spans="2:27" x14ac:dyDescent="0.25">
      <c r="B365" s="30">
        <v>45072</v>
      </c>
      <c r="C365" s="45"/>
      <c r="D365" s="43">
        <v>4301</v>
      </c>
      <c r="E365" s="43"/>
      <c r="F365" s="43"/>
      <c r="G365" s="43"/>
      <c r="H365" s="43"/>
      <c r="I365" s="111"/>
      <c r="J365" s="43">
        <v>4752</v>
      </c>
      <c r="K365" s="111"/>
      <c r="L365" s="43"/>
      <c r="M365" s="111"/>
      <c r="N365" s="43" t="s">
        <v>179</v>
      </c>
      <c r="O365" s="97">
        <v>5050</v>
      </c>
      <c r="P365" s="49" t="s">
        <v>167</v>
      </c>
      <c r="Q365" s="111"/>
      <c r="R365" s="44"/>
      <c r="S365" s="98"/>
      <c r="T365" s="98">
        <v>12090</v>
      </c>
      <c r="U365" s="179">
        <v>13030</v>
      </c>
      <c r="V365" s="151" t="s">
        <v>187</v>
      </c>
      <c r="W365" s="181"/>
      <c r="X365" s="182">
        <v>6129</v>
      </c>
      <c r="Y365" s="180"/>
    </row>
    <row r="366" spans="2:27" x14ac:dyDescent="0.25">
      <c r="B366" s="30">
        <v>45075</v>
      </c>
      <c r="C366" s="45"/>
      <c r="D366" s="43">
        <v>6398</v>
      </c>
      <c r="E366" s="43"/>
      <c r="F366" s="43"/>
      <c r="G366" s="43"/>
      <c r="H366" s="43"/>
      <c r="I366" s="111"/>
      <c r="J366" s="43">
        <v>5855</v>
      </c>
      <c r="K366" s="111"/>
      <c r="L366" s="43"/>
      <c r="M366" s="111"/>
      <c r="N366" s="43" t="s">
        <v>179</v>
      </c>
      <c r="O366" s="97">
        <v>6985</v>
      </c>
      <c r="P366" s="49">
        <v>6728</v>
      </c>
      <c r="Q366" s="111"/>
      <c r="R366" s="44" t="s">
        <v>33</v>
      </c>
      <c r="S366" s="98" t="s">
        <v>33</v>
      </c>
      <c r="T366" s="98">
        <v>19615</v>
      </c>
      <c r="U366" s="179">
        <v>23490</v>
      </c>
      <c r="V366" s="151" t="s">
        <v>187</v>
      </c>
      <c r="W366" s="181" t="s">
        <v>33</v>
      </c>
      <c r="X366" s="182" t="s">
        <v>33</v>
      </c>
      <c r="Y366" s="180" t="s">
        <v>33</v>
      </c>
    </row>
    <row r="367" spans="2:27" x14ac:dyDescent="0.25">
      <c r="B367" s="30">
        <v>45077</v>
      </c>
      <c r="C367" s="45"/>
      <c r="D367" s="43">
        <v>777</v>
      </c>
      <c r="E367" s="43"/>
      <c r="F367" s="43"/>
      <c r="G367" s="43"/>
      <c r="H367" s="43"/>
      <c r="I367" s="111"/>
      <c r="J367" s="43">
        <v>5281</v>
      </c>
      <c r="K367" s="111"/>
      <c r="L367" s="43"/>
      <c r="M367" s="111"/>
      <c r="N367" s="43" t="s">
        <v>179</v>
      </c>
      <c r="O367" s="97">
        <v>5375</v>
      </c>
      <c r="P367" s="49">
        <v>7364</v>
      </c>
      <c r="Q367" s="111"/>
      <c r="R367" s="44"/>
      <c r="S367" s="98"/>
      <c r="T367" s="98">
        <v>17920</v>
      </c>
      <c r="U367" s="179">
        <v>210</v>
      </c>
      <c r="V367" s="151" t="s">
        <v>187</v>
      </c>
      <c r="W367" s="181"/>
      <c r="X367" s="182" t="s">
        <v>33</v>
      </c>
      <c r="Y367" s="180"/>
    </row>
    <row r="368" spans="2:27" x14ac:dyDescent="0.25">
      <c r="B368" s="30">
        <v>45079</v>
      </c>
      <c r="C368" s="45"/>
      <c r="D368" s="43">
        <v>5575</v>
      </c>
      <c r="E368" s="43"/>
      <c r="F368" s="43"/>
      <c r="G368" s="43"/>
      <c r="H368" s="43"/>
      <c r="I368" s="111"/>
      <c r="J368" s="43">
        <v>7670</v>
      </c>
      <c r="K368" s="111"/>
      <c r="L368" s="43"/>
      <c r="M368" s="111"/>
      <c r="N368" s="43" t="s">
        <v>179</v>
      </c>
      <c r="O368" s="97">
        <v>8601</v>
      </c>
      <c r="P368" s="49" t="s">
        <v>167</v>
      </c>
      <c r="Q368" s="111"/>
      <c r="R368" s="44"/>
      <c r="S368" s="98"/>
      <c r="T368" s="98">
        <v>25110</v>
      </c>
      <c r="U368" s="179">
        <v>43233</v>
      </c>
      <c r="V368" s="151" t="s">
        <v>187</v>
      </c>
      <c r="W368" s="181"/>
      <c r="X368" s="182" t="s">
        <v>33</v>
      </c>
      <c r="Y368" s="180"/>
    </row>
    <row r="369" spans="2:27" x14ac:dyDescent="0.25">
      <c r="B369" s="30">
        <v>45082</v>
      </c>
      <c r="C369" s="45"/>
      <c r="D369" s="43">
        <v>7101</v>
      </c>
      <c r="E369" s="43"/>
      <c r="F369" s="43"/>
      <c r="G369" s="43"/>
      <c r="H369" s="43"/>
      <c r="I369" s="111"/>
      <c r="J369" s="43">
        <v>6746</v>
      </c>
      <c r="K369" s="111"/>
      <c r="L369" s="43"/>
      <c r="M369" s="111"/>
      <c r="N369" s="43">
        <v>6895</v>
      </c>
      <c r="O369" s="97">
        <v>6831</v>
      </c>
      <c r="P369" s="49">
        <v>6743</v>
      </c>
      <c r="Q369" s="111"/>
      <c r="R369" s="44" t="s">
        <v>33</v>
      </c>
      <c r="S369" s="98" t="s">
        <v>33</v>
      </c>
      <c r="T369" s="98">
        <v>21313</v>
      </c>
      <c r="U369" s="179">
        <v>41396</v>
      </c>
      <c r="V369" s="151" t="s">
        <v>187</v>
      </c>
      <c r="W369" s="181" t="s">
        <v>33</v>
      </c>
      <c r="X369" s="182">
        <v>7965</v>
      </c>
      <c r="Y369" s="180" t="s">
        <v>33</v>
      </c>
    </row>
    <row r="370" spans="2:27" x14ac:dyDescent="0.25">
      <c r="B370" s="30">
        <v>45084</v>
      </c>
      <c r="C370" s="45"/>
      <c r="D370" s="43">
        <v>6981</v>
      </c>
      <c r="E370" s="43"/>
      <c r="F370" s="43"/>
      <c r="G370" s="43"/>
      <c r="H370" s="43"/>
      <c r="I370" s="111"/>
      <c r="J370" s="43">
        <v>6019</v>
      </c>
      <c r="K370" s="111"/>
      <c r="L370" s="43"/>
      <c r="M370" s="111"/>
      <c r="N370" s="43" t="s">
        <v>179</v>
      </c>
      <c r="O370" s="97">
        <v>6564</v>
      </c>
      <c r="P370" s="49" t="s">
        <v>167</v>
      </c>
      <c r="Q370" s="111"/>
      <c r="R370" s="44"/>
      <c r="S370" s="98"/>
      <c r="T370" s="98">
        <v>20438</v>
      </c>
      <c r="U370" s="179" t="s">
        <v>167</v>
      </c>
      <c r="V370" s="151" t="s">
        <v>187</v>
      </c>
      <c r="W370" s="181"/>
      <c r="X370" s="182">
        <v>7564</v>
      </c>
      <c r="Y370" s="180"/>
      <c r="AA370" t="s">
        <v>190</v>
      </c>
    </row>
    <row r="371" spans="2:27" x14ac:dyDescent="0.25">
      <c r="B371" s="30">
        <v>45085</v>
      </c>
      <c r="C371" s="45"/>
      <c r="D371" s="43">
        <v>6814</v>
      </c>
      <c r="E371" s="43"/>
      <c r="F371" s="43"/>
      <c r="G371" s="43"/>
      <c r="H371" s="43"/>
      <c r="I371" s="111"/>
      <c r="J371" s="43">
        <v>6338</v>
      </c>
      <c r="K371" s="111"/>
      <c r="L371" s="43"/>
      <c r="M371" s="111"/>
      <c r="N371" s="43">
        <v>7342</v>
      </c>
      <c r="O371" s="97">
        <v>7467</v>
      </c>
      <c r="P371" s="49">
        <v>7171</v>
      </c>
      <c r="Q371" s="111"/>
      <c r="R371" s="44"/>
      <c r="S371" s="98"/>
      <c r="T371" s="98">
        <v>21249</v>
      </c>
      <c r="U371" s="179" t="s">
        <v>167</v>
      </c>
      <c r="V371" s="151" t="s">
        <v>187</v>
      </c>
      <c r="W371" s="181"/>
      <c r="X371" s="182">
        <v>7835</v>
      </c>
      <c r="Y371" s="180"/>
    </row>
    <row r="372" spans="2:27" x14ac:dyDescent="0.25">
      <c r="B372" s="30">
        <v>45089</v>
      </c>
      <c r="C372" s="45"/>
      <c r="D372" s="43">
        <v>6368</v>
      </c>
      <c r="E372" s="43"/>
      <c r="F372" s="43"/>
      <c r="G372" s="43"/>
      <c r="H372" s="43"/>
      <c r="I372" s="111"/>
      <c r="J372" s="43">
        <v>5910</v>
      </c>
      <c r="K372" s="111"/>
      <c r="L372" s="43"/>
      <c r="M372" s="111"/>
      <c r="N372" s="43" t="s">
        <v>179</v>
      </c>
      <c r="O372" s="97">
        <v>6612</v>
      </c>
      <c r="P372" s="49" t="s">
        <v>167</v>
      </c>
      <c r="Q372" s="111"/>
      <c r="R372" s="44" t="s">
        <v>33</v>
      </c>
      <c r="S372" s="98" t="s">
        <v>33</v>
      </c>
      <c r="T372" s="98">
        <v>21625</v>
      </c>
      <c r="U372" s="179">
        <v>36030</v>
      </c>
      <c r="V372" s="151" t="s">
        <v>187</v>
      </c>
      <c r="W372" s="181" t="s">
        <v>33</v>
      </c>
      <c r="X372" s="182">
        <v>7954</v>
      </c>
      <c r="Y372" s="180" t="s">
        <v>33</v>
      </c>
    </row>
    <row r="373" spans="2:27" ht="15.75" customHeight="1" x14ac:dyDescent="0.25">
      <c r="B373" s="30">
        <v>45091</v>
      </c>
      <c r="C373" s="45"/>
      <c r="D373" s="43">
        <v>5802</v>
      </c>
      <c r="E373" s="43"/>
      <c r="F373" s="43"/>
      <c r="G373" s="43"/>
      <c r="H373" s="43"/>
      <c r="I373" s="111"/>
      <c r="J373" s="43">
        <v>5430</v>
      </c>
      <c r="K373" s="111"/>
      <c r="L373" s="43"/>
      <c r="M373" s="111"/>
      <c r="N373" s="43">
        <v>7396</v>
      </c>
      <c r="O373" s="97">
        <v>6879</v>
      </c>
      <c r="P373" s="49">
        <v>9425</v>
      </c>
      <c r="Q373" s="111"/>
      <c r="R373" s="44"/>
      <c r="S373" s="98"/>
      <c r="T373" s="98">
        <v>21690</v>
      </c>
      <c r="U373" s="179">
        <v>37690</v>
      </c>
      <c r="V373" s="151" t="s">
        <v>187</v>
      </c>
      <c r="W373" s="181"/>
      <c r="X373" s="182">
        <v>15310</v>
      </c>
      <c r="Y373" s="180"/>
    </row>
    <row r="374" spans="2:27" ht="15.75" customHeight="1" x14ac:dyDescent="0.25">
      <c r="B374" s="30">
        <v>45093</v>
      </c>
      <c r="C374" s="45"/>
      <c r="D374" s="43">
        <v>4961</v>
      </c>
      <c r="E374" s="43"/>
      <c r="F374" s="43"/>
      <c r="G374" s="43"/>
      <c r="H374" s="43"/>
      <c r="I374" s="111"/>
      <c r="J374" s="43">
        <v>6009</v>
      </c>
      <c r="K374" s="111"/>
      <c r="L374" s="43"/>
      <c r="M374" s="111"/>
      <c r="N374" s="43" t="s">
        <v>179</v>
      </c>
      <c r="O374" s="97" t="s">
        <v>42</v>
      </c>
      <c r="P374" s="49">
        <v>12100</v>
      </c>
      <c r="Q374" s="111"/>
      <c r="R374" s="44"/>
      <c r="S374" s="98"/>
      <c r="T374" s="98">
        <v>23370</v>
      </c>
      <c r="U374" s="179" t="s">
        <v>167</v>
      </c>
      <c r="V374" s="151" t="s">
        <v>187</v>
      </c>
      <c r="W374" s="181"/>
      <c r="X374" s="182" t="s">
        <v>33</v>
      </c>
      <c r="Y374" s="180"/>
    </row>
    <row r="375" spans="2:27" ht="15.75" customHeight="1" x14ac:dyDescent="0.25">
      <c r="B375" s="30">
        <v>45096</v>
      </c>
      <c r="C375" s="45"/>
      <c r="D375" s="43">
        <v>4686</v>
      </c>
      <c r="E375" s="43"/>
      <c r="F375" s="43"/>
      <c r="G375" s="43"/>
      <c r="H375" s="43"/>
      <c r="I375" s="111"/>
      <c r="J375" s="43">
        <v>5979</v>
      </c>
      <c r="K375" s="111"/>
      <c r="L375" s="43"/>
      <c r="M375" s="111"/>
      <c r="N375" s="43" t="s">
        <v>179</v>
      </c>
      <c r="O375" s="97">
        <v>6658</v>
      </c>
      <c r="P375" s="49">
        <v>8046</v>
      </c>
      <c r="Q375" s="111"/>
      <c r="R375" s="44" t="s">
        <v>33</v>
      </c>
      <c r="S375" s="98" t="s">
        <v>33</v>
      </c>
      <c r="T375" s="98">
        <v>26240</v>
      </c>
      <c r="U375" s="179" t="s">
        <v>167</v>
      </c>
      <c r="V375" s="151" t="s">
        <v>187</v>
      </c>
      <c r="W375" s="181" t="s">
        <v>33</v>
      </c>
      <c r="X375" s="182">
        <v>8475</v>
      </c>
      <c r="Y375" s="180" t="s">
        <v>33</v>
      </c>
    </row>
    <row r="376" spans="2:27" x14ac:dyDescent="0.25">
      <c r="B376" s="30">
        <v>45098</v>
      </c>
      <c r="C376" s="45"/>
      <c r="D376" s="43">
        <v>6648</v>
      </c>
      <c r="E376" s="43"/>
      <c r="F376" s="43"/>
      <c r="G376" s="43"/>
      <c r="H376" s="43"/>
      <c r="I376" s="111"/>
      <c r="J376" s="43">
        <v>6069</v>
      </c>
      <c r="K376" s="111"/>
      <c r="L376" s="43"/>
      <c r="M376" s="111"/>
      <c r="N376" s="43" t="s">
        <v>179</v>
      </c>
      <c r="O376" s="97">
        <v>8521</v>
      </c>
      <c r="P376" s="49">
        <v>13701</v>
      </c>
      <c r="Q376" s="111"/>
      <c r="R376" s="44"/>
      <c r="S376" s="98"/>
      <c r="T376" s="98" t="s">
        <v>191</v>
      </c>
      <c r="U376" s="179" t="s">
        <v>167</v>
      </c>
      <c r="V376" s="151" t="s">
        <v>187</v>
      </c>
      <c r="W376" s="181"/>
      <c r="X376" s="182" t="s">
        <v>167</v>
      </c>
      <c r="Y376" s="180"/>
    </row>
    <row r="377" spans="2:27" x14ac:dyDescent="0.25">
      <c r="B377" s="30">
        <v>45100</v>
      </c>
      <c r="C377" s="45"/>
      <c r="D377" s="43">
        <v>7711</v>
      </c>
      <c r="E377" s="43"/>
      <c r="F377" s="43"/>
      <c r="G377" s="43"/>
      <c r="H377" s="43"/>
      <c r="I377" s="111"/>
      <c r="J377" s="43">
        <v>8297</v>
      </c>
      <c r="K377" s="111"/>
      <c r="L377" s="43"/>
      <c r="M377" s="111"/>
      <c r="N377" s="43" t="s">
        <v>179</v>
      </c>
      <c r="O377" s="97">
        <v>9165</v>
      </c>
      <c r="P377" s="49" t="s">
        <v>167</v>
      </c>
      <c r="Q377" s="111"/>
      <c r="R377" s="44"/>
      <c r="S377" s="98"/>
      <c r="T377" s="98" t="s">
        <v>191</v>
      </c>
      <c r="U377" s="179" t="s">
        <v>167</v>
      </c>
      <c r="V377" s="151" t="s">
        <v>187</v>
      </c>
      <c r="W377" s="181"/>
      <c r="X377" s="182" t="s">
        <v>167</v>
      </c>
      <c r="Y377" s="180"/>
    </row>
    <row r="378" spans="2:27" x14ac:dyDescent="0.25">
      <c r="B378" s="30">
        <v>45103</v>
      </c>
      <c r="C378" s="45"/>
      <c r="D378" s="43">
        <v>6921</v>
      </c>
      <c r="E378" s="43"/>
      <c r="F378" s="43"/>
      <c r="G378" s="43"/>
      <c r="H378" s="43"/>
      <c r="I378" s="111"/>
      <c r="J378" s="43">
        <v>8184</v>
      </c>
      <c r="K378" s="111"/>
      <c r="L378" s="43"/>
      <c r="M378" s="111"/>
      <c r="N378" s="43" t="s">
        <v>179</v>
      </c>
      <c r="O378" s="97">
        <v>9135</v>
      </c>
      <c r="P378" s="49" t="s">
        <v>167</v>
      </c>
      <c r="Q378" s="111"/>
      <c r="R378" s="44" t="s">
        <v>33</v>
      </c>
      <c r="S378" s="98" t="s">
        <v>33</v>
      </c>
      <c r="T378" s="98" t="s">
        <v>191</v>
      </c>
      <c r="U378" s="179" t="s">
        <v>167</v>
      </c>
      <c r="V378" s="151" t="s">
        <v>187</v>
      </c>
      <c r="W378" s="181" t="s">
        <v>33</v>
      </c>
      <c r="X378" s="182" t="s">
        <v>167</v>
      </c>
      <c r="Y378" s="180" t="s">
        <v>33</v>
      </c>
    </row>
    <row r="379" spans="2:27" x14ac:dyDescent="0.25">
      <c r="B379" s="30">
        <v>45105</v>
      </c>
      <c r="C379" s="45"/>
      <c r="D379" s="43">
        <v>7522</v>
      </c>
      <c r="E379" s="43"/>
      <c r="F379" s="43"/>
      <c r="G379" s="43"/>
      <c r="H379" s="43"/>
      <c r="I379" s="111"/>
      <c r="J379" s="43">
        <v>7695</v>
      </c>
      <c r="K379" s="111"/>
      <c r="L379" s="43"/>
      <c r="M379" s="111"/>
      <c r="N379" s="43" t="s">
        <v>179</v>
      </c>
      <c r="O379" s="97">
        <v>8522</v>
      </c>
      <c r="P379" s="49" t="s">
        <v>167</v>
      </c>
      <c r="Q379" s="111"/>
      <c r="R379" s="44"/>
      <c r="S379" s="98"/>
      <c r="T379" s="98" t="s">
        <v>191</v>
      </c>
      <c r="U379" s="179" t="s">
        <v>167</v>
      </c>
      <c r="V379" s="151" t="s">
        <v>187</v>
      </c>
      <c r="W379" s="181"/>
      <c r="X379" s="182" t="s">
        <v>167</v>
      </c>
      <c r="Y379" s="180"/>
    </row>
    <row r="380" spans="2:27" x14ac:dyDescent="0.25">
      <c r="B380" s="30">
        <v>45107</v>
      </c>
      <c r="C380" s="45"/>
      <c r="D380" s="43">
        <v>6818</v>
      </c>
      <c r="E380" s="43"/>
      <c r="F380" s="43"/>
      <c r="G380" s="43"/>
      <c r="H380" s="43"/>
      <c r="I380" s="111"/>
      <c r="J380" s="43">
        <v>7541</v>
      </c>
      <c r="K380" s="111"/>
      <c r="L380" s="43"/>
      <c r="M380" s="111"/>
      <c r="N380" s="43" t="s">
        <v>179</v>
      </c>
      <c r="O380" s="97">
        <v>8285</v>
      </c>
      <c r="P380" s="49" t="s">
        <v>167</v>
      </c>
      <c r="Q380" s="111"/>
      <c r="R380" s="44"/>
      <c r="S380" s="98"/>
      <c r="T380" s="98" t="s">
        <v>191</v>
      </c>
      <c r="U380" s="179" t="s">
        <v>167</v>
      </c>
      <c r="V380" s="151" t="s">
        <v>187</v>
      </c>
      <c r="W380" s="181"/>
      <c r="X380" s="182" t="s">
        <v>167</v>
      </c>
      <c r="Y380" s="180"/>
    </row>
    <row r="381" spans="2:27" x14ac:dyDescent="0.25">
      <c r="B381" s="30">
        <v>45110</v>
      </c>
      <c r="C381" s="45"/>
      <c r="D381" s="43">
        <v>6533</v>
      </c>
      <c r="E381" s="43"/>
      <c r="F381" s="43"/>
      <c r="G381" s="43"/>
      <c r="H381" s="43"/>
      <c r="I381" s="111"/>
      <c r="J381" s="43">
        <v>7354</v>
      </c>
      <c r="K381" s="111"/>
      <c r="L381" s="43"/>
      <c r="M381" s="111"/>
      <c r="N381" s="43" t="s">
        <v>179</v>
      </c>
      <c r="O381" s="97" t="s">
        <v>42</v>
      </c>
      <c r="P381" s="49" t="s">
        <v>167</v>
      </c>
      <c r="Q381" s="111"/>
      <c r="R381" s="44" t="s">
        <v>33</v>
      </c>
      <c r="S381" s="98" t="s">
        <v>33</v>
      </c>
      <c r="T381" s="98" t="s">
        <v>191</v>
      </c>
      <c r="U381" s="179" t="s">
        <v>167</v>
      </c>
      <c r="V381" s="151" t="s">
        <v>187</v>
      </c>
      <c r="W381" s="181" t="s">
        <v>33</v>
      </c>
      <c r="X381" s="182" t="s">
        <v>167</v>
      </c>
      <c r="Y381" s="180" t="s">
        <v>33</v>
      </c>
    </row>
    <row r="382" spans="2:27" x14ac:dyDescent="0.25">
      <c r="B382" s="30">
        <v>45112</v>
      </c>
      <c r="C382" s="45"/>
      <c r="D382" s="43">
        <v>7829</v>
      </c>
      <c r="E382" s="43"/>
      <c r="F382" s="43"/>
      <c r="G382" s="43"/>
      <c r="H382" s="43"/>
      <c r="I382" s="111"/>
      <c r="J382" s="43">
        <v>8205</v>
      </c>
      <c r="K382" s="111"/>
      <c r="L382" s="43"/>
      <c r="M382" s="111"/>
      <c r="N382" s="43" t="s">
        <v>179</v>
      </c>
      <c r="O382" s="97" t="s">
        <v>42</v>
      </c>
      <c r="P382" s="49" t="s">
        <v>167</v>
      </c>
      <c r="Q382" s="111"/>
      <c r="R382" s="44"/>
      <c r="S382" s="98"/>
      <c r="T382" s="98" t="s">
        <v>191</v>
      </c>
      <c r="U382" s="179" t="s">
        <v>167</v>
      </c>
      <c r="V382" s="151" t="s">
        <v>187</v>
      </c>
      <c r="W382" s="181"/>
      <c r="X382" s="182" t="s">
        <v>167</v>
      </c>
      <c r="Y382" s="180"/>
    </row>
    <row r="383" spans="2:27" x14ac:dyDescent="0.25">
      <c r="B383" s="30">
        <v>45114</v>
      </c>
      <c r="C383" s="45"/>
      <c r="D383" s="43">
        <v>6813</v>
      </c>
      <c r="E383" s="43"/>
      <c r="F383" s="43"/>
      <c r="G383" s="43"/>
      <c r="H383" s="43"/>
      <c r="I383" s="111"/>
      <c r="J383" s="43">
        <v>7717</v>
      </c>
      <c r="K383" s="111"/>
      <c r="L383" s="43"/>
      <c r="M383" s="111"/>
      <c r="N383" s="43" t="s">
        <v>179</v>
      </c>
      <c r="O383" s="97" t="s">
        <v>42</v>
      </c>
      <c r="P383" s="49" t="s">
        <v>167</v>
      </c>
      <c r="Q383" s="111"/>
      <c r="R383" s="44"/>
      <c r="S383" s="98"/>
      <c r="T383" s="98" t="s">
        <v>191</v>
      </c>
      <c r="U383" s="179" t="s">
        <v>167</v>
      </c>
      <c r="V383" s="151" t="s">
        <v>187</v>
      </c>
      <c r="W383" s="181"/>
      <c r="X383" s="182" t="s">
        <v>167</v>
      </c>
      <c r="Y383" s="180"/>
    </row>
    <row r="384" spans="2:27" x14ac:dyDescent="0.25">
      <c r="B384" s="30">
        <v>45117</v>
      </c>
      <c r="C384" s="45"/>
      <c r="D384" s="43">
        <v>6897</v>
      </c>
      <c r="E384" s="43"/>
      <c r="F384" s="43"/>
      <c r="G384" s="43"/>
      <c r="H384" s="43"/>
      <c r="I384" s="111"/>
      <c r="J384" s="43">
        <v>7806</v>
      </c>
      <c r="K384" s="111"/>
      <c r="L384" s="43"/>
      <c r="M384" s="111"/>
      <c r="N384" s="43" t="s">
        <v>179</v>
      </c>
      <c r="O384" s="97" t="s">
        <v>42</v>
      </c>
      <c r="P384" s="49" t="s">
        <v>167</v>
      </c>
      <c r="Q384" s="111"/>
      <c r="R384" s="44" t="s">
        <v>33</v>
      </c>
      <c r="S384" s="98" t="s">
        <v>33</v>
      </c>
      <c r="T384" s="98" t="s">
        <v>191</v>
      </c>
      <c r="U384" s="179" t="s">
        <v>167</v>
      </c>
      <c r="V384" s="151" t="s">
        <v>187</v>
      </c>
      <c r="W384" s="181" t="s">
        <v>33</v>
      </c>
      <c r="X384" s="182" t="s">
        <v>167</v>
      </c>
      <c r="Y384" s="180" t="s">
        <v>33</v>
      </c>
    </row>
    <row r="385" spans="2:25" x14ac:dyDescent="0.25">
      <c r="B385" s="30">
        <v>45119</v>
      </c>
      <c r="C385" s="45"/>
      <c r="D385" s="43">
        <v>6276</v>
      </c>
      <c r="E385" s="43"/>
      <c r="F385" s="43"/>
      <c r="G385" s="43"/>
      <c r="H385" s="43"/>
      <c r="I385" s="111"/>
      <c r="J385" s="43">
        <v>6383</v>
      </c>
      <c r="K385" s="111"/>
      <c r="L385" s="43"/>
      <c r="M385" s="111"/>
      <c r="N385" s="43" t="s">
        <v>179</v>
      </c>
      <c r="O385" s="97" t="s">
        <v>42</v>
      </c>
      <c r="P385" s="49" t="s">
        <v>167</v>
      </c>
      <c r="Q385" s="111"/>
      <c r="R385" s="44"/>
      <c r="S385" s="98"/>
      <c r="T385" s="98">
        <v>46601</v>
      </c>
      <c r="U385" s="179" t="s">
        <v>167</v>
      </c>
      <c r="V385" s="151" t="s">
        <v>187</v>
      </c>
      <c r="W385" s="181"/>
      <c r="X385" s="182" t="s">
        <v>167</v>
      </c>
      <c r="Y385" s="180"/>
    </row>
    <row r="386" spans="2:25" x14ac:dyDescent="0.25">
      <c r="B386" s="30">
        <v>45121</v>
      </c>
      <c r="C386" s="45"/>
      <c r="D386" s="43">
        <v>7958</v>
      </c>
      <c r="E386" s="43"/>
      <c r="F386" s="43"/>
      <c r="G386" s="43"/>
      <c r="H386" s="43"/>
      <c r="I386" s="111"/>
      <c r="J386" s="43">
        <v>7779</v>
      </c>
      <c r="K386" s="111"/>
      <c r="L386" s="43"/>
      <c r="M386" s="111"/>
      <c r="N386" s="43" t="s">
        <v>179</v>
      </c>
      <c r="O386" s="97" t="s">
        <v>42</v>
      </c>
      <c r="P386" s="49" t="s">
        <v>167</v>
      </c>
      <c r="Q386" s="111"/>
      <c r="R386" s="44"/>
      <c r="S386" s="98"/>
      <c r="T386" s="98">
        <v>56794</v>
      </c>
      <c r="U386" s="179" t="s">
        <v>167</v>
      </c>
      <c r="V386" s="151" t="s">
        <v>187</v>
      </c>
      <c r="W386" s="181"/>
      <c r="X386" s="182" t="s">
        <v>167</v>
      </c>
      <c r="Y386" s="180"/>
    </row>
    <row r="387" spans="2:25" x14ac:dyDescent="0.25">
      <c r="B387" s="30">
        <v>45124</v>
      </c>
      <c r="C387" s="45"/>
      <c r="D387" s="43">
        <v>6927</v>
      </c>
      <c r="E387" s="43"/>
      <c r="F387" s="43"/>
      <c r="G387" s="43"/>
      <c r="H387" s="43"/>
      <c r="I387" s="111"/>
      <c r="J387" s="43">
        <v>7539</v>
      </c>
      <c r="K387" s="111"/>
      <c r="L387" s="43"/>
      <c r="M387" s="111"/>
      <c r="N387" s="43" t="s">
        <v>179</v>
      </c>
      <c r="O387" s="97" t="s">
        <v>42</v>
      </c>
      <c r="P387" s="49" t="s">
        <v>167</v>
      </c>
      <c r="Q387" s="111"/>
      <c r="R387" s="44" t="s">
        <v>33</v>
      </c>
      <c r="S387" s="98" t="s">
        <v>33</v>
      </c>
      <c r="T387" s="98">
        <v>49061</v>
      </c>
      <c r="U387" s="179" t="s">
        <v>167</v>
      </c>
      <c r="V387" s="151" t="s">
        <v>187</v>
      </c>
      <c r="W387" s="181" t="s">
        <v>33</v>
      </c>
      <c r="X387" s="182" t="s">
        <v>167</v>
      </c>
      <c r="Y387" s="180" t="s">
        <v>33</v>
      </c>
    </row>
    <row r="388" spans="2:25" x14ac:dyDescent="0.25">
      <c r="B388" s="30">
        <v>45126</v>
      </c>
      <c r="C388" s="45"/>
      <c r="D388" s="43">
        <v>7638</v>
      </c>
      <c r="E388" s="43"/>
      <c r="F388" s="43"/>
      <c r="G388" s="43"/>
      <c r="H388" s="43"/>
      <c r="I388" s="111"/>
      <c r="J388" s="43">
        <v>7665</v>
      </c>
      <c r="K388" s="111"/>
      <c r="L388" s="43"/>
      <c r="M388" s="111"/>
      <c r="N388" s="43" t="s">
        <v>179</v>
      </c>
      <c r="O388" s="97" t="s">
        <v>42</v>
      </c>
      <c r="P388" s="49" t="s">
        <v>167</v>
      </c>
      <c r="Q388" s="111"/>
      <c r="R388" s="44"/>
      <c r="S388" s="98"/>
      <c r="T388" s="98">
        <v>56092</v>
      </c>
      <c r="U388" s="179" t="s">
        <v>167</v>
      </c>
      <c r="V388" s="151" t="s">
        <v>187</v>
      </c>
      <c r="W388" s="181"/>
      <c r="X388" s="182" t="s">
        <v>167</v>
      </c>
      <c r="Y388" s="180"/>
    </row>
    <row r="389" spans="2:25" x14ac:dyDescent="0.25">
      <c r="B389" s="30">
        <v>45128</v>
      </c>
      <c r="C389" s="45"/>
      <c r="D389" s="43">
        <v>7518</v>
      </c>
      <c r="E389" s="43"/>
      <c r="F389" s="43"/>
      <c r="G389" s="43"/>
      <c r="H389" s="43"/>
      <c r="I389" s="111"/>
      <c r="J389" s="43">
        <v>7859</v>
      </c>
      <c r="K389" s="111"/>
      <c r="L389" s="43"/>
      <c r="M389" s="111"/>
      <c r="N389" s="43" t="s">
        <v>179</v>
      </c>
      <c r="O389" s="97" t="s">
        <v>42</v>
      </c>
      <c r="P389" s="49" t="s">
        <v>167</v>
      </c>
      <c r="Q389" s="111"/>
      <c r="R389" s="44"/>
      <c r="S389" s="98"/>
      <c r="T389" s="98">
        <v>48684</v>
      </c>
      <c r="U389" s="179" t="s">
        <v>167</v>
      </c>
      <c r="V389" s="151" t="s">
        <v>187</v>
      </c>
      <c r="W389" s="181"/>
      <c r="X389" s="182" t="s">
        <v>167</v>
      </c>
      <c r="Y389" s="180"/>
    </row>
    <row r="390" spans="2:25" x14ac:dyDescent="0.25">
      <c r="B390" s="30">
        <v>45131</v>
      </c>
      <c r="C390" s="45"/>
      <c r="D390" s="43">
        <v>6825</v>
      </c>
      <c r="E390" s="43"/>
      <c r="F390" s="43"/>
      <c r="G390" s="43"/>
      <c r="H390" s="43"/>
      <c r="I390" s="111"/>
      <c r="J390" s="43">
        <v>7555</v>
      </c>
      <c r="K390" s="111"/>
      <c r="L390" s="43"/>
      <c r="M390" s="111"/>
      <c r="N390" s="43" t="s">
        <v>179</v>
      </c>
      <c r="O390" s="97" t="s">
        <v>42</v>
      </c>
      <c r="P390" s="49" t="s">
        <v>167</v>
      </c>
      <c r="Q390" s="111"/>
      <c r="R390" s="44" t="s">
        <v>33</v>
      </c>
      <c r="S390" s="98" t="s">
        <v>33</v>
      </c>
      <c r="T390" s="98">
        <v>51208</v>
      </c>
      <c r="U390" s="179" t="s">
        <v>167</v>
      </c>
      <c r="V390" s="151" t="s">
        <v>187</v>
      </c>
      <c r="W390" s="181" t="s">
        <v>33</v>
      </c>
      <c r="X390" s="182" t="s">
        <v>167</v>
      </c>
      <c r="Y390" s="180" t="s">
        <v>33</v>
      </c>
    </row>
    <row r="391" spans="2:25" x14ac:dyDescent="0.25">
      <c r="B391" s="30">
        <v>45133</v>
      </c>
      <c r="C391" s="45"/>
      <c r="D391" s="43">
        <v>6565</v>
      </c>
      <c r="E391" s="43"/>
      <c r="F391" s="43"/>
      <c r="G391" s="43"/>
      <c r="H391" s="43"/>
      <c r="I391" s="111"/>
      <c r="J391" s="43">
        <v>7005</v>
      </c>
      <c r="K391" s="111"/>
      <c r="L391" s="43"/>
      <c r="M391" s="111"/>
      <c r="N391" s="43" t="s">
        <v>179</v>
      </c>
      <c r="O391" s="97" t="s">
        <v>42</v>
      </c>
      <c r="P391" s="49" t="s">
        <v>167</v>
      </c>
      <c r="Q391" s="111"/>
      <c r="R391" s="44"/>
      <c r="S391" s="98"/>
      <c r="T391" s="98">
        <v>43921</v>
      </c>
      <c r="U391" s="179" t="s">
        <v>167</v>
      </c>
      <c r="V391" s="151" t="s">
        <v>187</v>
      </c>
      <c r="W391" s="181"/>
      <c r="X391" s="182" t="s">
        <v>167</v>
      </c>
      <c r="Y391" s="180"/>
    </row>
    <row r="392" spans="2:25" x14ac:dyDescent="0.25">
      <c r="B392" s="30">
        <v>45135</v>
      </c>
      <c r="C392" s="45"/>
      <c r="D392" s="43">
        <v>7322</v>
      </c>
      <c r="E392" s="43"/>
      <c r="F392" s="43"/>
      <c r="G392" s="43"/>
      <c r="H392" s="43"/>
      <c r="I392" s="111"/>
      <c r="J392" s="43">
        <v>7132</v>
      </c>
      <c r="K392" s="111"/>
      <c r="L392" s="43"/>
      <c r="M392" s="111"/>
      <c r="N392" s="43" t="s">
        <v>179</v>
      </c>
      <c r="O392" s="97" t="s">
        <v>42</v>
      </c>
      <c r="P392" s="49" t="s">
        <v>167</v>
      </c>
      <c r="Q392" s="111"/>
      <c r="R392" s="44"/>
      <c r="S392" s="98"/>
      <c r="T392" s="98">
        <v>46604</v>
      </c>
      <c r="U392" s="179" t="s">
        <v>167</v>
      </c>
      <c r="V392" s="151" t="s">
        <v>187</v>
      </c>
      <c r="W392" s="181"/>
      <c r="X392" s="182" t="s">
        <v>167</v>
      </c>
      <c r="Y392" s="180"/>
    </row>
    <row r="393" spans="2:25" x14ac:dyDescent="0.25">
      <c r="B393" s="30">
        <v>45138</v>
      </c>
      <c r="C393" s="45"/>
      <c r="D393" s="43">
        <v>6757</v>
      </c>
      <c r="E393" s="43"/>
      <c r="F393" s="43"/>
      <c r="G393" s="43"/>
      <c r="H393" s="43"/>
      <c r="I393" s="111"/>
      <c r="J393" s="43">
        <v>7769</v>
      </c>
      <c r="K393" s="111"/>
      <c r="L393" s="43"/>
      <c r="M393" s="111"/>
      <c r="N393" s="43" t="s">
        <v>179</v>
      </c>
      <c r="O393" s="97" t="s">
        <v>33</v>
      </c>
      <c r="P393" s="49" t="s">
        <v>167</v>
      </c>
      <c r="Q393" s="111"/>
      <c r="R393" s="44" t="s">
        <v>33</v>
      </c>
      <c r="S393" s="98" t="s">
        <v>33</v>
      </c>
      <c r="T393" s="98">
        <v>45227</v>
      </c>
      <c r="U393" s="179" t="s">
        <v>167</v>
      </c>
      <c r="V393" s="151" t="s">
        <v>187</v>
      </c>
      <c r="W393" s="181" t="s">
        <v>33</v>
      </c>
      <c r="X393" s="182">
        <v>11770</v>
      </c>
      <c r="Y393" s="180" t="s">
        <v>33</v>
      </c>
    </row>
    <row r="394" spans="2:25" x14ac:dyDescent="0.25">
      <c r="B394" s="30">
        <v>45140</v>
      </c>
      <c r="C394" s="45"/>
      <c r="D394" s="43">
        <v>6090</v>
      </c>
      <c r="E394" s="43"/>
      <c r="F394" s="43"/>
      <c r="G394" s="43"/>
      <c r="H394" s="43"/>
      <c r="I394" s="111"/>
      <c r="J394" s="43">
        <v>6866</v>
      </c>
      <c r="K394" s="111"/>
      <c r="L394" s="43"/>
      <c r="M394" s="111"/>
      <c r="N394" s="43" t="s">
        <v>179</v>
      </c>
      <c r="O394" s="97" t="s">
        <v>33</v>
      </c>
      <c r="P394" s="49" t="s">
        <v>167</v>
      </c>
      <c r="Q394" s="111"/>
      <c r="R394" s="44"/>
      <c r="S394" s="98"/>
      <c r="T394" s="98">
        <v>48476</v>
      </c>
      <c r="U394" s="179" t="s">
        <v>167</v>
      </c>
      <c r="V394" s="151" t="s">
        <v>187</v>
      </c>
      <c r="W394" s="181"/>
      <c r="X394" s="182" t="s">
        <v>167</v>
      </c>
      <c r="Y394" s="180"/>
    </row>
    <row r="395" spans="2:25" x14ac:dyDescent="0.25">
      <c r="B395" s="30">
        <v>45142</v>
      </c>
      <c r="C395" s="45"/>
      <c r="D395" s="43">
        <v>7936</v>
      </c>
      <c r="E395" s="43"/>
      <c r="F395" s="43"/>
      <c r="G395" s="43"/>
      <c r="H395" s="43"/>
      <c r="I395" s="111"/>
      <c r="J395" s="43">
        <v>8670</v>
      </c>
      <c r="K395" s="111"/>
      <c r="L395" s="43"/>
      <c r="M395" s="111"/>
      <c r="N395" s="43" t="s">
        <v>179</v>
      </c>
      <c r="O395" s="97" t="s">
        <v>33</v>
      </c>
      <c r="P395" s="49" t="s">
        <v>167</v>
      </c>
      <c r="Q395" s="111"/>
      <c r="R395" s="44"/>
      <c r="S395" s="98"/>
      <c r="T395" s="98" t="s">
        <v>42</v>
      </c>
      <c r="U395" s="179" t="s">
        <v>167</v>
      </c>
      <c r="V395" s="151" t="s">
        <v>187</v>
      </c>
      <c r="W395" s="181"/>
      <c r="X395" s="182" t="s">
        <v>167</v>
      </c>
      <c r="Y395" s="180"/>
    </row>
    <row r="396" spans="2:25" x14ac:dyDescent="0.25">
      <c r="B396" s="30">
        <v>45145</v>
      </c>
      <c r="C396" s="45"/>
      <c r="D396" s="43">
        <v>5536</v>
      </c>
      <c r="E396" s="43"/>
      <c r="F396" s="43"/>
      <c r="G396" s="43"/>
      <c r="H396" s="43"/>
      <c r="I396" s="111"/>
      <c r="J396" s="43">
        <v>6820</v>
      </c>
      <c r="K396" s="111"/>
      <c r="L396" s="43"/>
      <c r="M396" s="111"/>
      <c r="N396" s="43" t="s">
        <v>179</v>
      </c>
      <c r="O396" s="97" t="s">
        <v>33</v>
      </c>
      <c r="P396" s="49" t="s">
        <v>167</v>
      </c>
      <c r="Q396" s="111"/>
      <c r="R396" s="44" t="s">
        <v>33</v>
      </c>
      <c r="S396" s="98" t="s">
        <v>33</v>
      </c>
      <c r="T396" s="98" t="s">
        <v>42</v>
      </c>
      <c r="U396" s="179" t="s">
        <v>167</v>
      </c>
      <c r="V396" s="151" t="s">
        <v>187</v>
      </c>
      <c r="W396" s="181" t="s">
        <v>33</v>
      </c>
      <c r="X396" s="182">
        <v>9995</v>
      </c>
      <c r="Y396" s="180" t="s">
        <v>33</v>
      </c>
    </row>
    <row r="397" spans="2:25" x14ac:dyDescent="0.25">
      <c r="B397" s="30">
        <v>45147</v>
      </c>
      <c r="C397" s="45"/>
      <c r="D397" s="43">
        <v>5733</v>
      </c>
      <c r="E397" s="43"/>
      <c r="F397" s="43"/>
      <c r="G397" s="43"/>
      <c r="H397" s="43"/>
      <c r="I397" s="111"/>
      <c r="J397" s="43">
        <v>6095</v>
      </c>
      <c r="K397" s="111"/>
      <c r="L397" s="43"/>
      <c r="M397" s="111"/>
      <c r="N397" s="43" t="s">
        <v>179</v>
      </c>
      <c r="O397" s="97" t="s">
        <v>33</v>
      </c>
      <c r="P397" s="49" t="s">
        <v>167</v>
      </c>
      <c r="Q397" s="111"/>
      <c r="R397" s="44"/>
      <c r="S397" s="98"/>
      <c r="T397" s="98" t="s">
        <v>42</v>
      </c>
      <c r="U397" s="179" t="s">
        <v>167</v>
      </c>
      <c r="V397" s="151" t="s">
        <v>187</v>
      </c>
      <c r="W397" s="181"/>
      <c r="X397" s="182" t="s">
        <v>167</v>
      </c>
      <c r="Y397" s="180"/>
    </row>
    <row r="398" spans="2:25" x14ac:dyDescent="0.25">
      <c r="B398" s="30">
        <v>45149</v>
      </c>
      <c r="C398" s="45"/>
      <c r="D398" s="43">
        <v>6388</v>
      </c>
      <c r="E398" s="43"/>
      <c r="F398" s="43"/>
      <c r="G398" s="43"/>
      <c r="H398" s="43"/>
      <c r="I398" s="111"/>
      <c r="J398" s="43">
        <v>7128</v>
      </c>
      <c r="K398" s="111"/>
      <c r="L398" s="43"/>
      <c r="M398" s="111"/>
      <c r="N398" s="43" t="s">
        <v>179</v>
      </c>
      <c r="O398" s="97" t="s">
        <v>33</v>
      </c>
      <c r="P398" s="49" t="s">
        <v>167</v>
      </c>
      <c r="Q398" s="111"/>
      <c r="R398" s="44"/>
      <c r="S398" s="98"/>
      <c r="T398" s="98" t="s">
        <v>42</v>
      </c>
      <c r="U398" s="179" t="s">
        <v>167</v>
      </c>
      <c r="V398" s="151" t="s">
        <v>187</v>
      </c>
      <c r="W398" s="181"/>
      <c r="X398" s="182" t="s">
        <v>167</v>
      </c>
      <c r="Y398" s="180"/>
    </row>
    <row r="399" spans="2:25" x14ac:dyDescent="0.25">
      <c r="B399" s="30">
        <v>45154</v>
      </c>
      <c r="C399" s="45"/>
      <c r="D399" s="43">
        <v>6593</v>
      </c>
      <c r="E399" s="43"/>
      <c r="F399" s="43"/>
      <c r="G399" s="43"/>
      <c r="H399" s="43"/>
      <c r="I399" s="111"/>
      <c r="J399" s="43">
        <v>7944</v>
      </c>
      <c r="K399" s="111"/>
      <c r="L399" s="43"/>
      <c r="M399" s="111"/>
      <c r="N399" s="43" t="s">
        <v>179</v>
      </c>
      <c r="O399" s="97" t="s">
        <v>33</v>
      </c>
      <c r="P399" s="49" t="s">
        <v>167</v>
      </c>
      <c r="Q399" s="111"/>
      <c r="R399" s="44" t="s">
        <v>33</v>
      </c>
      <c r="S399" s="98" t="s">
        <v>33</v>
      </c>
      <c r="T399" s="98">
        <v>48723</v>
      </c>
      <c r="U399" s="179" t="s">
        <v>167</v>
      </c>
      <c r="V399" s="151" t="s">
        <v>187</v>
      </c>
      <c r="W399" s="181" t="s">
        <v>33</v>
      </c>
      <c r="X399" s="182" t="s">
        <v>167</v>
      </c>
      <c r="Y399" s="180" t="s">
        <v>33</v>
      </c>
    </row>
    <row r="400" spans="2:25" x14ac:dyDescent="0.25">
      <c r="B400" s="30">
        <v>45156</v>
      </c>
      <c r="C400" s="45"/>
      <c r="D400" s="43">
        <v>4757</v>
      </c>
      <c r="E400" s="43"/>
      <c r="F400" s="43"/>
      <c r="G400" s="43"/>
      <c r="H400" s="43"/>
      <c r="I400" s="111"/>
      <c r="J400" s="43">
        <v>5701</v>
      </c>
      <c r="K400" s="111"/>
      <c r="L400" s="43"/>
      <c r="M400" s="111"/>
      <c r="N400" s="43" t="s">
        <v>179</v>
      </c>
      <c r="O400" s="97" t="s">
        <v>33</v>
      </c>
      <c r="P400" s="49" t="s">
        <v>167</v>
      </c>
      <c r="Q400" s="111"/>
      <c r="R400" s="44"/>
      <c r="S400" s="98"/>
      <c r="T400" s="98" t="s">
        <v>42</v>
      </c>
      <c r="U400" s="179" t="s">
        <v>167</v>
      </c>
      <c r="V400" s="151" t="s">
        <v>187</v>
      </c>
      <c r="W400" s="181"/>
      <c r="X400" s="182" t="s">
        <v>167</v>
      </c>
      <c r="Y400" s="180"/>
    </row>
    <row r="401" spans="2:25" x14ac:dyDescent="0.25">
      <c r="B401" s="30">
        <v>45159</v>
      </c>
      <c r="C401" s="45"/>
      <c r="D401" s="43">
        <v>5776</v>
      </c>
      <c r="E401" s="43"/>
      <c r="F401" s="43"/>
      <c r="G401" s="43"/>
      <c r="H401" s="43"/>
      <c r="I401" s="111"/>
      <c r="J401" s="43">
        <v>6019</v>
      </c>
      <c r="K401" s="111"/>
      <c r="L401" s="43"/>
      <c r="M401" s="111"/>
      <c r="N401" s="43" t="s">
        <v>179</v>
      </c>
      <c r="O401" s="97" t="s">
        <v>33</v>
      </c>
      <c r="P401" s="49" t="s">
        <v>167</v>
      </c>
      <c r="Q401" s="111"/>
      <c r="R401" s="44" t="s">
        <v>33</v>
      </c>
      <c r="S401" s="98" t="s">
        <v>33</v>
      </c>
      <c r="T401" s="98">
        <v>43960</v>
      </c>
      <c r="U401" s="179" t="s">
        <v>167</v>
      </c>
      <c r="V401" s="151" t="s">
        <v>187</v>
      </c>
      <c r="W401" s="181" t="s">
        <v>33</v>
      </c>
      <c r="X401" s="182" t="s">
        <v>167</v>
      </c>
      <c r="Y401" s="180" t="s">
        <v>33</v>
      </c>
    </row>
    <row r="402" spans="2:25" x14ac:dyDescent="0.25">
      <c r="B402" s="30">
        <v>45161</v>
      </c>
      <c r="C402" s="45"/>
      <c r="D402" s="43">
        <v>6870</v>
      </c>
      <c r="E402" s="43"/>
      <c r="F402" s="43"/>
      <c r="G402" s="43"/>
      <c r="H402" s="43"/>
      <c r="I402" s="111"/>
      <c r="J402" s="43">
        <v>7453</v>
      </c>
      <c r="K402" s="111"/>
      <c r="L402" s="43"/>
      <c r="M402" s="111"/>
      <c r="N402" s="43" t="s">
        <v>179</v>
      </c>
      <c r="O402" s="97" t="s">
        <v>33</v>
      </c>
      <c r="P402" s="49" t="s">
        <v>167</v>
      </c>
      <c r="Q402" s="111"/>
      <c r="R402" s="44"/>
      <c r="S402" s="98"/>
      <c r="T402" s="98">
        <v>57813</v>
      </c>
      <c r="U402" s="179" t="s">
        <v>167</v>
      </c>
      <c r="V402" s="151" t="s">
        <v>187</v>
      </c>
      <c r="W402" s="181"/>
      <c r="X402" s="182" t="s">
        <v>167</v>
      </c>
      <c r="Y402" s="180"/>
    </row>
    <row r="403" spans="2:25" x14ac:dyDescent="0.25">
      <c r="B403" s="30">
        <v>45163</v>
      </c>
      <c r="C403" s="45"/>
      <c r="D403" s="43">
        <v>6074</v>
      </c>
      <c r="E403" s="43"/>
      <c r="F403" s="43"/>
      <c r="G403" s="43"/>
      <c r="H403" s="43"/>
      <c r="I403" s="111"/>
      <c r="J403" s="43"/>
      <c r="K403" s="111"/>
      <c r="L403" s="43"/>
      <c r="M403" s="111"/>
      <c r="N403" s="43" t="s">
        <v>179</v>
      </c>
      <c r="O403" s="97" t="s">
        <v>33</v>
      </c>
      <c r="P403" s="49" t="s">
        <v>167</v>
      </c>
      <c r="Q403" s="111"/>
      <c r="R403" s="44"/>
      <c r="S403" s="98"/>
      <c r="T403" s="98">
        <v>51823</v>
      </c>
      <c r="U403" s="179" t="s">
        <v>167</v>
      </c>
      <c r="V403" s="151" t="s">
        <v>187</v>
      </c>
      <c r="W403" s="181"/>
      <c r="X403" s="182" t="s">
        <v>167</v>
      </c>
      <c r="Y403" s="180"/>
    </row>
    <row r="404" spans="2:25" x14ac:dyDescent="0.25">
      <c r="B404" s="30">
        <v>45166</v>
      </c>
      <c r="C404" s="45"/>
      <c r="D404" s="43">
        <v>6966</v>
      </c>
      <c r="E404" s="43"/>
      <c r="F404" s="43"/>
      <c r="G404" s="43"/>
      <c r="H404" s="43"/>
      <c r="I404" s="111"/>
      <c r="J404" s="43"/>
      <c r="K404" s="111"/>
      <c r="L404" s="43"/>
      <c r="M404" s="111"/>
      <c r="N404" s="43" t="s">
        <v>179</v>
      </c>
      <c r="O404" s="97" t="s">
        <v>33</v>
      </c>
      <c r="P404" s="49" t="s">
        <v>167</v>
      </c>
      <c r="Q404" s="111"/>
      <c r="R404" s="44" t="s">
        <v>33</v>
      </c>
      <c r="S404" s="98" t="s">
        <v>33</v>
      </c>
      <c r="T404" s="98" t="s">
        <v>42</v>
      </c>
      <c r="U404" s="179" t="s">
        <v>167</v>
      </c>
      <c r="V404" s="151" t="s">
        <v>187</v>
      </c>
      <c r="W404" s="181" t="s">
        <v>33</v>
      </c>
      <c r="X404" s="182" t="s">
        <v>167</v>
      </c>
      <c r="Y404" s="180" t="s">
        <v>33</v>
      </c>
    </row>
    <row r="405" spans="2:25" x14ac:dyDescent="0.25">
      <c r="B405" s="30">
        <v>45168</v>
      </c>
      <c r="C405" s="45"/>
      <c r="D405" s="43">
        <v>6321</v>
      </c>
      <c r="E405" s="43"/>
      <c r="F405" s="43"/>
      <c r="G405" s="43"/>
      <c r="H405" s="43"/>
      <c r="I405" s="111"/>
      <c r="J405" s="43">
        <v>7204</v>
      </c>
      <c r="K405" s="111"/>
      <c r="L405" s="43"/>
      <c r="M405" s="111"/>
      <c r="N405" s="43" t="s">
        <v>179</v>
      </c>
      <c r="O405" s="97" t="s">
        <v>33</v>
      </c>
      <c r="P405" s="49" t="s">
        <v>167</v>
      </c>
      <c r="Q405" s="111"/>
      <c r="R405" s="44"/>
      <c r="S405" s="98"/>
      <c r="T405" s="98" t="s">
        <v>42</v>
      </c>
      <c r="U405" s="179" t="s">
        <v>167</v>
      </c>
      <c r="V405" s="151" t="s">
        <v>187</v>
      </c>
      <c r="W405" s="181"/>
      <c r="X405" s="182" t="s">
        <v>167</v>
      </c>
      <c r="Y405" s="180"/>
    </row>
    <row r="406" spans="2:25" x14ac:dyDescent="0.25">
      <c r="B406" s="30">
        <v>45170</v>
      </c>
      <c r="C406" s="45"/>
      <c r="D406" s="43">
        <v>7099</v>
      </c>
      <c r="E406" s="43"/>
      <c r="F406" s="43"/>
      <c r="G406" s="43"/>
      <c r="H406" s="43"/>
      <c r="I406" s="111"/>
      <c r="J406" s="43">
        <v>7424</v>
      </c>
      <c r="K406" s="111"/>
      <c r="L406" s="43"/>
      <c r="M406" s="111"/>
      <c r="N406" s="43" t="s">
        <v>179</v>
      </c>
      <c r="O406" s="97" t="s">
        <v>33</v>
      </c>
      <c r="P406" s="49" t="s">
        <v>167</v>
      </c>
      <c r="Q406" s="111"/>
      <c r="R406" s="44"/>
      <c r="S406" s="98"/>
      <c r="T406" s="98" t="s">
        <v>42</v>
      </c>
      <c r="U406" s="179" t="s">
        <v>167</v>
      </c>
      <c r="V406" s="151" t="s">
        <v>187</v>
      </c>
      <c r="W406" s="181"/>
      <c r="X406" s="182" t="s">
        <v>167</v>
      </c>
      <c r="Y406" s="180"/>
    </row>
    <row r="407" spans="2:25" x14ac:dyDescent="0.25">
      <c r="B407" s="30">
        <v>45173</v>
      </c>
      <c r="C407" s="45"/>
      <c r="D407" s="43">
        <v>4773</v>
      </c>
      <c r="E407" s="43"/>
      <c r="F407" s="43"/>
      <c r="G407" s="43"/>
      <c r="H407" s="43"/>
      <c r="I407" s="111"/>
      <c r="J407" s="43">
        <v>4901</v>
      </c>
      <c r="K407" s="111"/>
      <c r="L407" s="43"/>
      <c r="M407" s="111"/>
      <c r="N407" s="43" t="s">
        <v>179</v>
      </c>
      <c r="O407" s="97">
        <v>7769</v>
      </c>
      <c r="P407" s="49" t="s">
        <v>167</v>
      </c>
      <c r="Q407" s="111"/>
      <c r="R407" s="44" t="s">
        <v>33</v>
      </c>
      <c r="S407" s="98" t="s">
        <v>33</v>
      </c>
      <c r="T407" s="98">
        <v>33785</v>
      </c>
      <c r="U407" s="179">
        <v>59421</v>
      </c>
      <c r="V407" s="151" t="s">
        <v>187</v>
      </c>
      <c r="W407" s="181" t="s">
        <v>33</v>
      </c>
      <c r="X407" s="182" t="s">
        <v>167</v>
      </c>
      <c r="Y407" s="180" t="s">
        <v>33</v>
      </c>
    </row>
    <row r="408" spans="2:25" x14ac:dyDescent="0.25">
      <c r="B408" s="30">
        <v>45175</v>
      </c>
      <c r="C408" s="45"/>
      <c r="D408" s="43">
        <v>6153</v>
      </c>
      <c r="E408" s="43"/>
      <c r="F408" s="43"/>
      <c r="G408" s="43"/>
      <c r="H408" s="43"/>
      <c r="I408" s="111"/>
      <c r="J408" s="43">
        <v>7265</v>
      </c>
      <c r="K408" s="111"/>
      <c r="L408" s="43"/>
      <c r="M408" s="111"/>
      <c r="N408" s="43" t="s">
        <v>179</v>
      </c>
      <c r="O408" s="97">
        <v>8113</v>
      </c>
      <c r="P408" s="49" t="s">
        <v>167</v>
      </c>
      <c r="Q408" s="111"/>
      <c r="R408" s="44"/>
      <c r="S408" s="98"/>
      <c r="T408" s="98">
        <v>32089</v>
      </c>
      <c r="U408" s="179">
        <v>58837</v>
      </c>
      <c r="V408" s="151" t="s">
        <v>187</v>
      </c>
      <c r="W408" s="181"/>
      <c r="X408" s="182" t="s">
        <v>167</v>
      </c>
      <c r="Y408" s="180"/>
    </row>
    <row r="409" spans="2:25" x14ac:dyDescent="0.25">
      <c r="B409" s="30">
        <v>45177</v>
      </c>
      <c r="C409" s="45"/>
      <c r="D409" s="43">
        <v>6948</v>
      </c>
      <c r="E409" s="43"/>
      <c r="F409" s="43"/>
      <c r="G409" s="43"/>
      <c r="H409" s="43"/>
      <c r="I409" s="111"/>
      <c r="J409" s="43">
        <v>7303</v>
      </c>
      <c r="K409" s="111"/>
      <c r="L409" s="43"/>
      <c r="M409" s="111"/>
      <c r="N409" s="43" t="s">
        <v>179</v>
      </c>
      <c r="O409" s="97">
        <v>8511</v>
      </c>
      <c r="P409" s="49" t="s">
        <v>167</v>
      </c>
      <c r="Q409" s="111"/>
      <c r="R409" s="44"/>
      <c r="S409" s="98"/>
      <c r="T409" s="98">
        <v>33713</v>
      </c>
      <c r="U409" s="179">
        <v>60765</v>
      </c>
      <c r="V409" s="151" t="s">
        <v>187</v>
      </c>
      <c r="W409" s="181"/>
      <c r="X409" s="182" t="s">
        <v>167</v>
      </c>
      <c r="Y409" s="180"/>
    </row>
    <row r="410" spans="2:25" x14ac:dyDescent="0.25">
      <c r="B410" s="30">
        <v>45182</v>
      </c>
      <c r="C410" s="45"/>
      <c r="D410" s="43">
        <v>6290</v>
      </c>
      <c r="E410" s="43"/>
      <c r="F410" s="43"/>
      <c r="G410" s="43"/>
      <c r="H410" s="43"/>
      <c r="I410" s="111"/>
      <c r="J410" s="43">
        <v>7109</v>
      </c>
      <c r="K410" s="111"/>
      <c r="L410" s="43"/>
      <c r="M410" s="111"/>
      <c r="N410" s="43" t="s">
        <v>179</v>
      </c>
      <c r="O410" s="97">
        <v>8141</v>
      </c>
      <c r="P410" s="49" t="s">
        <v>167</v>
      </c>
      <c r="Q410" s="111"/>
      <c r="R410" s="44" t="s">
        <v>33</v>
      </c>
      <c r="S410" s="98" t="s">
        <v>33</v>
      </c>
      <c r="T410" s="98">
        <v>34260</v>
      </c>
      <c r="U410" s="179">
        <v>58980</v>
      </c>
      <c r="V410" s="151" t="s">
        <v>187</v>
      </c>
      <c r="W410" s="181" t="s">
        <v>33</v>
      </c>
      <c r="X410" s="182" t="s">
        <v>167</v>
      </c>
      <c r="Y410" s="180" t="s">
        <v>33</v>
      </c>
    </row>
    <row r="411" spans="2:25" x14ac:dyDescent="0.25">
      <c r="B411" s="30">
        <v>45184</v>
      </c>
      <c r="C411" s="45"/>
      <c r="D411" s="43">
        <v>6683</v>
      </c>
      <c r="E411" s="43"/>
      <c r="F411" s="43"/>
      <c r="G411" s="43"/>
      <c r="H411" s="43"/>
      <c r="I411" s="111"/>
      <c r="J411" s="43">
        <v>5620</v>
      </c>
      <c r="K411" s="111"/>
      <c r="L411" s="43"/>
      <c r="M411" s="111"/>
      <c r="N411" s="43" t="s">
        <v>179</v>
      </c>
      <c r="O411" s="97">
        <v>7574</v>
      </c>
      <c r="P411" s="49" t="s">
        <v>167</v>
      </c>
      <c r="Q411" s="111"/>
      <c r="R411" s="44"/>
      <c r="S411" s="98"/>
      <c r="T411" s="98">
        <v>33509</v>
      </c>
      <c r="U411" s="179">
        <v>54162</v>
      </c>
      <c r="V411" s="151" t="s">
        <v>187</v>
      </c>
      <c r="W411" s="181"/>
      <c r="X411" s="182" t="s">
        <v>167</v>
      </c>
      <c r="Y411" s="180"/>
    </row>
    <row r="412" spans="2:25" x14ac:dyDescent="0.25">
      <c r="B412" s="30">
        <v>45187</v>
      </c>
      <c r="C412" s="45"/>
      <c r="D412" s="43">
        <v>4326</v>
      </c>
      <c r="E412" s="43"/>
      <c r="F412" s="43"/>
      <c r="G412" s="43"/>
      <c r="H412" s="43"/>
      <c r="I412" s="111"/>
      <c r="J412" s="43">
        <v>5254</v>
      </c>
      <c r="K412" s="111"/>
      <c r="L412" s="43"/>
      <c r="M412" s="111"/>
      <c r="N412" s="43" t="s">
        <v>179</v>
      </c>
      <c r="O412" s="97">
        <v>5952</v>
      </c>
      <c r="P412" s="49" t="s">
        <v>167</v>
      </c>
      <c r="Q412" s="111"/>
      <c r="R412" s="44" t="s">
        <v>33</v>
      </c>
      <c r="S412" s="98" t="s">
        <v>33</v>
      </c>
      <c r="T412" s="98">
        <v>23140</v>
      </c>
      <c r="U412" s="179">
        <v>42670</v>
      </c>
      <c r="V412" s="151" t="s">
        <v>187</v>
      </c>
      <c r="W412" s="181" t="s">
        <v>33</v>
      </c>
      <c r="X412" s="182">
        <v>8745</v>
      </c>
      <c r="Y412" s="180" t="s">
        <v>33</v>
      </c>
    </row>
    <row r="413" spans="2:25" x14ac:dyDescent="0.25">
      <c r="B413" s="30">
        <v>45189</v>
      </c>
      <c r="C413" s="45"/>
      <c r="D413" s="43">
        <v>6440</v>
      </c>
      <c r="E413" s="43"/>
      <c r="F413" s="43"/>
      <c r="G413" s="43"/>
      <c r="H413" s="43"/>
      <c r="I413" s="111"/>
      <c r="J413" s="43">
        <v>7328</v>
      </c>
      <c r="K413" s="111"/>
      <c r="L413" s="43"/>
      <c r="M413" s="111"/>
      <c r="N413" s="43" t="s">
        <v>179</v>
      </c>
      <c r="O413" s="97">
        <v>8092</v>
      </c>
      <c r="P413" s="49" t="s">
        <v>167</v>
      </c>
      <c r="Q413" s="111"/>
      <c r="R413" s="44"/>
      <c r="S413" s="98"/>
      <c r="T413" s="98">
        <v>29246</v>
      </c>
      <c r="U413" s="179">
        <v>59955</v>
      </c>
      <c r="V413" s="151" t="s">
        <v>187</v>
      </c>
      <c r="W413" s="181"/>
      <c r="X413" s="182">
        <v>10014</v>
      </c>
      <c r="Y413" s="180"/>
    </row>
    <row r="414" spans="2:25" x14ac:dyDescent="0.25">
      <c r="B414" s="30">
        <v>45191</v>
      </c>
      <c r="C414" s="45"/>
      <c r="D414" s="43">
        <v>7050</v>
      </c>
      <c r="E414" s="43"/>
      <c r="F414" s="43"/>
      <c r="G414" s="43"/>
      <c r="H414" s="43"/>
      <c r="I414" s="111"/>
      <c r="J414" s="43">
        <v>7328</v>
      </c>
      <c r="K414" s="111"/>
      <c r="L414" s="43"/>
      <c r="M414" s="111"/>
      <c r="N414" s="43" t="s">
        <v>179</v>
      </c>
      <c r="O414" s="97">
        <v>8001</v>
      </c>
      <c r="P414" s="49" t="s">
        <v>167</v>
      </c>
      <c r="Q414" s="111"/>
      <c r="R414" s="44"/>
      <c r="S414" s="98"/>
      <c r="T414" s="98">
        <v>29550</v>
      </c>
      <c r="U414" s="179">
        <v>48917</v>
      </c>
      <c r="V414" s="151" t="s">
        <v>187</v>
      </c>
      <c r="W414" s="181"/>
      <c r="X414" s="182">
        <v>8520</v>
      </c>
      <c r="Y414" s="180"/>
    </row>
    <row r="415" spans="2:25" x14ac:dyDescent="0.25">
      <c r="B415" s="30">
        <v>45194</v>
      </c>
      <c r="C415" s="45"/>
      <c r="D415" s="43">
        <v>6662</v>
      </c>
      <c r="E415" s="43"/>
      <c r="F415" s="43"/>
      <c r="G415" s="43"/>
      <c r="H415" s="43"/>
      <c r="I415" s="111"/>
      <c r="J415" s="43">
        <v>7019</v>
      </c>
      <c r="K415" s="111"/>
      <c r="L415" s="43"/>
      <c r="M415" s="111"/>
      <c r="N415" s="43" t="s">
        <v>179</v>
      </c>
      <c r="O415" s="97">
        <v>8420</v>
      </c>
      <c r="P415" s="49" t="s">
        <v>167</v>
      </c>
      <c r="Q415" s="111"/>
      <c r="R415" s="44" t="s">
        <v>33</v>
      </c>
      <c r="S415" s="98" t="s">
        <v>33</v>
      </c>
      <c r="T415" s="98">
        <v>26450</v>
      </c>
      <c r="U415" s="179">
        <v>47553</v>
      </c>
      <c r="V415" s="151" t="s">
        <v>187</v>
      </c>
      <c r="W415" s="181" t="s">
        <v>33</v>
      </c>
      <c r="X415" s="182">
        <v>8760</v>
      </c>
      <c r="Y415" s="180" t="s">
        <v>33</v>
      </c>
    </row>
    <row r="416" spans="2:25" x14ac:dyDescent="0.25">
      <c r="B416" s="30">
        <v>45196</v>
      </c>
      <c r="C416" s="45"/>
      <c r="D416" s="43">
        <v>6874</v>
      </c>
      <c r="E416" s="43"/>
      <c r="F416" s="43"/>
      <c r="G416" s="43"/>
      <c r="H416" s="43"/>
      <c r="I416" s="111"/>
      <c r="J416" s="43">
        <v>7357</v>
      </c>
      <c r="K416" s="111"/>
      <c r="L416" s="43"/>
      <c r="M416" s="111"/>
      <c r="N416" s="43" t="s">
        <v>179</v>
      </c>
      <c r="O416" s="97">
        <v>8166</v>
      </c>
      <c r="P416" s="49" t="s">
        <v>167</v>
      </c>
      <c r="Q416" s="111"/>
      <c r="R416" s="44"/>
      <c r="S416" s="98"/>
      <c r="T416" s="98">
        <v>32849</v>
      </c>
      <c r="U416" s="179">
        <v>60824</v>
      </c>
      <c r="V416" s="151"/>
      <c r="W416" s="181"/>
      <c r="X416" s="182" t="s">
        <v>167</v>
      </c>
      <c r="Y416" s="180"/>
    </row>
    <row r="417" spans="2:25" x14ac:dyDescent="0.25">
      <c r="B417" s="30">
        <v>45198</v>
      </c>
      <c r="C417" s="45"/>
      <c r="D417" s="43">
        <v>6370</v>
      </c>
      <c r="E417" s="43"/>
      <c r="F417" s="43"/>
      <c r="G417" s="43"/>
      <c r="H417" s="43"/>
      <c r="I417" s="111"/>
      <c r="J417" s="43">
        <v>7328</v>
      </c>
      <c r="K417" s="111"/>
      <c r="L417" s="43"/>
      <c r="M417" s="111"/>
      <c r="N417" s="43" t="s">
        <v>179</v>
      </c>
      <c r="O417" s="97">
        <v>8061</v>
      </c>
      <c r="P417" s="49" t="s">
        <v>167</v>
      </c>
      <c r="Q417" s="111"/>
      <c r="R417" s="44"/>
      <c r="S417" s="98"/>
      <c r="T417" s="98">
        <v>32140</v>
      </c>
      <c r="U417" s="179">
        <v>55474</v>
      </c>
      <c r="V417" s="151" t="s">
        <v>187</v>
      </c>
      <c r="W417" s="181"/>
      <c r="X417" s="182">
        <v>11685</v>
      </c>
      <c r="Y417" s="180"/>
    </row>
    <row r="418" spans="2:25" x14ac:dyDescent="0.25">
      <c r="B418" s="30">
        <v>45201</v>
      </c>
      <c r="C418" s="45"/>
      <c r="D418" s="43">
        <v>8501</v>
      </c>
      <c r="E418" s="43"/>
      <c r="F418" s="43"/>
      <c r="G418" s="43"/>
      <c r="H418" s="43"/>
      <c r="I418" s="111"/>
      <c r="J418" s="43">
        <v>8243</v>
      </c>
      <c r="K418" s="111"/>
      <c r="L418" s="43"/>
      <c r="M418" s="111"/>
      <c r="N418" s="43" t="s">
        <v>179</v>
      </c>
      <c r="O418" s="97">
        <v>8853</v>
      </c>
      <c r="P418" s="49" t="s">
        <v>167</v>
      </c>
      <c r="Q418" s="111"/>
      <c r="R418" s="44" t="s">
        <v>33</v>
      </c>
      <c r="S418" s="98" t="s">
        <v>33</v>
      </c>
      <c r="T418" s="98">
        <v>56860</v>
      </c>
      <c r="U418" s="179">
        <v>58106</v>
      </c>
      <c r="V418" s="151" t="s">
        <v>167</v>
      </c>
      <c r="W418" s="181" t="s">
        <v>33</v>
      </c>
      <c r="X418" s="182" t="s">
        <v>33</v>
      </c>
      <c r="Y418" s="180" t="s">
        <v>33</v>
      </c>
    </row>
    <row r="419" spans="2:25" x14ac:dyDescent="0.25">
      <c r="B419" s="30">
        <v>45203</v>
      </c>
      <c r="C419" s="45"/>
      <c r="D419" s="43">
        <v>7866</v>
      </c>
      <c r="E419" s="43"/>
      <c r="F419" s="43"/>
      <c r="G419" s="43"/>
      <c r="H419" s="43"/>
      <c r="I419" s="111"/>
      <c r="J419" s="43">
        <v>7712</v>
      </c>
      <c r="K419" s="111"/>
      <c r="L419" s="43"/>
      <c r="M419" s="111"/>
      <c r="N419" s="43" t="s">
        <v>179</v>
      </c>
      <c r="O419" s="97">
        <v>8353</v>
      </c>
      <c r="P419" s="49" t="s">
        <v>167</v>
      </c>
      <c r="Q419" s="111"/>
      <c r="R419" s="44"/>
      <c r="S419" s="98"/>
      <c r="T419" s="98">
        <v>32666</v>
      </c>
      <c r="U419" s="179">
        <v>57120</v>
      </c>
      <c r="V419" s="151" t="s">
        <v>167</v>
      </c>
      <c r="W419" s="181"/>
      <c r="X419" s="182" t="s">
        <v>33</v>
      </c>
      <c r="Y419" s="180"/>
    </row>
    <row r="420" spans="2:25" x14ac:dyDescent="0.25">
      <c r="B420" s="30">
        <v>45205</v>
      </c>
      <c r="C420" s="45"/>
      <c r="D420" s="43">
        <v>8247</v>
      </c>
      <c r="E420" s="43"/>
      <c r="F420" s="43"/>
      <c r="G420" s="43"/>
      <c r="H420" s="43"/>
      <c r="I420" s="111"/>
      <c r="J420" s="43">
        <v>8106</v>
      </c>
      <c r="K420" s="111"/>
      <c r="L420" s="43"/>
      <c r="M420" s="111"/>
      <c r="N420" s="43" t="s">
        <v>179</v>
      </c>
      <c r="O420" s="97">
        <v>8622</v>
      </c>
      <c r="P420" s="49" t="s">
        <v>167</v>
      </c>
      <c r="Q420" s="111"/>
      <c r="R420" s="44"/>
      <c r="S420" s="98"/>
      <c r="T420" s="98">
        <v>33214</v>
      </c>
      <c r="U420" s="179">
        <v>51642</v>
      </c>
      <c r="V420" s="151" t="s">
        <v>167</v>
      </c>
      <c r="W420" s="181"/>
      <c r="X420" s="182" t="s">
        <v>33</v>
      </c>
      <c r="Y420" s="180"/>
    </row>
    <row r="421" spans="2:25" x14ac:dyDescent="0.25">
      <c r="B421" s="30">
        <v>45208</v>
      </c>
      <c r="C421" s="45"/>
      <c r="D421" s="43">
        <v>7963</v>
      </c>
      <c r="E421" s="43"/>
      <c r="F421" s="43"/>
      <c r="G421" s="43"/>
      <c r="H421" s="43"/>
      <c r="I421" s="111"/>
      <c r="J421" s="43">
        <v>7787</v>
      </c>
      <c r="K421" s="111"/>
      <c r="L421" s="43"/>
      <c r="M421" s="111"/>
      <c r="N421" s="43" t="s">
        <v>179</v>
      </c>
      <c r="O421" s="97">
        <v>8639</v>
      </c>
      <c r="P421" s="49" t="s">
        <v>167</v>
      </c>
      <c r="Q421" s="111"/>
      <c r="R421" s="44" t="s">
        <v>33</v>
      </c>
      <c r="S421" s="98" t="s">
        <v>33</v>
      </c>
      <c r="T421" s="98">
        <v>32106</v>
      </c>
      <c r="U421" s="179">
        <v>56286</v>
      </c>
      <c r="V421" s="151" t="s">
        <v>167</v>
      </c>
      <c r="W421" s="181" t="s">
        <v>33</v>
      </c>
      <c r="X421" s="182" t="s">
        <v>33</v>
      </c>
      <c r="Y421" s="180" t="s">
        <v>33</v>
      </c>
    </row>
    <row r="422" spans="2:25" x14ac:dyDescent="0.25">
      <c r="B422" s="30">
        <v>45210</v>
      </c>
      <c r="C422" s="45"/>
      <c r="D422" s="43">
        <v>7251</v>
      </c>
      <c r="E422" s="43"/>
      <c r="F422" s="43"/>
      <c r="G422" s="43"/>
      <c r="H422" s="43"/>
      <c r="I422" s="111"/>
      <c r="J422" s="43">
        <v>7660</v>
      </c>
      <c r="K422" s="111"/>
      <c r="L422" s="43"/>
      <c r="M422" s="111"/>
      <c r="N422" s="43" t="s">
        <v>179</v>
      </c>
      <c r="O422" s="97">
        <v>8477</v>
      </c>
      <c r="P422" s="49" t="s">
        <v>167</v>
      </c>
      <c r="Q422" s="111"/>
      <c r="R422" s="44"/>
      <c r="S422" s="98"/>
      <c r="T422" s="98">
        <v>29286</v>
      </c>
      <c r="U422" s="179">
        <v>54534</v>
      </c>
      <c r="V422" s="151" t="s">
        <v>167</v>
      </c>
      <c r="W422" s="181"/>
      <c r="X422" s="182" t="s">
        <v>33</v>
      </c>
      <c r="Y422" s="180"/>
    </row>
    <row r="423" spans="2:25" x14ac:dyDescent="0.25">
      <c r="B423" s="30">
        <v>45215</v>
      </c>
      <c r="C423" s="45"/>
      <c r="D423" s="43">
        <v>7574</v>
      </c>
      <c r="E423" s="43"/>
      <c r="F423" s="43"/>
      <c r="G423" s="43"/>
      <c r="H423" s="43"/>
      <c r="I423" s="111"/>
      <c r="J423" s="43">
        <v>7169</v>
      </c>
      <c r="K423" s="111"/>
      <c r="L423" s="43"/>
      <c r="M423" s="111"/>
      <c r="N423" s="43" t="s">
        <v>179</v>
      </c>
      <c r="O423" s="97">
        <v>7961</v>
      </c>
      <c r="P423" s="49" t="s">
        <v>167</v>
      </c>
      <c r="Q423" s="111"/>
      <c r="R423" s="44" t="s">
        <v>33</v>
      </c>
      <c r="S423" s="98" t="s">
        <v>33</v>
      </c>
      <c r="T423" s="98">
        <v>26941</v>
      </c>
      <c r="U423" s="179">
        <v>46537</v>
      </c>
      <c r="V423" s="151" t="s">
        <v>167</v>
      </c>
      <c r="W423" s="181" t="s">
        <v>33</v>
      </c>
      <c r="X423" s="182" t="s">
        <v>33</v>
      </c>
      <c r="Y423" s="180" t="s">
        <v>33</v>
      </c>
    </row>
    <row r="424" spans="2:25" x14ac:dyDescent="0.25">
      <c r="B424" s="30">
        <v>45217</v>
      </c>
      <c r="C424" s="45"/>
      <c r="D424" s="43">
        <v>7843</v>
      </c>
      <c r="E424" s="43"/>
      <c r="F424" s="43"/>
      <c r="G424" s="43"/>
      <c r="H424" s="43"/>
      <c r="I424" s="111"/>
      <c r="J424" s="43">
        <v>7236</v>
      </c>
      <c r="K424" s="111"/>
      <c r="L424" s="43"/>
      <c r="M424" s="111"/>
      <c r="N424" s="43" t="s">
        <v>179</v>
      </c>
      <c r="O424" s="97">
        <v>7996</v>
      </c>
      <c r="P424" s="49" t="s">
        <v>167</v>
      </c>
      <c r="Q424" s="111"/>
      <c r="R424" s="44"/>
      <c r="S424" s="98"/>
      <c r="T424" s="98">
        <v>27239</v>
      </c>
      <c r="U424" s="179">
        <v>50662</v>
      </c>
      <c r="V424" s="151" t="s">
        <v>167</v>
      </c>
      <c r="W424" s="181"/>
      <c r="X424" s="182">
        <v>11602</v>
      </c>
      <c r="Y424" s="180"/>
    </row>
    <row r="425" spans="2:25" x14ac:dyDescent="0.25">
      <c r="B425" s="30">
        <v>45219</v>
      </c>
      <c r="C425" s="45"/>
      <c r="D425" s="43">
        <v>8083</v>
      </c>
      <c r="E425" s="43"/>
      <c r="F425" s="43"/>
      <c r="G425" s="43"/>
      <c r="H425" s="43"/>
      <c r="I425" s="111"/>
      <c r="J425" s="43">
        <v>8285</v>
      </c>
      <c r="K425" s="111"/>
      <c r="L425" s="43"/>
      <c r="M425" s="111"/>
      <c r="N425" s="43" t="s">
        <v>179</v>
      </c>
      <c r="O425" s="97">
        <v>11155</v>
      </c>
      <c r="P425" s="49" t="s">
        <v>167</v>
      </c>
      <c r="Q425" s="111"/>
      <c r="R425" s="44"/>
      <c r="S425" s="98"/>
      <c r="T425" s="98">
        <v>32417</v>
      </c>
      <c r="U425" s="179">
        <v>63415</v>
      </c>
      <c r="V425" s="151" t="s">
        <v>167</v>
      </c>
      <c r="W425" s="181"/>
      <c r="X425" s="182">
        <v>13686</v>
      </c>
      <c r="Y425" s="180"/>
    </row>
    <row r="426" spans="2:25" x14ac:dyDescent="0.25">
      <c r="B426" s="30">
        <v>45232</v>
      </c>
      <c r="C426" s="45"/>
      <c r="D426" s="43">
        <v>6956</v>
      </c>
      <c r="E426" s="43"/>
      <c r="F426" s="43"/>
      <c r="G426" s="43"/>
      <c r="H426" s="43"/>
      <c r="I426" s="111"/>
      <c r="J426" s="43">
        <v>7747</v>
      </c>
      <c r="K426" s="111"/>
      <c r="L426" s="43"/>
      <c r="M426" s="111"/>
      <c r="N426" s="43" t="s">
        <v>179</v>
      </c>
      <c r="O426" s="97">
        <v>9703</v>
      </c>
      <c r="P426" s="49" t="s">
        <v>167</v>
      </c>
      <c r="Q426" s="111"/>
      <c r="R426" s="44" t="s">
        <v>33</v>
      </c>
      <c r="S426" s="98" t="s">
        <v>33</v>
      </c>
      <c r="T426" s="98">
        <v>28473</v>
      </c>
      <c r="U426" s="179">
        <v>43989</v>
      </c>
      <c r="V426" s="151" t="s">
        <v>167</v>
      </c>
      <c r="W426" s="181" t="s">
        <v>33</v>
      </c>
      <c r="X426" s="182" t="s">
        <v>33</v>
      </c>
      <c r="Y426" s="180" t="s">
        <v>33</v>
      </c>
    </row>
    <row r="427" spans="2:25" x14ac:dyDescent="0.25">
      <c r="B427" s="30">
        <v>45233</v>
      </c>
      <c r="C427" s="45"/>
      <c r="D427" s="43">
        <v>7320</v>
      </c>
      <c r="E427" s="43"/>
      <c r="F427" s="43"/>
      <c r="G427" s="43"/>
      <c r="H427" s="43"/>
      <c r="I427" s="111"/>
      <c r="J427" s="43">
        <v>7923</v>
      </c>
      <c r="K427" s="111"/>
      <c r="L427" s="43"/>
      <c r="M427" s="111"/>
      <c r="N427" s="43" t="s">
        <v>179</v>
      </c>
      <c r="O427" s="97">
        <v>8974</v>
      </c>
      <c r="P427" s="49" t="s">
        <v>167</v>
      </c>
      <c r="Q427" s="111"/>
      <c r="R427" s="44"/>
      <c r="S427" s="98"/>
      <c r="T427" s="98">
        <v>29325</v>
      </c>
      <c r="U427" s="179">
        <v>45840</v>
      </c>
      <c r="V427" s="151" t="s">
        <v>167</v>
      </c>
      <c r="W427" s="181"/>
      <c r="X427" s="182" t="s">
        <v>33</v>
      </c>
      <c r="Y427" s="180"/>
    </row>
    <row r="428" spans="2:25" x14ac:dyDescent="0.25">
      <c r="B428" s="30">
        <v>45236</v>
      </c>
      <c r="C428" s="45"/>
      <c r="D428" s="43">
        <v>7696</v>
      </c>
      <c r="E428" s="43"/>
      <c r="F428" s="43"/>
      <c r="G428" s="43"/>
      <c r="H428" s="43"/>
      <c r="I428" s="111"/>
      <c r="J428" s="43">
        <v>7439</v>
      </c>
      <c r="K428" s="111"/>
      <c r="L428" s="43"/>
      <c r="M428" s="111"/>
      <c r="N428" s="43" t="s">
        <v>179</v>
      </c>
      <c r="O428" s="97">
        <v>10126</v>
      </c>
      <c r="P428" s="49" t="s">
        <v>167</v>
      </c>
      <c r="Q428" s="111"/>
      <c r="R428" s="44" t="s">
        <v>33</v>
      </c>
      <c r="S428" s="98" t="s">
        <v>33</v>
      </c>
      <c r="T428" s="98">
        <v>27233</v>
      </c>
      <c r="U428" s="179">
        <v>41486</v>
      </c>
      <c r="V428" s="151" t="s">
        <v>167</v>
      </c>
      <c r="W428" s="181" t="s">
        <v>33</v>
      </c>
      <c r="X428" s="182">
        <v>10185</v>
      </c>
      <c r="Y428" s="180" t="s">
        <v>33</v>
      </c>
    </row>
    <row r="429" spans="2:25" x14ac:dyDescent="0.25">
      <c r="B429" s="30">
        <v>45238</v>
      </c>
      <c r="C429" s="45"/>
      <c r="D429" s="43">
        <v>6231</v>
      </c>
      <c r="E429" s="43"/>
      <c r="F429" s="43"/>
      <c r="G429" s="43"/>
      <c r="H429" s="43"/>
      <c r="I429" s="111"/>
      <c r="J429" s="43">
        <v>7789</v>
      </c>
      <c r="K429" s="111"/>
      <c r="L429" s="43"/>
      <c r="M429" s="111"/>
      <c r="N429" s="43" t="s">
        <v>179</v>
      </c>
      <c r="O429" s="97">
        <v>9447</v>
      </c>
      <c r="P429" s="49" t="s">
        <v>167</v>
      </c>
      <c r="Q429" s="111"/>
      <c r="R429" s="44"/>
      <c r="S429" s="98"/>
      <c r="T429" s="98">
        <v>27218</v>
      </c>
      <c r="U429" s="179">
        <v>40827</v>
      </c>
      <c r="V429" s="151" t="s">
        <v>167</v>
      </c>
      <c r="W429" s="181"/>
      <c r="X429" s="182">
        <v>9650</v>
      </c>
      <c r="Y429" s="180"/>
    </row>
    <row r="430" spans="2:25" x14ac:dyDescent="0.25">
      <c r="B430" s="30">
        <v>45240</v>
      </c>
      <c r="C430" s="45"/>
      <c r="D430" s="43">
        <v>6537</v>
      </c>
      <c r="E430" s="43"/>
      <c r="F430" s="43"/>
      <c r="G430" s="43"/>
      <c r="H430" s="43"/>
      <c r="I430" s="111"/>
      <c r="J430" s="43">
        <v>7311</v>
      </c>
      <c r="K430" s="111"/>
      <c r="L430" s="43"/>
      <c r="M430" s="111"/>
      <c r="N430" s="43" t="s">
        <v>179</v>
      </c>
      <c r="O430" s="97">
        <v>8817</v>
      </c>
      <c r="P430" s="49" t="s">
        <v>167</v>
      </c>
      <c r="Q430" s="111"/>
      <c r="R430" s="44"/>
      <c r="S430" s="98"/>
      <c r="T430" s="98">
        <v>24853</v>
      </c>
      <c r="U430" s="179">
        <v>38955</v>
      </c>
      <c r="V430" s="151" t="s">
        <v>167</v>
      </c>
      <c r="W430" s="181"/>
      <c r="X430" s="182">
        <v>9356</v>
      </c>
      <c r="Y430" s="180"/>
    </row>
    <row r="431" spans="2:25" x14ac:dyDescent="0.25">
      <c r="B431" s="30">
        <v>45243</v>
      </c>
      <c r="C431" s="45"/>
      <c r="D431" s="43">
        <v>8116</v>
      </c>
      <c r="E431" s="43"/>
      <c r="F431" s="43"/>
      <c r="G431" s="43"/>
      <c r="H431" s="43"/>
      <c r="I431" s="111"/>
      <c r="J431" s="43">
        <v>8879</v>
      </c>
      <c r="K431" s="111"/>
      <c r="L431" s="43"/>
      <c r="M431" s="111"/>
      <c r="N431" s="43" t="s">
        <v>179</v>
      </c>
      <c r="O431" s="97">
        <v>10315</v>
      </c>
      <c r="P431" s="49" t="s">
        <v>167</v>
      </c>
      <c r="Q431" s="111"/>
      <c r="R431" s="44" t="s">
        <v>33</v>
      </c>
      <c r="S431" s="98" t="s">
        <v>33</v>
      </c>
      <c r="T431" s="98">
        <v>31820</v>
      </c>
      <c r="U431" s="179">
        <v>52645</v>
      </c>
      <c r="V431" s="151" t="s">
        <v>167</v>
      </c>
      <c r="W431" s="181">
        <v>13006</v>
      </c>
      <c r="X431" s="182">
        <v>10544</v>
      </c>
      <c r="Y431" s="221" t="s">
        <v>167</v>
      </c>
    </row>
    <row r="432" spans="2:25" x14ac:dyDescent="0.25">
      <c r="B432" s="30">
        <v>45245</v>
      </c>
      <c r="C432" s="45"/>
      <c r="D432" s="43">
        <v>6777</v>
      </c>
      <c r="E432" s="43"/>
      <c r="F432" s="43"/>
      <c r="G432" s="43"/>
      <c r="H432" s="43"/>
      <c r="I432" s="111"/>
      <c r="J432" s="43">
        <v>7403</v>
      </c>
      <c r="K432" s="111"/>
      <c r="L432" s="43"/>
      <c r="M432" s="111"/>
      <c r="N432" s="43" t="s">
        <v>179</v>
      </c>
      <c r="O432" s="97">
        <v>8645</v>
      </c>
      <c r="P432" s="49" t="s">
        <v>167</v>
      </c>
      <c r="Q432" s="111"/>
      <c r="R432" s="44"/>
      <c r="S432" s="98"/>
      <c r="T432" s="98">
        <v>25966</v>
      </c>
      <c r="U432" s="179">
        <v>36408</v>
      </c>
      <c r="V432" s="151" t="s">
        <v>167</v>
      </c>
      <c r="W432" s="181"/>
      <c r="X432" s="182">
        <v>9502</v>
      </c>
      <c r="Y432" s="180"/>
    </row>
    <row r="433" spans="2:25" x14ac:dyDescent="0.25">
      <c r="B433" s="30">
        <v>45247</v>
      </c>
      <c r="C433" s="45"/>
      <c r="D433" s="43">
        <v>7493</v>
      </c>
      <c r="E433" s="43"/>
      <c r="F433" s="43"/>
      <c r="G433" s="43"/>
      <c r="H433" s="43"/>
      <c r="I433" s="111"/>
      <c r="J433" s="43">
        <v>8002</v>
      </c>
      <c r="K433" s="111"/>
      <c r="L433" s="43"/>
      <c r="M433" s="111"/>
      <c r="N433" s="43" t="s">
        <v>179</v>
      </c>
      <c r="O433" s="97">
        <v>8931</v>
      </c>
      <c r="P433" s="49" t="s">
        <v>167</v>
      </c>
      <c r="Q433" s="111"/>
      <c r="R433" s="44"/>
      <c r="S433" s="98"/>
      <c r="T433" s="98">
        <v>28493</v>
      </c>
      <c r="U433" s="179">
        <v>44850</v>
      </c>
      <c r="V433" s="151" t="s">
        <v>167</v>
      </c>
      <c r="W433" s="181"/>
      <c r="X433" s="182">
        <v>9604</v>
      </c>
      <c r="Y433" s="180"/>
    </row>
    <row r="434" spans="2:25" x14ac:dyDescent="0.25">
      <c r="B434" s="30">
        <v>45250</v>
      </c>
      <c r="C434" s="45"/>
      <c r="D434" s="43">
        <v>6384</v>
      </c>
      <c r="E434" s="43"/>
      <c r="F434" s="43"/>
      <c r="G434" s="43"/>
      <c r="H434" s="43"/>
      <c r="I434" s="111"/>
      <c r="J434" s="43">
        <v>6729</v>
      </c>
      <c r="K434" s="111"/>
      <c r="L434" s="43"/>
      <c r="M434" s="111"/>
      <c r="N434" s="43" t="s">
        <v>179</v>
      </c>
      <c r="O434" s="97">
        <v>7350</v>
      </c>
      <c r="P434" s="49" t="s">
        <v>167</v>
      </c>
      <c r="Q434" s="111"/>
      <c r="R434" s="44" t="s">
        <v>33</v>
      </c>
      <c r="S434" s="98" t="s">
        <v>33</v>
      </c>
      <c r="T434" s="98">
        <v>22010</v>
      </c>
      <c r="U434" s="179">
        <v>30720</v>
      </c>
      <c r="V434" s="151" t="s">
        <v>167</v>
      </c>
      <c r="W434" s="181" t="s">
        <v>33</v>
      </c>
      <c r="X434" s="182" t="s">
        <v>33</v>
      </c>
      <c r="Y434" s="180" t="s">
        <v>33</v>
      </c>
    </row>
    <row r="435" spans="2:25" x14ac:dyDescent="0.25">
      <c r="B435" s="30">
        <v>45252</v>
      </c>
      <c r="C435" s="45"/>
      <c r="D435" s="43">
        <v>6731</v>
      </c>
      <c r="E435" s="43"/>
      <c r="F435" s="43"/>
      <c r="G435" s="43"/>
      <c r="H435" s="43"/>
      <c r="I435" s="111"/>
      <c r="J435" s="43">
        <v>6763</v>
      </c>
      <c r="K435" s="111"/>
      <c r="L435" s="43"/>
      <c r="M435" s="111"/>
      <c r="N435" s="43" t="s">
        <v>179</v>
      </c>
      <c r="O435" s="97">
        <v>7542</v>
      </c>
      <c r="P435" s="49" t="s">
        <v>167</v>
      </c>
      <c r="Q435" s="111"/>
      <c r="R435" s="44"/>
      <c r="S435" s="98"/>
      <c r="T435" s="98">
        <v>23290</v>
      </c>
      <c r="U435" s="179">
        <v>34610</v>
      </c>
      <c r="V435" s="151" t="s">
        <v>167</v>
      </c>
      <c r="W435" s="181"/>
      <c r="X435" s="182" t="s">
        <v>33</v>
      </c>
      <c r="Y435" s="180"/>
    </row>
    <row r="436" spans="2:25" x14ac:dyDescent="0.25">
      <c r="B436" s="30">
        <v>45254</v>
      </c>
      <c r="C436" s="45"/>
      <c r="D436" s="43">
        <v>7120</v>
      </c>
      <c r="E436" s="43"/>
      <c r="F436" s="43"/>
      <c r="G436" s="43"/>
      <c r="H436" s="43"/>
      <c r="I436" s="111"/>
      <c r="J436" s="43">
        <v>6850</v>
      </c>
      <c r="K436" s="111"/>
      <c r="L436" s="43"/>
      <c r="M436" s="111"/>
      <c r="N436" s="43" t="s">
        <v>179</v>
      </c>
      <c r="O436" s="97">
        <v>7914</v>
      </c>
      <c r="P436" s="49" t="s">
        <v>167</v>
      </c>
      <c r="Q436" s="111"/>
      <c r="R436" s="44"/>
      <c r="S436" s="98"/>
      <c r="T436" s="98">
        <v>25910</v>
      </c>
      <c r="U436" s="179">
        <v>35812</v>
      </c>
      <c r="V436" s="151" t="s">
        <v>167</v>
      </c>
      <c r="W436" s="181"/>
      <c r="X436" s="182" t="s">
        <v>33</v>
      </c>
      <c r="Y436" s="180"/>
    </row>
    <row r="437" spans="2:25" x14ac:dyDescent="0.25">
      <c r="B437" s="30">
        <v>45257</v>
      </c>
      <c r="C437" s="45"/>
      <c r="D437" s="43">
        <v>7403</v>
      </c>
      <c r="E437" s="43"/>
      <c r="F437" s="43"/>
      <c r="G437" s="43"/>
      <c r="H437" s="43"/>
      <c r="I437" s="111"/>
      <c r="J437" s="43">
        <v>7809</v>
      </c>
      <c r="K437" s="111"/>
      <c r="L437" s="43"/>
      <c r="M437" s="111"/>
      <c r="N437" s="43" t="s">
        <v>179</v>
      </c>
      <c r="O437" s="97">
        <v>9055</v>
      </c>
      <c r="P437" s="49" t="s">
        <v>167</v>
      </c>
      <c r="Q437" s="111"/>
      <c r="R437" s="44" t="s">
        <v>33</v>
      </c>
      <c r="S437" s="98" t="s">
        <v>33</v>
      </c>
      <c r="T437" s="98">
        <v>24646</v>
      </c>
      <c r="U437" s="179">
        <v>32963</v>
      </c>
      <c r="V437" s="151" t="s">
        <v>167</v>
      </c>
      <c r="W437" s="181" t="s">
        <v>33</v>
      </c>
      <c r="X437" s="182">
        <v>31555</v>
      </c>
      <c r="Y437" s="180" t="s">
        <v>33</v>
      </c>
    </row>
    <row r="438" spans="2:25" x14ac:dyDescent="0.25">
      <c r="B438" s="30">
        <v>45259</v>
      </c>
      <c r="C438" s="45"/>
      <c r="D438" s="43">
        <v>7512</v>
      </c>
      <c r="E438" s="43"/>
      <c r="F438" s="43"/>
      <c r="G438" s="43"/>
      <c r="H438" s="43"/>
      <c r="I438" s="111"/>
      <c r="J438" s="43">
        <v>7766</v>
      </c>
      <c r="K438" s="111"/>
      <c r="L438" s="43"/>
      <c r="M438" s="111"/>
      <c r="N438" s="43" t="s">
        <v>179</v>
      </c>
      <c r="O438" s="97">
        <v>8836</v>
      </c>
      <c r="P438" s="49" t="s">
        <v>167</v>
      </c>
      <c r="Q438" s="111"/>
      <c r="R438" s="44"/>
      <c r="S438" s="98"/>
      <c r="T438" s="98">
        <v>25007</v>
      </c>
      <c r="U438" s="179">
        <v>37602</v>
      </c>
      <c r="V438" s="151" t="s">
        <v>167</v>
      </c>
      <c r="W438" s="181"/>
      <c r="X438" s="182" t="s">
        <v>33</v>
      </c>
      <c r="Y438" s="180"/>
    </row>
    <row r="439" spans="2:25" x14ac:dyDescent="0.25">
      <c r="B439" s="30">
        <v>45261</v>
      </c>
      <c r="C439" s="45"/>
      <c r="D439" s="43">
        <v>7819</v>
      </c>
      <c r="E439" s="43"/>
      <c r="F439" s="43"/>
      <c r="G439" s="43"/>
      <c r="H439" s="43"/>
      <c r="I439" s="111"/>
      <c r="J439" s="43">
        <v>7998</v>
      </c>
      <c r="K439" s="111"/>
      <c r="L439" s="43"/>
      <c r="M439" s="111"/>
      <c r="N439" s="43" t="s">
        <v>179</v>
      </c>
      <c r="O439" s="97">
        <v>8640</v>
      </c>
      <c r="P439" s="49" t="s">
        <v>167</v>
      </c>
      <c r="Q439" s="111"/>
      <c r="R439" s="44"/>
      <c r="S439" s="98"/>
      <c r="T439" s="98">
        <v>24728</v>
      </c>
      <c r="U439" s="179">
        <v>37913</v>
      </c>
      <c r="V439" s="151" t="s">
        <v>167</v>
      </c>
      <c r="W439" s="181"/>
      <c r="X439" s="182" t="s">
        <v>33</v>
      </c>
      <c r="Y439" s="180"/>
    </row>
    <row r="440" spans="2:25" x14ac:dyDescent="0.25">
      <c r="B440" s="30">
        <v>45264</v>
      </c>
      <c r="C440" s="45"/>
      <c r="D440" s="43">
        <v>8056</v>
      </c>
      <c r="E440" s="43"/>
      <c r="F440" s="43"/>
      <c r="G440" s="43"/>
      <c r="H440" s="43"/>
      <c r="I440" s="111"/>
      <c r="J440" s="43">
        <v>8107</v>
      </c>
      <c r="K440" s="111"/>
      <c r="L440" s="43"/>
      <c r="M440" s="111"/>
      <c r="N440" s="43" t="s">
        <v>179</v>
      </c>
      <c r="O440" s="97">
        <v>9412</v>
      </c>
      <c r="P440" s="49" t="s">
        <v>167</v>
      </c>
      <c r="Q440" s="111"/>
      <c r="R440" s="44" t="s">
        <v>33</v>
      </c>
      <c r="S440" s="98" t="s">
        <v>33</v>
      </c>
      <c r="T440" s="98">
        <v>24607</v>
      </c>
      <c r="U440" s="179">
        <v>36003</v>
      </c>
      <c r="V440" s="151" t="s">
        <v>167</v>
      </c>
      <c r="W440" s="181" t="s">
        <v>33</v>
      </c>
      <c r="X440" s="182" t="s">
        <v>33</v>
      </c>
      <c r="Y440" s="180" t="s">
        <v>33</v>
      </c>
    </row>
    <row r="441" spans="2:25" x14ac:dyDescent="0.25">
      <c r="B441" s="30">
        <v>45265</v>
      </c>
      <c r="C441" s="45"/>
      <c r="D441" s="43">
        <v>8127</v>
      </c>
      <c r="E441" s="43"/>
      <c r="F441" s="43"/>
      <c r="G441" s="43"/>
      <c r="H441" s="43"/>
      <c r="I441" s="111"/>
      <c r="J441" s="43">
        <v>8239</v>
      </c>
      <c r="K441" s="111"/>
      <c r="L441" s="43"/>
      <c r="M441" s="111"/>
      <c r="N441" s="43" t="s">
        <v>179</v>
      </c>
      <c r="O441" s="97">
        <v>9622</v>
      </c>
      <c r="P441" s="49" t="s">
        <v>167</v>
      </c>
      <c r="Q441" s="111"/>
      <c r="R441" s="44"/>
      <c r="S441" s="98"/>
      <c r="T441" s="98">
        <v>25009</v>
      </c>
      <c r="U441" s="179">
        <v>35711</v>
      </c>
      <c r="V441" s="151" t="s">
        <v>167</v>
      </c>
      <c r="W441" s="181"/>
      <c r="X441" s="182" t="s">
        <v>33</v>
      </c>
      <c r="Y441" s="180"/>
    </row>
    <row r="442" spans="2:25" x14ac:dyDescent="0.25">
      <c r="B442" s="30">
        <v>45271</v>
      </c>
      <c r="C442" s="45"/>
      <c r="D442" s="43">
        <v>7501</v>
      </c>
      <c r="E442" s="43"/>
      <c r="F442" s="43"/>
      <c r="G442" s="43"/>
      <c r="H442" s="43"/>
      <c r="I442" s="111"/>
      <c r="J442" s="43">
        <v>8006</v>
      </c>
      <c r="K442" s="111"/>
      <c r="L442" s="43"/>
      <c r="M442" s="111"/>
      <c r="N442" s="43">
        <v>8712</v>
      </c>
      <c r="O442" s="97">
        <v>9384</v>
      </c>
      <c r="P442" s="49" t="s">
        <v>167</v>
      </c>
      <c r="Q442" s="111"/>
      <c r="R442" s="44" t="s">
        <v>33</v>
      </c>
      <c r="S442" s="98" t="s">
        <v>33</v>
      </c>
      <c r="T442" s="98">
        <v>24177</v>
      </c>
      <c r="U442" s="179">
        <v>31923</v>
      </c>
      <c r="V442" s="151"/>
      <c r="W442" s="181" t="s">
        <v>33</v>
      </c>
      <c r="X442" s="182">
        <v>9875</v>
      </c>
      <c r="Y442" s="180" t="s">
        <v>33</v>
      </c>
    </row>
    <row r="443" spans="2:25" x14ac:dyDescent="0.25">
      <c r="B443" s="30">
        <v>45273</v>
      </c>
      <c r="C443" s="45"/>
      <c r="D443" s="43">
        <v>7139</v>
      </c>
      <c r="E443" s="43"/>
      <c r="F443" s="43"/>
      <c r="G443" s="43"/>
      <c r="H443" s="43"/>
      <c r="I443" s="111"/>
      <c r="J443" s="43">
        <v>7345</v>
      </c>
      <c r="K443" s="111"/>
      <c r="L443" s="43"/>
      <c r="M443" s="111"/>
      <c r="N443" s="43" t="s">
        <v>179</v>
      </c>
      <c r="O443" s="97">
        <v>8309</v>
      </c>
      <c r="P443" s="49" t="s">
        <v>167</v>
      </c>
      <c r="Q443" s="111"/>
      <c r="R443" s="44"/>
      <c r="S443" s="98"/>
      <c r="T443" s="98">
        <v>22324</v>
      </c>
      <c r="U443" s="179">
        <v>30008</v>
      </c>
      <c r="V443" s="151" t="s">
        <v>167</v>
      </c>
      <c r="W443" s="181"/>
      <c r="X443" s="182">
        <v>9301</v>
      </c>
      <c r="Y443" s="180"/>
    </row>
    <row r="444" spans="2:25" x14ac:dyDescent="0.25">
      <c r="B444" s="30">
        <v>45275</v>
      </c>
      <c r="C444" s="45"/>
      <c r="D444" s="43">
        <v>7002</v>
      </c>
      <c r="E444" s="43"/>
      <c r="F444" s="43"/>
      <c r="G444" s="43"/>
      <c r="H444" s="43"/>
      <c r="I444" s="111"/>
      <c r="J444" s="43">
        <v>7127</v>
      </c>
      <c r="K444" s="111"/>
      <c r="L444" s="43"/>
      <c r="M444" s="111"/>
      <c r="N444" s="43" t="s">
        <v>179</v>
      </c>
      <c r="O444" s="97">
        <v>8201</v>
      </c>
      <c r="P444" s="49" t="s">
        <v>167</v>
      </c>
      <c r="Q444" s="111"/>
      <c r="R444" s="44"/>
      <c r="S444" s="98"/>
      <c r="T444" s="98">
        <v>21771</v>
      </c>
      <c r="U444" s="179">
        <v>29883</v>
      </c>
      <c r="V444" s="151" t="s">
        <v>167</v>
      </c>
      <c r="W444" s="181"/>
      <c r="X444" s="182">
        <v>9405</v>
      </c>
      <c r="Y444" s="180"/>
    </row>
    <row r="445" spans="2:25" x14ac:dyDescent="0.25">
      <c r="B445" s="30">
        <v>45278</v>
      </c>
      <c r="C445" s="45"/>
      <c r="D445" s="43">
        <v>6338</v>
      </c>
      <c r="E445" s="43"/>
      <c r="F445" s="43"/>
      <c r="G445" s="43"/>
      <c r="H445" s="43"/>
      <c r="I445" s="111"/>
      <c r="J445" s="43">
        <v>7039</v>
      </c>
      <c r="K445" s="111"/>
      <c r="L445" s="43"/>
      <c r="M445" s="111"/>
      <c r="N445" s="43" t="s">
        <v>179</v>
      </c>
      <c r="O445" s="97">
        <v>8186</v>
      </c>
      <c r="P445" s="49" t="s">
        <v>167</v>
      </c>
      <c r="Q445" s="111"/>
      <c r="R445" s="44" t="s">
        <v>33</v>
      </c>
      <c r="S445" s="98" t="s">
        <v>33</v>
      </c>
      <c r="T445" s="98">
        <v>22285</v>
      </c>
      <c r="U445" s="179">
        <v>30362</v>
      </c>
      <c r="V445" s="151" t="s">
        <v>167</v>
      </c>
      <c r="W445" s="181" t="s">
        <v>33</v>
      </c>
      <c r="X445" s="182" t="s">
        <v>33</v>
      </c>
      <c r="Y445" s="180" t="s">
        <v>33</v>
      </c>
    </row>
    <row r="446" spans="2:25" x14ac:dyDescent="0.25">
      <c r="B446" s="30">
        <v>45280</v>
      </c>
      <c r="C446" s="45"/>
      <c r="D446" s="43">
        <v>6250</v>
      </c>
      <c r="E446" s="43"/>
      <c r="F446" s="43"/>
      <c r="G446" s="43"/>
      <c r="H446" s="43"/>
      <c r="I446" s="111"/>
      <c r="J446" s="43">
        <v>6783</v>
      </c>
      <c r="K446" s="111"/>
      <c r="L446" s="43"/>
      <c r="M446" s="111"/>
      <c r="N446" s="43">
        <v>7660</v>
      </c>
      <c r="O446" s="97">
        <v>7875</v>
      </c>
      <c r="P446" s="49" t="s">
        <v>167</v>
      </c>
      <c r="Q446" s="111"/>
      <c r="R446" s="44"/>
      <c r="S446" s="98"/>
      <c r="T446" s="98">
        <v>21383</v>
      </c>
      <c r="U446" s="179">
        <v>30525</v>
      </c>
      <c r="V446" s="151" t="s">
        <v>167</v>
      </c>
      <c r="W446" s="181"/>
      <c r="X446" s="182">
        <v>7636</v>
      </c>
      <c r="Y446" s="180"/>
    </row>
    <row r="447" spans="2:25" x14ac:dyDescent="0.25">
      <c r="B447" s="30">
        <v>45282</v>
      </c>
      <c r="C447" s="45"/>
      <c r="D447" s="43">
        <v>6325</v>
      </c>
      <c r="E447" s="43"/>
      <c r="F447" s="43"/>
      <c r="G447" s="43"/>
      <c r="H447" s="43"/>
      <c r="I447" s="111"/>
      <c r="J447" s="43">
        <v>6970</v>
      </c>
      <c r="K447" s="111"/>
      <c r="L447" s="43"/>
      <c r="M447" s="111"/>
      <c r="N447" s="43">
        <v>7798</v>
      </c>
      <c r="O447" s="97">
        <v>8035</v>
      </c>
      <c r="P447" s="49" t="s">
        <v>167</v>
      </c>
      <c r="Q447" s="111"/>
      <c r="R447" s="44"/>
      <c r="S447" s="98"/>
      <c r="T447" s="98">
        <v>21902</v>
      </c>
      <c r="U447" s="179">
        <v>30225</v>
      </c>
      <c r="V447" s="151" t="s">
        <v>167</v>
      </c>
      <c r="W447" s="181"/>
      <c r="X447" s="182">
        <v>8012</v>
      </c>
      <c r="Y447" s="180"/>
    </row>
    <row r="448" spans="2:25" x14ac:dyDescent="0.25">
      <c r="B448" s="30">
        <v>45286</v>
      </c>
      <c r="C448" s="45"/>
      <c r="D448" s="43">
        <v>6738</v>
      </c>
      <c r="E448" s="43"/>
      <c r="F448" s="43"/>
      <c r="G448" s="43"/>
      <c r="H448" s="43"/>
      <c r="I448" s="111"/>
      <c r="J448" s="43">
        <v>6771</v>
      </c>
      <c r="K448" s="111"/>
      <c r="L448" s="43"/>
      <c r="M448" s="111"/>
      <c r="N448" s="43">
        <v>7783</v>
      </c>
      <c r="O448" s="97">
        <v>7810</v>
      </c>
      <c r="P448" s="49" t="s">
        <v>167</v>
      </c>
      <c r="Q448" s="111"/>
      <c r="R448" s="44" t="s">
        <v>33</v>
      </c>
      <c r="S448" s="98" t="s">
        <v>33</v>
      </c>
      <c r="T448" s="98">
        <v>21170</v>
      </c>
      <c r="U448" s="179">
        <v>27393</v>
      </c>
      <c r="V448" s="151" t="s">
        <v>167</v>
      </c>
      <c r="W448" s="181" t="s">
        <v>33</v>
      </c>
      <c r="X448" s="182">
        <v>7701</v>
      </c>
      <c r="Y448" s="180" t="s">
        <v>33</v>
      </c>
    </row>
    <row r="449" spans="2:27" x14ac:dyDescent="0.25">
      <c r="B449" s="30">
        <v>45287</v>
      </c>
      <c r="C449" s="45"/>
      <c r="D449" s="43">
        <v>6579</v>
      </c>
      <c r="E449" s="43"/>
      <c r="F449" s="43"/>
      <c r="G449" s="43"/>
      <c r="H449" s="43"/>
      <c r="I449" s="111"/>
      <c r="J449" s="43">
        <v>6834</v>
      </c>
      <c r="K449" s="111"/>
      <c r="L449" s="43"/>
      <c r="M449" s="111"/>
      <c r="N449" s="43">
        <v>7791</v>
      </c>
      <c r="O449" s="97">
        <v>8051</v>
      </c>
      <c r="P449" s="49" t="s">
        <v>167</v>
      </c>
      <c r="Q449" s="111"/>
      <c r="R449" s="44"/>
      <c r="S449" s="98"/>
      <c r="T449" s="98">
        <v>21703</v>
      </c>
      <c r="U449" s="179">
        <v>30012</v>
      </c>
      <c r="V449" s="151" t="s">
        <v>167</v>
      </c>
      <c r="W449" s="181"/>
      <c r="X449" s="182">
        <v>7898</v>
      </c>
      <c r="Y449" s="180"/>
    </row>
    <row r="450" spans="2:27" x14ac:dyDescent="0.25">
      <c r="B450" s="30">
        <v>45289</v>
      </c>
      <c r="C450" s="45"/>
      <c r="D450" s="43">
        <v>6015</v>
      </c>
      <c r="E450" s="43"/>
      <c r="F450" s="43"/>
      <c r="G450" s="43"/>
      <c r="H450" s="43"/>
      <c r="I450" s="111"/>
      <c r="J450" s="43">
        <v>6970</v>
      </c>
      <c r="K450" s="111"/>
      <c r="L450" s="43"/>
      <c r="M450" s="111"/>
      <c r="N450" s="43">
        <v>7824</v>
      </c>
      <c r="O450" s="97">
        <v>7907</v>
      </c>
      <c r="P450" s="49" t="s">
        <v>167</v>
      </c>
      <c r="Q450" s="111"/>
      <c r="R450" s="44"/>
      <c r="S450" s="98"/>
      <c r="T450" s="98">
        <v>22066</v>
      </c>
      <c r="U450" s="179">
        <v>27423</v>
      </c>
      <c r="V450" s="151" t="s">
        <v>167</v>
      </c>
      <c r="W450" s="181"/>
      <c r="X450" s="182">
        <v>7927</v>
      </c>
      <c r="Y450" s="180"/>
    </row>
    <row r="451" spans="2:27" x14ac:dyDescent="0.25">
      <c r="B451" s="30">
        <v>45317</v>
      </c>
      <c r="C451" s="45"/>
      <c r="D451" s="43">
        <v>6024</v>
      </c>
      <c r="E451" s="43"/>
      <c r="F451" s="43"/>
      <c r="G451" s="43"/>
      <c r="H451" s="43"/>
      <c r="I451" s="111"/>
      <c r="J451" s="43">
        <v>7118</v>
      </c>
      <c r="K451" s="111"/>
      <c r="L451" s="43"/>
      <c r="M451" s="111"/>
      <c r="N451" s="43" t="s">
        <v>179</v>
      </c>
      <c r="O451" s="97">
        <v>8391</v>
      </c>
      <c r="P451" s="49" t="s">
        <v>167</v>
      </c>
      <c r="Q451" s="111"/>
      <c r="R451" s="44" t="s">
        <v>33</v>
      </c>
      <c r="S451" s="98" t="s">
        <v>33</v>
      </c>
      <c r="T451" s="98">
        <v>20760</v>
      </c>
      <c r="U451" s="179">
        <v>28442</v>
      </c>
      <c r="V451" s="151" t="s">
        <v>167</v>
      </c>
      <c r="W451" s="181" t="s">
        <v>33</v>
      </c>
      <c r="X451" s="182" t="s">
        <v>33</v>
      </c>
      <c r="Y451" s="180" t="s">
        <v>33</v>
      </c>
    </row>
    <row r="452" spans="2:27" x14ac:dyDescent="0.25">
      <c r="B452" s="30">
        <v>45321</v>
      </c>
      <c r="C452" s="45"/>
      <c r="D452" s="43">
        <v>6722</v>
      </c>
      <c r="E452" s="43"/>
      <c r="F452" s="43"/>
      <c r="G452" s="43"/>
      <c r="H452" s="43"/>
      <c r="I452" s="111"/>
      <c r="J452" s="43">
        <v>7435</v>
      </c>
      <c r="K452" s="111"/>
      <c r="L452" s="43"/>
      <c r="M452" s="111"/>
      <c r="N452" s="43" t="s">
        <v>179</v>
      </c>
      <c r="O452" s="97">
        <v>8796</v>
      </c>
      <c r="P452" s="49" t="s">
        <v>167</v>
      </c>
      <c r="Q452" s="111"/>
      <c r="R452" s="44" t="s">
        <v>33</v>
      </c>
      <c r="S452" s="98" t="s">
        <v>33</v>
      </c>
      <c r="T452" s="98">
        <v>26319</v>
      </c>
      <c r="U452" s="179">
        <v>30745</v>
      </c>
      <c r="V452" s="151" t="s">
        <v>167</v>
      </c>
      <c r="W452" s="181" t="s">
        <v>33</v>
      </c>
      <c r="X452" s="182" t="s">
        <v>33</v>
      </c>
      <c r="Y452" s="180" t="s">
        <v>33</v>
      </c>
    </row>
    <row r="453" spans="2:27" x14ac:dyDescent="0.25">
      <c r="B453" s="30">
        <v>45322</v>
      </c>
      <c r="C453" s="45"/>
      <c r="D453" s="43">
        <v>6544</v>
      </c>
      <c r="E453" s="43"/>
      <c r="F453" s="43"/>
      <c r="G453" s="43"/>
      <c r="H453" s="43"/>
      <c r="I453" s="111"/>
      <c r="J453" s="43">
        <v>7312</v>
      </c>
      <c r="K453" s="111"/>
      <c r="L453" s="43"/>
      <c r="M453" s="111"/>
      <c r="N453" s="43" t="s">
        <v>179</v>
      </c>
      <c r="O453" s="97">
        <v>8314</v>
      </c>
      <c r="P453" s="49" t="s">
        <v>167</v>
      </c>
      <c r="Q453" s="111"/>
      <c r="R453" s="44" t="s">
        <v>33</v>
      </c>
      <c r="S453" s="98" t="s">
        <v>33</v>
      </c>
      <c r="T453" s="98">
        <v>24016</v>
      </c>
      <c r="U453" s="179">
        <v>29415</v>
      </c>
      <c r="V453" s="151" t="s">
        <v>167</v>
      </c>
      <c r="W453" s="181" t="s">
        <v>33</v>
      </c>
      <c r="X453" s="182" t="s">
        <v>33</v>
      </c>
      <c r="Y453" s="180" t="s">
        <v>33</v>
      </c>
    </row>
    <row r="454" spans="2:27" x14ac:dyDescent="0.25">
      <c r="B454" s="30">
        <v>45324</v>
      </c>
      <c r="C454" s="45"/>
      <c r="D454" s="43">
        <v>6089</v>
      </c>
      <c r="E454" s="43"/>
      <c r="F454" s="43"/>
      <c r="G454" s="43"/>
      <c r="H454" s="43"/>
      <c r="I454" s="111"/>
      <c r="J454" s="43">
        <v>7390</v>
      </c>
      <c r="K454" s="111"/>
      <c r="L454" s="43"/>
      <c r="M454" s="111"/>
      <c r="N454" s="43" t="s">
        <v>179</v>
      </c>
      <c r="O454" s="97">
        <v>8770</v>
      </c>
      <c r="P454" s="49" t="s">
        <v>167</v>
      </c>
      <c r="Q454" s="111"/>
      <c r="R454" s="44" t="s">
        <v>33</v>
      </c>
      <c r="S454" s="98" t="s">
        <v>33</v>
      </c>
      <c r="T454" s="98">
        <v>24118</v>
      </c>
      <c r="U454" s="179">
        <v>30010</v>
      </c>
      <c r="V454" s="151" t="s">
        <v>167</v>
      </c>
      <c r="W454" s="181" t="s">
        <v>33</v>
      </c>
      <c r="X454" s="182" t="s">
        <v>33</v>
      </c>
      <c r="Y454" s="180" t="s">
        <v>33</v>
      </c>
    </row>
    <row r="455" spans="2:27" x14ac:dyDescent="0.25">
      <c r="B455" s="30">
        <v>45327</v>
      </c>
      <c r="C455" s="45"/>
      <c r="D455" s="43">
        <v>7240</v>
      </c>
      <c r="E455" s="43"/>
      <c r="F455" s="43"/>
      <c r="G455" s="43"/>
      <c r="H455" s="43"/>
      <c r="I455" s="111"/>
      <c r="J455" s="43">
        <v>7487</v>
      </c>
      <c r="K455" s="111"/>
      <c r="L455" s="43"/>
      <c r="M455" s="111"/>
      <c r="N455" s="43" t="s">
        <v>179</v>
      </c>
      <c r="O455" s="97">
        <v>8867</v>
      </c>
      <c r="P455" s="49" t="s">
        <v>167</v>
      </c>
      <c r="Q455" s="111"/>
      <c r="R455" s="44" t="s">
        <v>33</v>
      </c>
      <c r="S455" s="98" t="s">
        <v>33</v>
      </c>
      <c r="T455" s="98">
        <v>23010</v>
      </c>
      <c r="U455" s="179">
        <v>31340</v>
      </c>
      <c r="V455" s="151" t="s">
        <v>167</v>
      </c>
      <c r="W455" s="181" t="s">
        <v>33</v>
      </c>
      <c r="X455" s="182">
        <v>8589</v>
      </c>
      <c r="Y455" s="180" t="s">
        <v>33</v>
      </c>
    </row>
    <row r="456" spans="2:27" x14ac:dyDescent="0.25">
      <c r="B456" s="30">
        <v>45329</v>
      </c>
      <c r="C456" s="45"/>
      <c r="D456" s="43">
        <v>6177</v>
      </c>
      <c r="E456" s="43"/>
      <c r="F456" s="43"/>
      <c r="G456" s="43"/>
      <c r="H456" s="43"/>
      <c r="I456" s="111"/>
      <c r="J456" s="43">
        <v>7526</v>
      </c>
      <c r="K456" s="111"/>
      <c r="L456" s="43"/>
      <c r="M456" s="111"/>
      <c r="N456" s="43" t="s">
        <v>179</v>
      </c>
      <c r="O456" s="97">
        <v>8707</v>
      </c>
      <c r="P456" s="49" t="s">
        <v>167</v>
      </c>
      <c r="Q456" s="111"/>
      <c r="R456" s="44" t="s">
        <v>33</v>
      </c>
      <c r="S456" s="98" t="s">
        <v>33</v>
      </c>
      <c r="T456" s="98">
        <v>22310</v>
      </c>
      <c r="U456" s="179">
        <v>35490</v>
      </c>
      <c r="V456" s="151" t="s">
        <v>167</v>
      </c>
      <c r="W456" s="181" t="s">
        <v>33</v>
      </c>
      <c r="X456" s="182">
        <v>8133</v>
      </c>
      <c r="Y456" s="180" t="s">
        <v>33</v>
      </c>
    </row>
    <row r="457" spans="2:27" x14ac:dyDescent="0.25">
      <c r="B457" s="30">
        <v>45331</v>
      </c>
      <c r="C457" s="45"/>
      <c r="D457" s="43">
        <v>6078</v>
      </c>
      <c r="E457" s="43"/>
      <c r="F457" s="43"/>
      <c r="G457" s="43"/>
      <c r="H457" s="43"/>
      <c r="I457" s="111"/>
      <c r="J457" s="43">
        <v>7413</v>
      </c>
      <c r="K457" s="111"/>
      <c r="L457" s="43"/>
      <c r="M457" s="111"/>
      <c r="N457" s="43" t="s">
        <v>179</v>
      </c>
      <c r="O457" s="97">
        <v>8549</v>
      </c>
      <c r="P457" s="49" t="s">
        <v>167</v>
      </c>
      <c r="Q457" s="111"/>
      <c r="R457" s="44" t="s">
        <v>33</v>
      </c>
      <c r="S457" s="98" t="s">
        <v>33</v>
      </c>
      <c r="T457" s="98">
        <v>21904</v>
      </c>
      <c r="U457" s="179">
        <v>32318</v>
      </c>
      <c r="V457" s="151" t="s">
        <v>167</v>
      </c>
      <c r="W457" s="181" t="s">
        <v>33</v>
      </c>
      <c r="X457" s="182">
        <v>8043</v>
      </c>
      <c r="Y457" s="180" t="s">
        <v>33</v>
      </c>
      <c r="AA457" t="s">
        <v>193</v>
      </c>
    </row>
    <row r="458" spans="2:27" x14ac:dyDescent="0.25">
      <c r="B458" s="30">
        <v>45334</v>
      </c>
      <c r="C458" s="45"/>
      <c r="D458" s="43">
        <v>5820</v>
      </c>
      <c r="E458" s="43"/>
      <c r="F458" s="43"/>
      <c r="G458" s="43"/>
      <c r="H458" s="43"/>
      <c r="I458" s="111"/>
      <c r="J458" s="43">
        <v>7150</v>
      </c>
      <c r="K458" s="111"/>
      <c r="L458" s="43"/>
      <c r="M458" s="111"/>
      <c r="N458" s="43" t="s">
        <v>179</v>
      </c>
      <c r="O458" s="97">
        <v>8860</v>
      </c>
      <c r="P458" s="49" t="s">
        <v>167</v>
      </c>
      <c r="Q458" s="111"/>
      <c r="R458" s="44" t="s">
        <v>33</v>
      </c>
      <c r="S458" s="98" t="s">
        <v>33</v>
      </c>
      <c r="T458" s="98">
        <v>22980</v>
      </c>
      <c r="U458" s="179">
        <v>35180</v>
      </c>
      <c r="V458" s="151" t="s">
        <v>167</v>
      </c>
      <c r="W458" s="181" t="s">
        <v>33</v>
      </c>
      <c r="X458" s="182">
        <v>8256</v>
      </c>
      <c r="Y458" s="180" t="s">
        <v>33</v>
      </c>
    </row>
    <row r="459" spans="2:27" x14ac:dyDescent="0.25">
      <c r="B459" s="30">
        <v>45336</v>
      </c>
      <c r="C459" s="45"/>
      <c r="D459" s="43">
        <v>6647</v>
      </c>
      <c r="E459" s="43"/>
      <c r="F459" s="43"/>
      <c r="G459" s="43"/>
      <c r="H459" s="43"/>
      <c r="I459" s="111"/>
      <c r="J459" s="43">
        <v>7520</v>
      </c>
      <c r="K459" s="111"/>
      <c r="L459" s="43"/>
      <c r="M459" s="111"/>
      <c r="N459" s="43" t="s">
        <v>179</v>
      </c>
      <c r="O459" s="97">
        <v>8839</v>
      </c>
      <c r="P459" s="49" t="s">
        <v>167</v>
      </c>
      <c r="Q459" s="111"/>
      <c r="R459" s="44" t="s">
        <v>33</v>
      </c>
      <c r="S459" s="98" t="s">
        <v>33</v>
      </c>
      <c r="T459" s="98">
        <v>22820</v>
      </c>
      <c r="U459" s="179">
        <v>35133</v>
      </c>
      <c r="V459" s="151" t="s">
        <v>167</v>
      </c>
      <c r="W459" s="181" t="s">
        <v>33</v>
      </c>
      <c r="X459" s="182">
        <v>8211</v>
      </c>
      <c r="Y459" s="180" t="s">
        <v>33</v>
      </c>
    </row>
    <row r="460" spans="2:27" x14ac:dyDescent="0.25">
      <c r="B460" s="30">
        <v>45338</v>
      </c>
      <c r="C460" s="45"/>
      <c r="D460" s="43">
        <v>5194</v>
      </c>
      <c r="E460" s="43"/>
      <c r="F460" s="43"/>
      <c r="G460" s="43"/>
      <c r="H460" s="43"/>
      <c r="I460" s="111"/>
      <c r="J460" s="43">
        <v>5738</v>
      </c>
      <c r="K460" s="111"/>
      <c r="L460" s="43"/>
      <c r="M460" s="111"/>
      <c r="N460" s="43" t="s">
        <v>179</v>
      </c>
      <c r="O460" s="97">
        <v>7371</v>
      </c>
      <c r="P460" s="49" t="s">
        <v>167</v>
      </c>
      <c r="Q460" s="111"/>
      <c r="R460" s="44" t="s">
        <v>33</v>
      </c>
      <c r="S460" s="98" t="s">
        <v>33</v>
      </c>
      <c r="T460" s="98">
        <v>18001</v>
      </c>
      <c r="U460" s="179">
        <v>25590</v>
      </c>
      <c r="V460" s="151" t="s">
        <v>167</v>
      </c>
      <c r="W460" s="181" t="s">
        <v>33</v>
      </c>
      <c r="X460" s="182">
        <v>6439</v>
      </c>
      <c r="Y460" s="180" t="s">
        <v>33</v>
      </c>
    </row>
    <row r="461" spans="2:27" x14ac:dyDescent="0.25">
      <c r="B461" s="30">
        <v>45342</v>
      </c>
      <c r="C461" s="45"/>
      <c r="D461" s="43">
        <v>6862</v>
      </c>
      <c r="E461" s="43"/>
      <c r="F461" s="43"/>
      <c r="G461" s="43"/>
      <c r="H461" s="43"/>
      <c r="I461" s="111"/>
      <c r="J461" s="43">
        <v>7300</v>
      </c>
      <c r="K461" s="111"/>
      <c r="L461" s="43"/>
      <c r="M461" s="111"/>
      <c r="N461" s="43">
        <v>8377</v>
      </c>
      <c r="O461" s="97">
        <v>8748</v>
      </c>
      <c r="P461" s="49" t="s">
        <v>167</v>
      </c>
      <c r="Q461" s="111"/>
      <c r="R461" s="44" t="s">
        <v>33</v>
      </c>
      <c r="S461" s="98" t="s">
        <v>33</v>
      </c>
      <c r="T461" s="98">
        <v>21734</v>
      </c>
      <c r="U461" s="179">
        <v>35542</v>
      </c>
      <c r="V461" s="151" t="s">
        <v>167</v>
      </c>
      <c r="W461" s="181" t="s">
        <v>33</v>
      </c>
      <c r="X461" s="182">
        <v>9140</v>
      </c>
      <c r="Y461" s="180" t="s">
        <v>33</v>
      </c>
    </row>
    <row r="462" spans="2:27" x14ac:dyDescent="0.25">
      <c r="B462" s="30">
        <v>45343</v>
      </c>
      <c r="C462" s="45"/>
      <c r="D462" s="43">
        <v>6417</v>
      </c>
      <c r="E462" s="43"/>
      <c r="F462" s="43"/>
      <c r="G462" s="43"/>
      <c r="H462" s="43"/>
      <c r="I462" s="111"/>
      <c r="J462" s="43">
        <v>7402</v>
      </c>
      <c r="K462" s="111"/>
      <c r="L462" s="43"/>
      <c r="M462" s="111"/>
      <c r="N462" s="43">
        <v>8201</v>
      </c>
      <c r="O462" s="97">
        <v>8803</v>
      </c>
      <c r="P462" s="49" t="s">
        <v>167</v>
      </c>
      <c r="Q462" s="111"/>
      <c r="R462" s="44" t="s">
        <v>33</v>
      </c>
      <c r="S462" s="98" t="s">
        <v>33</v>
      </c>
      <c r="T462" s="98">
        <v>20902</v>
      </c>
      <c r="U462" s="179">
        <v>35040</v>
      </c>
      <c r="V462" s="151" t="s">
        <v>167</v>
      </c>
      <c r="W462" s="181" t="s">
        <v>33</v>
      </c>
      <c r="X462" s="182">
        <v>8718</v>
      </c>
      <c r="Y462" s="180" t="s">
        <v>33</v>
      </c>
    </row>
    <row r="463" spans="2:27" x14ac:dyDescent="0.25">
      <c r="B463" s="30">
        <v>45345</v>
      </c>
      <c r="C463" s="45"/>
      <c r="D463" s="43">
        <v>6809</v>
      </c>
      <c r="E463" s="43"/>
      <c r="F463" s="43"/>
      <c r="G463" s="43"/>
      <c r="H463" s="43"/>
      <c r="I463" s="111"/>
      <c r="J463" s="43">
        <v>7212</v>
      </c>
      <c r="K463" s="111"/>
      <c r="L463" s="43"/>
      <c r="M463" s="111"/>
      <c r="N463" s="43" t="s">
        <v>179</v>
      </c>
      <c r="O463" s="97">
        <v>8706</v>
      </c>
      <c r="P463" s="49" t="s">
        <v>167</v>
      </c>
      <c r="Q463" s="111"/>
      <c r="R463" s="44" t="s">
        <v>33</v>
      </c>
      <c r="S463" s="98" t="s">
        <v>33</v>
      </c>
      <c r="T463" s="98">
        <v>21580</v>
      </c>
      <c r="U463" s="179">
        <v>35560</v>
      </c>
      <c r="V463" s="151" t="s">
        <v>167</v>
      </c>
      <c r="W463" s="181" t="s">
        <v>33</v>
      </c>
      <c r="X463" s="182">
        <v>8693</v>
      </c>
      <c r="Y463" s="180" t="s">
        <v>33</v>
      </c>
    </row>
    <row r="464" spans="2:27" x14ac:dyDescent="0.25">
      <c r="B464" s="30">
        <v>45348</v>
      </c>
      <c r="C464" s="45"/>
      <c r="D464" s="43">
        <v>8040</v>
      </c>
      <c r="E464" s="43"/>
      <c r="F464" s="43"/>
      <c r="G464" s="43"/>
      <c r="H464" s="43"/>
      <c r="I464" s="111"/>
      <c r="J464" s="43">
        <v>7432</v>
      </c>
      <c r="K464" s="111"/>
      <c r="L464" s="43"/>
      <c r="M464" s="111"/>
      <c r="N464" s="43" t="s">
        <v>179</v>
      </c>
      <c r="O464" s="97">
        <v>8732</v>
      </c>
      <c r="P464" s="49" t="s">
        <v>167</v>
      </c>
      <c r="Q464" s="111"/>
      <c r="R464" s="44" t="s">
        <v>33</v>
      </c>
      <c r="S464" s="98" t="s">
        <v>33</v>
      </c>
      <c r="T464" s="98">
        <v>22249</v>
      </c>
      <c r="U464" s="179">
        <v>37936</v>
      </c>
      <c r="V464" s="151" t="s">
        <v>167</v>
      </c>
      <c r="W464" s="181" t="s">
        <v>33</v>
      </c>
      <c r="X464" s="182" t="s">
        <v>33</v>
      </c>
      <c r="Y464" s="180" t="s">
        <v>33</v>
      </c>
    </row>
    <row r="465" spans="2:25" x14ac:dyDescent="0.25">
      <c r="B465" s="30">
        <v>45350</v>
      </c>
      <c r="C465" s="45"/>
      <c r="D465" s="43">
        <v>6653</v>
      </c>
      <c r="E465" s="43"/>
      <c r="F465" s="43"/>
      <c r="G465" s="43"/>
      <c r="H465" s="43"/>
      <c r="I465" s="111"/>
      <c r="J465" s="43">
        <v>7657</v>
      </c>
      <c r="K465" s="111"/>
      <c r="L465" s="43"/>
      <c r="M465" s="111"/>
      <c r="N465" s="43" t="s">
        <v>179</v>
      </c>
      <c r="O465" s="97">
        <v>10066</v>
      </c>
      <c r="P465" s="49" t="s">
        <v>167</v>
      </c>
      <c r="Q465" s="111"/>
      <c r="R465" s="44" t="s">
        <v>33</v>
      </c>
      <c r="S465" s="98" t="s">
        <v>33</v>
      </c>
      <c r="T465" s="98">
        <v>22731</v>
      </c>
      <c r="U465" s="179">
        <v>38334</v>
      </c>
      <c r="V465" s="151" t="s">
        <v>167</v>
      </c>
      <c r="W465" s="181" t="s">
        <v>33</v>
      </c>
      <c r="X465" s="182" t="s">
        <v>33</v>
      </c>
      <c r="Y465" s="180" t="s">
        <v>33</v>
      </c>
    </row>
    <row r="466" spans="2:25" x14ac:dyDescent="0.25">
      <c r="B466" s="30">
        <v>45352</v>
      </c>
      <c r="C466" s="45"/>
      <c r="D466" s="43">
        <v>6356</v>
      </c>
      <c r="E466" s="43"/>
      <c r="F466" s="43"/>
      <c r="G466" s="43"/>
      <c r="H466" s="43"/>
      <c r="I466" s="111"/>
      <c r="J466" s="43">
        <v>7563</v>
      </c>
      <c r="K466" s="111"/>
      <c r="L466" s="43"/>
      <c r="M466" s="111"/>
      <c r="N466" s="43" t="s">
        <v>179</v>
      </c>
      <c r="O466" s="97">
        <v>8784</v>
      </c>
      <c r="P466" s="49" t="s">
        <v>167</v>
      </c>
      <c r="Q466" s="111"/>
      <c r="R466" s="44" t="s">
        <v>33</v>
      </c>
      <c r="S466" s="98" t="s">
        <v>33</v>
      </c>
      <c r="T466" s="98">
        <v>30937</v>
      </c>
      <c r="U466" s="175" t="s">
        <v>167</v>
      </c>
      <c r="V466" s="151" t="s">
        <v>167</v>
      </c>
      <c r="W466" s="181" t="s">
        <v>33</v>
      </c>
      <c r="X466" s="182" t="s">
        <v>33</v>
      </c>
      <c r="Y466" s="180" t="s">
        <v>33</v>
      </c>
    </row>
    <row r="467" spans="2:25" x14ac:dyDescent="0.25">
      <c r="B467" s="30">
        <v>45355</v>
      </c>
      <c r="C467" s="45"/>
      <c r="D467" s="43">
        <v>6518</v>
      </c>
      <c r="E467" s="43"/>
      <c r="F467" s="43"/>
      <c r="G467" s="43"/>
      <c r="H467" s="43"/>
      <c r="I467" s="111"/>
      <c r="J467" s="43">
        <v>7531</v>
      </c>
      <c r="K467" s="111"/>
      <c r="L467" s="43"/>
      <c r="M467" s="111"/>
      <c r="N467" s="43" t="s">
        <v>179</v>
      </c>
      <c r="O467" s="97">
        <v>8788</v>
      </c>
      <c r="P467" s="49" t="s">
        <v>167</v>
      </c>
      <c r="Q467" s="111"/>
      <c r="R467" s="44" t="s">
        <v>33</v>
      </c>
      <c r="S467" s="98" t="s">
        <v>33</v>
      </c>
      <c r="T467" s="98">
        <v>29510</v>
      </c>
      <c r="U467" s="179">
        <v>36914</v>
      </c>
      <c r="V467" s="151" t="s">
        <v>167</v>
      </c>
      <c r="W467" s="181" t="s">
        <v>33</v>
      </c>
      <c r="X467" s="182" t="s">
        <v>33</v>
      </c>
      <c r="Y467" s="180" t="s">
        <v>33</v>
      </c>
    </row>
    <row r="468" spans="2:25" x14ac:dyDescent="0.25">
      <c r="B468" s="30">
        <v>45357</v>
      </c>
      <c r="C468" s="45"/>
      <c r="D468" s="43">
        <v>6437</v>
      </c>
      <c r="E468" s="43"/>
      <c r="F468" s="43"/>
      <c r="G468" s="43"/>
      <c r="H468" s="43"/>
      <c r="I468" s="111"/>
      <c r="J468" s="43">
        <v>7421</v>
      </c>
      <c r="K468" s="111"/>
      <c r="L468" s="43"/>
      <c r="M468" s="111"/>
      <c r="N468" s="43" t="s">
        <v>179</v>
      </c>
      <c r="O468" s="97">
        <v>8809</v>
      </c>
      <c r="P468" s="49" t="s">
        <v>167</v>
      </c>
      <c r="Q468" s="111"/>
      <c r="R468" s="44" t="s">
        <v>33</v>
      </c>
      <c r="S468" s="98" t="s">
        <v>33</v>
      </c>
      <c r="T468" s="98">
        <v>27321</v>
      </c>
      <c r="U468" s="179">
        <v>35918</v>
      </c>
      <c r="V468" s="151" t="s">
        <v>167</v>
      </c>
      <c r="W468" s="181" t="s">
        <v>33</v>
      </c>
      <c r="X468" s="182">
        <v>8549</v>
      </c>
      <c r="Y468" s="180" t="s">
        <v>33</v>
      </c>
    </row>
    <row r="469" spans="2:25" x14ac:dyDescent="0.25">
      <c r="B469" s="30">
        <v>45359</v>
      </c>
      <c r="C469" s="45"/>
      <c r="D469" s="43">
        <v>6248</v>
      </c>
      <c r="E469" s="43"/>
      <c r="F469" s="43"/>
      <c r="G469" s="43"/>
      <c r="H469" s="43"/>
      <c r="I469" s="111"/>
      <c r="J469" s="43">
        <v>7490</v>
      </c>
      <c r="K469" s="111"/>
      <c r="L469" s="43"/>
      <c r="M469" s="111"/>
      <c r="N469" s="43" t="s">
        <v>179</v>
      </c>
      <c r="O469" s="97">
        <v>8700</v>
      </c>
      <c r="P469" s="49" t="s">
        <v>167</v>
      </c>
      <c r="Q469" s="111"/>
      <c r="R469" s="44" t="s">
        <v>33</v>
      </c>
      <c r="S469" s="98" t="s">
        <v>33</v>
      </c>
      <c r="T469" s="98">
        <v>27116</v>
      </c>
      <c r="U469" s="179">
        <v>36115</v>
      </c>
      <c r="V469" s="151" t="s">
        <v>167</v>
      </c>
      <c r="W469" s="181" t="s">
        <v>33</v>
      </c>
      <c r="X469" s="182">
        <v>8517</v>
      </c>
      <c r="Y469" s="180" t="s">
        <v>33</v>
      </c>
    </row>
    <row r="470" spans="2:25" x14ac:dyDescent="0.25">
      <c r="B470" s="30">
        <v>45362</v>
      </c>
      <c r="C470" s="45"/>
      <c r="D470" s="43">
        <v>6037</v>
      </c>
      <c r="E470" s="43"/>
      <c r="F470" s="43"/>
      <c r="G470" s="43"/>
      <c r="H470" s="43"/>
      <c r="I470" s="111"/>
      <c r="J470" s="43">
        <v>7438</v>
      </c>
      <c r="K470" s="111"/>
      <c r="L470" s="43"/>
      <c r="M470" s="111"/>
      <c r="N470" s="43" t="s">
        <v>179</v>
      </c>
      <c r="O470" s="97" t="s">
        <v>33</v>
      </c>
      <c r="P470" s="49" t="s">
        <v>167</v>
      </c>
      <c r="Q470" s="111"/>
      <c r="R470" s="44" t="s">
        <v>33</v>
      </c>
      <c r="S470" s="98" t="s">
        <v>33</v>
      </c>
      <c r="T470" s="98">
        <v>26925</v>
      </c>
      <c r="U470" s="179">
        <v>46237</v>
      </c>
      <c r="V470" s="151" t="s">
        <v>167</v>
      </c>
      <c r="W470" s="181" t="s">
        <v>33</v>
      </c>
      <c r="X470" s="182">
        <v>9011</v>
      </c>
      <c r="Y470" s="180" t="s">
        <v>33</v>
      </c>
    </row>
    <row r="471" spans="2:25" x14ac:dyDescent="0.25">
      <c r="B471" s="30">
        <v>45364</v>
      </c>
      <c r="C471" s="45"/>
      <c r="D471" s="43">
        <v>6249</v>
      </c>
      <c r="E471" s="43"/>
      <c r="F471" s="43"/>
      <c r="G471" s="43"/>
      <c r="H471" s="43"/>
      <c r="I471" s="111"/>
      <c r="J471" s="43">
        <v>7510</v>
      </c>
      <c r="K471" s="111"/>
      <c r="L471" s="43"/>
      <c r="M471" s="111"/>
      <c r="N471" s="43" t="s">
        <v>179</v>
      </c>
      <c r="O471" s="97" t="s">
        <v>33</v>
      </c>
      <c r="P471" s="49" t="s">
        <v>167</v>
      </c>
      <c r="Q471" s="111"/>
      <c r="R471" s="44" t="s">
        <v>33</v>
      </c>
      <c r="S471" s="98" t="s">
        <v>33</v>
      </c>
      <c r="T471" s="98">
        <v>25949</v>
      </c>
      <c r="U471" s="179">
        <v>46120</v>
      </c>
      <c r="V471" s="151" t="s">
        <v>167</v>
      </c>
      <c r="W471" s="181" t="s">
        <v>33</v>
      </c>
      <c r="X471" s="182">
        <v>9000</v>
      </c>
      <c r="Y471" s="180" t="s">
        <v>33</v>
      </c>
    </row>
    <row r="472" spans="2:25" x14ac:dyDescent="0.25">
      <c r="B472" s="30">
        <v>45366</v>
      </c>
      <c r="C472" s="45"/>
      <c r="D472" s="43">
        <v>6275</v>
      </c>
      <c r="E472" s="43"/>
      <c r="F472" s="43"/>
      <c r="G472" s="43"/>
      <c r="H472" s="43"/>
      <c r="I472" s="111"/>
      <c r="J472" s="43">
        <v>7356</v>
      </c>
      <c r="K472" s="111"/>
      <c r="L472" s="43"/>
      <c r="M472" s="111"/>
      <c r="N472" s="43" t="s">
        <v>179</v>
      </c>
      <c r="O472" s="97" t="s">
        <v>33</v>
      </c>
      <c r="P472" s="49" t="s">
        <v>167</v>
      </c>
      <c r="Q472" s="111"/>
      <c r="R472" s="44" t="s">
        <v>33</v>
      </c>
      <c r="S472" s="98" t="s">
        <v>33</v>
      </c>
      <c r="T472" s="98">
        <v>23417</v>
      </c>
      <c r="U472" s="179">
        <v>51307</v>
      </c>
      <c r="V472" s="151" t="s">
        <v>167</v>
      </c>
      <c r="W472" s="181" t="s">
        <v>33</v>
      </c>
      <c r="X472" s="182" t="s">
        <v>33</v>
      </c>
      <c r="Y472" s="180" t="s">
        <v>33</v>
      </c>
    </row>
    <row r="473" spans="2:25" x14ac:dyDescent="0.25">
      <c r="B473" s="30">
        <v>45371</v>
      </c>
      <c r="C473" s="45"/>
      <c r="D473" s="43">
        <v>6542</v>
      </c>
      <c r="E473" s="43"/>
      <c r="F473" s="43"/>
      <c r="G473" s="43"/>
      <c r="H473" s="43"/>
      <c r="I473" s="111"/>
      <c r="J473" s="43">
        <v>7252</v>
      </c>
      <c r="K473" s="111"/>
      <c r="L473" s="43"/>
      <c r="M473" s="111"/>
      <c r="N473" s="43" t="s">
        <v>179</v>
      </c>
      <c r="O473" s="97" t="s">
        <v>33</v>
      </c>
      <c r="P473" s="49" t="s">
        <v>167</v>
      </c>
      <c r="Q473" s="111"/>
      <c r="R473" s="44" t="s">
        <v>33</v>
      </c>
      <c r="S473" s="98" t="s">
        <v>33</v>
      </c>
      <c r="T473" s="98">
        <v>23335</v>
      </c>
      <c r="U473" s="179">
        <v>46691</v>
      </c>
      <c r="V473" s="151" t="s">
        <v>167</v>
      </c>
      <c r="W473" s="181" t="s">
        <v>33</v>
      </c>
      <c r="X473" s="182">
        <v>9911</v>
      </c>
      <c r="Y473" s="180" t="s">
        <v>33</v>
      </c>
    </row>
    <row r="474" spans="2:25" x14ac:dyDescent="0.25">
      <c r="B474" s="30">
        <v>45373</v>
      </c>
      <c r="C474" s="45"/>
      <c r="D474" s="43">
        <v>6814</v>
      </c>
      <c r="E474" s="43"/>
      <c r="F474" s="43"/>
      <c r="G474" s="43"/>
      <c r="H474" s="43"/>
      <c r="I474" s="111"/>
      <c r="J474" s="43">
        <v>7359</v>
      </c>
      <c r="K474" s="111"/>
      <c r="L474" s="43"/>
      <c r="M474" s="111"/>
      <c r="N474" s="43" t="s">
        <v>179</v>
      </c>
      <c r="O474" s="97" t="s">
        <v>33</v>
      </c>
      <c r="P474" s="49" t="s">
        <v>167</v>
      </c>
      <c r="Q474" s="111"/>
      <c r="R474" s="44" t="s">
        <v>33</v>
      </c>
      <c r="S474" s="98" t="s">
        <v>33</v>
      </c>
      <c r="T474" s="98">
        <v>24187</v>
      </c>
      <c r="U474" s="179">
        <v>46715</v>
      </c>
      <c r="V474" s="151" t="s">
        <v>167</v>
      </c>
      <c r="W474" s="181" t="s">
        <v>33</v>
      </c>
      <c r="X474" s="182">
        <v>8910</v>
      </c>
      <c r="Y474" s="180" t="s">
        <v>33</v>
      </c>
    </row>
    <row r="475" spans="2:25" x14ac:dyDescent="0.25">
      <c r="B475" s="30">
        <v>45376</v>
      </c>
      <c r="C475" s="45"/>
      <c r="D475" s="43"/>
      <c r="E475" s="43"/>
      <c r="F475" s="43"/>
      <c r="G475" s="43"/>
      <c r="H475" s="43"/>
      <c r="I475" s="111"/>
      <c r="J475" s="43"/>
      <c r="K475" s="111"/>
      <c r="L475" s="43"/>
      <c r="M475" s="111"/>
      <c r="N475" s="43"/>
      <c r="O475" s="97"/>
      <c r="P475" s="49"/>
      <c r="Q475" s="111"/>
      <c r="R475" s="44"/>
      <c r="S475" s="98"/>
      <c r="T475" s="98"/>
      <c r="U475" s="179"/>
      <c r="V475" s="151"/>
      <c r="W475" s="181"/>
      <c r="X475" s="182"/>
      <c r="Y475" s="180"/>
    </row>
    <row r="476" spans="2:25" x14ac:dyDescent="0.25">
      <c r="B476" s="30">
        <v>45397</v>
      </c>
      <c r="C476" s="45"/>
      <c r="D476" s="43">
        <v>7521</v>
      </c>
      <c r="E476" s="43"/>
      <c r="F476" s="43"/>
      <c r="G476" s="43"/>
      <c r="H476" s="43"/>
      <c r="I476" s="111"/>
      <c r="J476" s="43" t="s">
        <v>167</v>
      </c>
      <c r="K476" s="111"/>
      <c r="L476" s="43"/>
      <c r="M476" s="111"/>
      <c r="N476" s="47" t="s">
        <v>33</v>
      </c>
      <c r="O476" s="97" t="s">
        <v>33</v>
      </c>
      <c r="P476" s="49" t="s">
        <v>33</v>
      </c>
      <c r="Q476" s="111"/>
      <c r="R476" s="44" t="s">
        <v>33</v>
      </c>
      <c r="S476" s="98" t="s">
        <v>33</v>
      </c>
      <c r="T476" s="98" t="s">
        <v>167</v>
      </c>
      <c r="U476" s="175" t="s">
        <v>167</v>
      </c>
      <c r="V476" s="151" t="s">
        <v>167</v>
      </c>
      <c r="W476" s="181" t="s">
        <v>167</v>
      </c>
      <c r="X476" s="182" t="s">
        <v>33</v>
      </c>
      <c r="Y476" s="180">
        <v>8704</v>
      </c>
    </row>
    <row r="477" spans="2:25" hidden="1" x14ac:dyDescent="0.25">
      <c r="B477" s="30"/>
      <c r="C477" s="45"/>
      <c r="D477" s="43"/>
      <c r="E477" s="43"/>
      <c r="F477" s="43"/>
      <c r="G477" s="43"/>
      <c r="H477" s="43"/>
      <c r="I477" s="111"/>
      <c r="J477" s="43" t="s">
        <v>167</v>
      </c>
      <c r="K477" s="111"/>
      <c r="L477" s="43"/>
      <c r="M477" s="111"/>
      <c r="N477" s="47" t="s">
        <v>33</v>
      </c>
      <c r="O477" s="97"/>
      <c r="P477" s="49"/>
      <c r="Q477" s="111"/>
      <c r="R477" s="44"/>
      <c r="S477" s="98"/>
      <c r="T477" s="98"/>
      <c r="U477" s="175" t="s">
        <v>167</v>
      </c>
      <c r="V477" s="151"/>
      <c r="W477" s="181"/>
      <c r="X477" s="182"/>
      <c r="Y477" s="180"/>
    </row>
    <row r="478" spans="2:25" hidden="1" x14ac:dyDescent="0.25">
      <c r="B478" s="30"/>
      <c r="C478" s="45"/>
      <c r="D478" s="43"/>
      <c r="E478" s="43"/>
      <c r="F478" s="43"/>
      <c r="G478" s="43"/>
      <c r="H478" s="43"/>
      <c r="I478" s="111"/>
      <c r="J478" s="43" t="s">
        <v>167</v>
      </c>
      <c r="K478" s="111"/>
      <c r="L478" s="43"/>
      <c r="M478" s="111"/>
      <c r="N478" s="47" t="s">
        <v>33</v>
      </c>
      <c r="O478" s="97"/>
      <c r="P478" s="49"/>
      <c r="Q478" s="111"/>
      <c r="R478" s="44"/>
      <c r="S478" s="98" t="s">
        <v>33</v>
      </c>
      <c r="T478" s="98" t="s">
        <v>191</v>
      </c>
      <c r="U478" s="175" t="s">
        <v>167</v>
      </c>
      <c r="V478" s="151" t="s">
        <v>167</v>
      </c>
      <c r="W478" s="181" t="s">
        <v>33</v>
      </c>
      <c r="X478" s="182" t="s">
        <v>167</v>
      </c>
      <c r="Y478" s="180"/>
    </row>
    <row r="479" spans="2:25" hidden="1" x14ac:dyDescent="0.25">
      <c r="B479" s="30"/>
      <c r="C479" s="45"/>
      <c r="D479" s="43"/>
      <c r="E479" s="43"/>
      <c r="F479" s="43"/>
      <c r="G479" s="43"/>
      <c r="H479" s="43"/>
      <c r="I479" s="111"/>
      <c r="J479" s="43" t="s">
        <v>167</v>
      </c>
      <c r="K479" s="111"/>
      <c r="L479" s="43"/>
      <c r="M479" s="111"/>
      <c r="N479" s="47" t="s">
        <v>33</v>
      </c>
      <c r="O479" s="97"/>
      <c r="P479" s="49"/>
      <c r="Q479" s="111"/>
      <c r="R479" s="44"/>
      <c r="S479" s="98" t="s">
        <v>33</v>
      </c>
      <c r="T479" s="98" t="s">
        <v>191</v>
      </c>
      <c r="U479" s="175" t="s">
        <v>167</v>
      </c>
      <c r="V479" s="151" t="s">
        <v>167</v>
      </c>
      <c r="W479" s="181" t="s">
        <v>33</v>
      </c>
      <c r="X479" s="182" t="s">
        <v>167</v>
      </c>
      <c r="Y479" s="180" t="s">
        <v>33</v>
      </c>
    </row>
    <row r="480" spans="2:25" x14ac:dyDescent="0.25">
      <c r="B480" s="30">
        <v>45399</v>
      </c>
      <c r="C480" s="105"/>
      <c r="D480" s="43">
        <v>7612</v>
      </c>
      <c r="E480" s="61"/>
      <c r="F480" s="61"/>
      <c r="G480" s="61"/>
      <c r="H480" s="61"/>
      <c r="I480" s="346"/>
      <c r="J480" s="43" t="s">
        <v>167</v>
      </c>
      <c r="K480" s="346"/>
      <c r="L480" s="47"/>
      <c r="M480" s="346"/>
      <c r="N480" s="47" t="s">
        <v>33</v>
      </c>
      <c r="O480" s="104" t="s">
        <v>33</v>
      </c>
      <c r="P480" s="49" t="s">
        <v>33</v>
      </c>
      <c r="Q480" s="346"/>
      <c r="R480" s="102" t="s">
        <v>33</v>
      </c>
      <c r="S480" s="103" t="s">
        <v>33</v>
      </c>
      <c r="T480" s="103" t="s">
        <v>167</v>
      </c>
      <c r="U480" s="175" t="s">
        <v>167</v>
      </c>
      <c r="V480" s="225" t="s">
        <v>167</v>
      </c>
      <c r="W480" s="176" t="s">
        <v>167</v>
      </c>
      <c r="X480" s="177" t="s">
        <v>33</v>
      </c>
      <c r="Y480" s="178" t="s">
        <v>33</v>
      </c>
    </row>
    <row r="481" spans="2:25" x14ac:dyDescent="0.25">
      <c r="B481" s="30">
        <v>45401</v>
      </c>
      <c r="C481" s="105"/>
      <c r="D481" s="43">
        <v>6664</v>
      </c>
      <c r="E481" s="61"/>
      <c r="F481" s="61"/>
      <c r="G481" s="61"/>
      <c r="H481" s="61"/>
      <c r="I481" s="346"/>
      <c r="J481" s="43" t="s">
        <v>167</v>
      </c>
      <c r="K481" s="346"/>
      <c r="L481" s="47"/>
      <c r="M481" s="346"/>
      <c r="N481" s="47" t="s">
        <v>33</v>
      </c>
      <c r="O481" s="104" t="s">
        <v>33</v>
      </c>
      <c r="P481" s="49" t="s">
        <v>33</v>
      </c>
      <c r="Q481" s="346"/>
      <c r="R481" s="102" t="s">
        <v>33</v>
      </c>
      <c r="S481" s="103" t="s">
        <v>33</v>
      </c>
      <c r="T481" s="103" t="s">
        <v>167</v>
      </c>
      <c r="U481" s="175" t="s">
        <v>167</v>
      </c>
      <c r="V481" s="225" t="s">
        <v>167</v>
      </c>
      <c r="W481" s="176" t="s">
        <v>167</v>
      </c>
      <c r="X481" s="177" t="s">
        <v>33</v>
      </c>
      <c r="Y481" s="180">
        <v>8371</v>
      </c>
    </row>
    <row r="482" spans="2:25" x14ac:dyDescent="0.25">
      <c r="B482" s="30">
        <v>45404</v>
      </c>
      <c r="C482" s="105"/>
      <c r="D482" s="43">
        <v>6491</v>
      </c>
      <c r="E482" s="61"/>
      <c r="F482" s="61"/>
      <c r="G482" s="61"/>
      <c r="H482" s="61"/>
      <c r="I482" s="346"/>
      <c r="J482" s="43" t="s">
        <v>167</v>
      </c>
      <c r="K482" s="346"/>
      <c r="L482" s="43">
        <v>5139</v>
      </c>
      <c r="M482" s="346"/>
      <c r="N482" s="47" t="s">
        <v>33</v>
      </c>
      <c r="O482" s="104" t="s">
        <v>33</v>
      </c>
      <c r="P482" s="49" t="s">
        <v>33</v>
      </c>
      <c r="Q482" s="346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82">
        <v>8399</v>
      </c>
      <c r="Y482" s="178" t="s">
        <v>33</v>
      </c>
    </row>
    <row r="483" spans="2:25" x14ac:dyDescent="0.25">
      <c r="B483" s="30">
        <v>45406</v>
      </c>
      <c r="C483" s="105"/>
      <c r="D483" s="43">
        <v>6530</v>
      </c>
      <c r="E483" s="61"/>
      <c r="F483" s="61"/>
      <c r="G483" s="61"/>
      <c r="H483" s="61"/>
      <c r="I483" s="346"/>
      <c r="J483" s="43" t="s">
        <v>167</v>
      </c>
      <c r="K483" s="346"/>
      <c r="L483" s="43">
        <v>5018</v>
      </c>
      <c r="M483" s="346"/>
      <c r="N483" s="47" t="s">
        <v>33</v>
      </c>
      <c r="O483" s="104" t="s">
        <v>33</v>
      </c>
      <c r="P483" s="49" t="s">
        <v>33</v>
      </c>
      <c r="Q483" s="346"/>
      <c r="R483" s="102" t="s">
        <v>33</v>
      </c>
      <c r="S483" s="103" t="s">
        <v>33</v>
      </c>
      <c r="T483" s="103" t="s">
        <v>167</v>
      </c>
      <c r="U483" s="175" t="s">
        <v>167</v>
      </c>
      <c r="V483" s="225" t="s">
        <v>167</v>
      </c>
      <c r="W483" s="176" t="s">
        <v>167</v>
      </c>
      <c r="X483" s="177" t="s">
        <v>33</v>
      </c>
      <c r="Y483" s="178" t="s">
        <v>33</v>
      </c>
    </row>
    <row r="484" spans="2:25" x14ac:dyDescent="0.25">
      <c r="B484" s="30">
        <v>45408</v>
      </c>
      <c r="C484" s="105"/>
      <c r="D484" s="43">
        <v>6941</v>
      </c>
      <c r="E484" s="61"/>
      <c r="F484" s="61"/>
      <c r="G484" s="61"/>
      <c r="H484" s="61"/>
      <c r="I484" s="346"/>
      <c r="J484" s="43" t="s">
        <v>167</v>
      </c>
      <c r="K484" s="346"/>
      <c r="L484" s="43">
        <v>5752</v>
      </c>
      <c r="M484" s="346"/>
      <c r="N484" s="47" t="s">
        <v>33</v>
      </c>
      <c r="O484" s="104" t="s">
        <v>33</v>
      </c>
      <c r="P484" s="49" t="s">
        <v>33</v>
      </c>
      <c r="Q484" s="346"/>
      <c r="R484" s="102" t="s">
        <v>33</v>
      </c>
      <c r="S484" s="103" t="s">
        <v>33</v>
      </c>
      <c r="T484" s="103" t="s">
        <v>167</v>
      </c>
      <c r="U484" s="175" t="s">
        <v>167</v>
      </c>
      <c r="V484" s="225" t="s">
        <v>167</v>
      </c>
      <c r="W484" s="176" t="s">
        <v>167</v>
      </c>
      <c r="X484" s="182">
        <v>8467</v>
      </c>
      <c r="Y484" s="178" t="s">
        <v>33</v>
      </c>
    </row>
    <row r="485" spans="2:25" x14ac:dyDescent="0.25">
      <c r="B485" s="30">
        <v>45412</v>
      </c>
      <c r="C485" s="105"/>
      <c r="D485" s="43">
        <v>6026</v>
      </c>
      <c r="E485" s="61"/>
      <c r="F485" s="61"/>
      <c r="G485" s="61"/>
      <c r="H485" s="61"/>
      <c r="I485" s="346"/>
      <c r="J485" s="43" t="s">
        <v>167</v>
      </c>
      <c r="K485" s="346"/>
      <c r="L485" s="43">
        <v>4306</v>
      </c>
      <c r="M485" s="346"/>
      <c r="N485" s="47" t="s">
        <v>33</v>
      </c>
      <c r="O485" s="104" t="s">
        <v>33</v>
      </c>
      <c r="P485" s="49" t="s">
        <v>33</v>
      </c>
      <c r="Q485" s="346"/>
      <c r="R485" s="102" t="s">
        <v>33</v>
      </c>
      <c r="S485" s="103" t="s">
        <v>33</v>
      </c>
      <c r="T485" s="103" t="s">
        <v>167</v>
      </c>
      <c r="U485" s="175" t="s">
        <v>167</v>
      </c>
      <c r="V485" s="225" t="s">
        <v>167</v>
      </c>
      <c r="W485" s="176" t="s">
        <v>167</v>
      </c>
      <c r="X485" s="182">
        <v>8067</v>
      </c>
      <c r="Y485" s="178" t="s">
        <v>33</v>
      </c>
    </row>
    <row r="486" spans="2:25" x14ac:dyDescent="0.25">
      <c r="B486" s="30">
        <v>45414</v>
      </c>
      <c r="C486" s="105"/>
      <c r="D486" s="43">
        <v>5088</v>
      </c>
      <c r="E486" s="61"/>
      <c r="F486" s="61"/>
      <c r="G486" s="61"/>
      <c r="H486" s="61"/>
      <c r="I486" s="346"/>
      <c r="J486" s="43" t="s">
        <v>167</v>
      </c>
      <c r="K486" s="346"/>
      <c r="L486" s="43">
        <v>4435</v>
      </c>
      <c r="M486" s="346"/>
      <c r="N486" s="47" t="s">
        <v>33</v>
      </c>
      <c r="O486" s="104" t="s">
        <v>33</v>
      </c>
      <c r="P486" s="49" t="s">
        <v>33</v>
      </c>
      <c r="Q486" s="346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82">
        <v>8717</v>
      </c>
      <c r="Y486" s="178" t="s">
        <v>33</v>
      </c>
    </row>
    <row r="487" spans="2:25" x14ac:dyDescent="0.25">
      <c r="B487" s="30">
        <v>45415</v>
      </c>
      <c r="C487" s="105"/>
      <c r="D487" s="43">
        <v>5577</v>
      </c>
      <c r="E487" s="61"/>
      <c r="F487" s="61"/>
      <c r="G487" s="61"/>
      <c r="H487" s="61"/>
      <c r="I487" s="346"/>
      <c r="J487" s="43" t="s">
        <v>167</v>
      </c>
      <c r="K487" s="346"/>
      <c r="L487" s="43">
        <v>3954</v>
      </c>
      <c r="M487" s="346"/>
      <c r="N487" s="47" t="s">
        <v>33</v>
      </c>
      <c r="O487" s="104" t="s">
        <v>33</v>
      </c>
      <c r="P487" s="49" t="s">
        <v>33</v>
      </c>
      <c r="Q487" s="346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82">
        <v>8596</v>
      </c>
      <c r="Y487" s="178" t="s">
        <v>33</v>
      </c>
    </row>
    <row r="488" spans="2:25" x14ac:dyDescent="0.25">
      <c r="B488" s="30">
        <v>45418</v>
      </c>
      <c r="C488" s="105"/>
      <c r="D488" s="43">
        <v>5916</v>
      </c>
      <c r="E488" s="61"/>
      <c r="F488" s="61"/>
      <c r="G488" s="61"/>
      <c r="H488" s="61"/>
      <c r="I488" s="346"/>
      <c r="J488" s="43" t="s">
        <v>167</v>
      </c>
      <c r="K488" s="346"/>
      <c r="L488" s="43">
        <v>4250</v>
      </c>
      <c r="M488" s="346"/>
      <c r="N488" s="47" t="s">
        <v>33</v>
      </c>
      <c r="O488" s="104" t="s">
        <v>33</v>
      </c>
      <c r="P488" s="49" t="s">
        <v>33</v>
      </c>
      <c r="Q488" s="346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182">
        <v>8327</v>
      </c>
      <c r="Y488" s="178" t="s">
        <v>33</v>
      </c>
    </row>
    <row r="489" spans="2:25" x14ac:dyDescent="0.25">
      <c r="B489" s="30">
        <v>45420</v>
      </c>
      <c r="C489" s="105"/>
      <c r="D489" s="43">
        <v>5681</v>
      </c>
      <c r="E489" s="61"/>
      <c r="F489" s="61"/>
      <c r="G489" s="61"/>
      <c r="H489" s="61"/>
      <c r="I489" s="346"/>
      <c r="J489" s="43" t="s">
        <v>167</v>
      </c>
      <c r="K489" s="346"/>
      <c r="L489" s="43">
        <v>4220</v>
      </c>
      <c r="M489" s="346"/>
      <c r="N489" s="47" t="s">
        <v>33</v>
      </c>
      <c r="O489" s="104" t="s">
        <v>33</v>
      </c>
      <c r="P489" s="49" t="s">
        <v>33</v>
      </c>
      <c r="Q489" s="346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45422</v>
      </c>
      <c r="C490" s="105"/>
      <c r="D490" s="43">
        <v>5632</v>
      </c>
      <c r="E490" s="61"/>
      <c r="F490" s="61"/>
      <c r="G490" s="61"/>
      <c r="H490" s="61"/>
      <c r="I490" s="346"/>
      <c r="J490" s="43">
        <v>7527</v>
      </c>
      <c r="K490" s="346"/>
      <c r="L490" s="43">
        <v>4160</v>
      </c>
      <c r="M490" s="346"/>
      <c r="N490" s="47" t="s">
        <v>33</v>
      </c>
      <c r="O490" s="104" t="s">
        <v>33</v>
      </c>
      <c r="P490" s="49" t="s">
        <v>33</v>
      </c>
      <c r="Q490" s="346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182">
        <v>8056</v>
      </c>
      <c r="Y490" s="178" t="s">
        <v>33</v>
      </c>
    </row>
    <row r="491" spans="2:25" x14ac:dyDescent="0.25">
      <c r="B491" s="30">
        <v>45425</v>
      </c>
      <c r="C491" s="105"/>
      <c r="D491" s="43">
        <v>5690</v>
      </c>
      <c r="E491" s="61"/>
      <c r="F491" s="61"/>
      <c r="G491" s="61"/>
      <c r="H491" s="61"/>
      <c r="I491" s="346"/>
      <c r="J491" s="43">
        <v>7499</v>
      </c>
      <c r="K491" s="346"/>
      <c r="L491" s="43">
        <v>4503</v>
      </c>
      <c r="M491" s="346"/>
      <c r="N491" s="47" t="s">
        <v>33</v>
      </c>
      <c r="O491" s="104" t="s">
        <v>33</v>
      </c>
      <c r="P491" s="49" t="s">
        <v>33</v>
      </c>
      <c r="Q491" s="346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182">
        <v>8488</v>
      </c>
      <c r="Y491" s="178" t="s">
        <v>33</v>
      </c>
    </row>
    <row r="492" spans="2:25" x14ac:dyDescent="0.25">
      <c r="B492" s="30">
        <v>45427</v>
      </c>
      <c r="C492" s="105"/>
      <c r="D492" s="43">
        <v>5679</v>
      </c>
      <c r="E492" s="61"/>
      <c r="F492" s="61"/>
      <c r="G492" s="61"/>
      <c r="H492" s="61"/>
      <c r="I492" s="346"/>
      <c r="J492" s="43" t="s">
        <v>167</v>
      </c>
      <c r="K492" s="346"/>
      <c r="L492" s="43">
        <v>4312</v>
      </c>
      <c r="M492" s="346"/>
      <c r="N492" s="47" t="s">
        <v>33</v>
      </c>
      <c r="O492" s="104" t="s">
        <v>33</v>
      </c>
      <c r="P492" s="49" t="s">
        <v>33</v>
      </c>
      <c r="Q492" s="346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177" t="s">
        <v>33</v>
      </c>
      <c r="Y492" s="178" t="s">
        <v>33</v>
      </c>
    </row>
    <row r="493" spans="2:25" x14ac:dyDescent="0.25">
      <c r="B493" s="30">
        <v>45429</v>
      </c>
      <c r="C493" s="105"/>
      <c r="D493" s="43">
        <v>5857</v>
      </c>
      <c r="E493" s="61"/>
      <c r="F493" s="61"/>
      <c r="G493" s="61"/>
      <c r="H493" s="61"/>
      <c r="I493" s="346"/>
      <c r="J493" s="43">
        <v>7540</v>
      </c>
      <c r="K493" s="346"/>
      <c r="L493" s="43">
        <v>4564</v>
      </c>
      <c r="M493" s="346"/>
      <c r="N493" s="47" t="s">
        <v>33</v>
      </c>
      <c r="O493" s="104" t="s">
        <v>33</v>
      </c>
      <c r="P493" s="49" t="s">
        <v>33</v>
      </c>
      <c r="Q493" s="346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182">
        <v>8450</v>
      </c>
      <c r="Y493" s="178" t="s">
        <v>33</v>
      </c>
    </row>
    <row r="494" spans="2:25" x14ac:dyDescent="0.25">
      <c r="B494" s="30">
        <v>45432</v>
      </c>
      <c r="C494" s="105"/>
      <c r="D494" s="43">
        <v>7390</v>
      </c>
      <c r="E494" s="61"/>
      <c r="F494" s="61"/>
      <c r="G494" s="61"/>
      <c r="H494" s="61"/>
      <c r="I494" s="346"/>
      <c r="J494" s="43">
        <v>7552</v>
      </c>
      <c r="K494" s="346"/>
      <c r="L494" s="43">
        <v>5930</v>
      </c>
      <c r="M494" s="346"/>
      <c r="N494" s="47" t="s">
        <v>33</v>
      </c>
      <c r="O494" s="104" t="s">
        <v>33</v>
      </c>
      <c r="P494" s="49" t="s">
        <v>33</v>
      </c>
      <c r="Q494" s="346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182">
        <v>8299</v>
      </c>
      <c r="Y494" s="178" t="s">
        <v>33</v>
      </c>
    </row>
    <row r="495" spans="2:25" x14ac:dyDescent="0.25">
      <c r="B495" s="30">
        <v>45434</v>
      </c>
      <c r="C495" s="105"/>
      <c r="D495" s="43">
        <v>6571</v>
      </c>
      <c r="E495" s="61"/>
      <c r="F495" s="61"/>
      <c r="G495" s="61"/>
      <c r="H495" s="61"/>
      <c r="I495" s="346"/>
      <c r="J495" s="43">
        <v>7732</v>
      </c>
      <c r="K495" s="346"/>
      <c r="L495" s="43">
        <v>4979</v>
      </c>
      <c r="M495" s="346"/>
      <c r="N495" s="47" t="s">
        <v>33</v>
      </c>
      <c r="O495" s="104" t="s">
        <v>33</v>
      </c>
      <c r="P495" s="49" t="s">
        <v>33</v>
      </c>
      <c r="Q495" s="346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45436</v>
      </c>
      <c r="C496" s="105"/>
      <c r="D496" s="43">
        <v>6325</v>
      </c>
      <c r="E496" s="61"/>
      <c r="F496" s="61"/>
      <c r="G496" s="61"/>
      <c r="H496" s="61"/>
      <c r="I496" s="346"/>
      <c r="J496" s="43">
        <v>7708</v>
      </c>
      <c r="K496" s="346"/>
      <c r="L496" s="43">
        <v>5108</v>
      </c>
      <c r="M496" s="346"/>
      <c r="N496" s="47" t="s">
        <v>33</v>
      </c>
      <c r="O496" s="104" t="s">
        <v>33</v>
      </c>
      <c r="P496" s="49" t="s">
        <v>33</v>
      </c>
      <c r="Q496" s="346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177" t="s">
        <v>33</v>
      </c>
      <c r="Y496" s="178" t="s">
        <v>33</v>
      </c>
    </row>
    <row r="497" spans="2:25" x14ac:dyDescent="0.25">
      <c r="B497" s="30">
        <v>45439</v>
      </c>
      <c r="C497" s="105"/>
      <c r="D497" s="43">
        <v>7330</v>
      </c>
      <c r="E497" s="61"/>
      <c r="F497" s="61"/>
      <c r="G497" s="61"/>
      <c r="H497" s="61"/>
      <c r="I497" s="346"/>
      <c r="J497" s="43">
        <v>7811</v>
      </c>
      <c r="K497" s="346"/>
      <c r="L497" s="43">
        <v>5048</v>
      </c>
      <c r="M497" s="346"/>
      <c r="N497" s="47" t="s">
        <v>33</v>
      </c>
      <c r="O497" s="104" t="s">
        <v>33</v>
      </c>
      <c r="P497" s="49" t="s">
        <v>33</v>
      </c>
      <c r="Q497" s="346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182">
        <v>8823</v>
      </c>
      <c r="Y497" s="178" t="s">
        <v>33</v>
      </c>
    </row>
    <row r="498" spans="2:25" x14ac:dyDescent="0.25">
      <c r="B498" s="30">
        <v>45441</v>
      </c>
      <c r="C498" s="105"/>
      <c r="D498" s="43">
        <v>6352</v>
      </c>
      <c r="E498" s="61"/>
      <c r="F498" s="61"/>
      <c r="G498" s="61"/>
      <c r="H498" s="61"/>
      <c r="I498" s="346"/>
      <c r="J498" s="43">
        <v>7567</v>
      </c>
      <c r="K498" s="346"/>
      <c r="L498" s="43">
        <v>5038</v>
      </c>
      <c r="M498" s="346"/>
      <c r="N498" s="47" t="s">
        <v>33</v>
      </c>
      <c r="O498" s="104" t="s">
        <v>33</v>
      </c>
      <c r="P498" s="49" t="s">
        <v>33</v>
      </c>
      <c r="Q498" s="346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82" t="s">
        <v>167</v>
      </c>
      <c r="Y498" s="178" t="s">
        <v>33</v>
      </c>
    </row>
    <row r="499" spans="2:25" x14ac:dyDescent="0.25">
      <c r="B499" s="30">
        <v>45443</v>
      </c>
      <c r="C499" s="105"/>
      <c r="D499" s="43">
        <v>6174</v>
      </c>
      <c r="E499" s="61"/>
      <c r="F499" s="61"/>
      <c r="G499" s="61"/>
      <c r="H499" s="61"/>
      <c r="I499" s="346"/>
      <c r="J499" s="43">
        <v>7606</v>
      </c>
      <c r="K499" s="346"/>
      <c r="L499" s="43">
        <v>4931</v>
      </c>
      <c r="M499" s="346"/>
      <c r="N499" s="47" t="s">
        <v>33</v>
      </c>
      <c r="O499" s="104" t="s">
        <v>33</v>
      </c>
      <c r="P499" s="49" t="s">
        <v>33</v>
      </c>
      <c r="Q499" s="346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182">
        <v>8247</v>
      </c>
      <c r="Y499" s="178" t="s">
        <v>33</v>
      </c>
    </row>
    <row r="500" spans="2:25" x14ac:dyDescent="0.25">
      <c r="B500" s="30">
        <v>45446</v>
      </c>
      <c r="C500" s="105"/>
      <c r="D500" s="43">
        <v>6771</v>
      </c>
      <c r="E500" s="61"/>
      <c r="F500" s="61"/>
      <c r="G500" s="61"/>
      <c r="H500" s="61"/>
      <c r="I500" s="346"/>
      <c r="J500" s="43">
        <v>7613</v>
      </c>
      <c r="K500" s="346"/>
      <c r="L500" s="43">
        <v>5510</v>
      </c>
      <c r="M500" s="346"/>
      <c r="N500" s="47" t="s">
        <v>33</v>
      </c>
      <c r="O500" s="104" t="s">
        <v>33</v>
      </c>
      <c r="P500" s="49" t="s">
        <v>33</v>
      </c>
      <c r="Q500" s="346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177" t="s">
        <v>33</v>
      </c>
      <c r="Y500" s="178" t="s">
        <v>33</v>
      </c>
    </row>
    <row r="501" spans="2:25" x14ac:dyDescent="0.25">
      <c r="B501" s="30">
        <v>45448</v>
      </c>
      <c r="C501" s="105"/>
      <c r="D501" s="43">
        <v>5950</v>
      </c>
      <c r="E501" s="61"/>
      <c r="F501" s="61"/>
      <c r="G501" s="61"/>
      <c r="H501" s="61"/>
      <c r="I501" s="346"/>
      <c r="J501" s="43">
        <v>7634</v>
      </c>
      <c r="K501" s="346"/>
      <c r="L501" s="43">
        <v>4879</v>
      </c>
      <c r="M501" s="346"/>
      <c r="N501" s="47" t="s">
        <v>33</v>
      </c>
      <c r="O501" s="104" t="s">
        <v>33</v>
      </c>
      <c r="P501" s="49" t="s">
        <v>33</v>
      </c>
      <c r="Q501" s="346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45450</v>
      </c>
      <c r="C502" s="105"/>
      <c r="D502" s="43">
        <v>5996</v>
      </c>
      <c r="E502" s="61"/>
      <c r="F502" s="61"/>
      <c r="G502" s="61"/>
      <c r="H502" s="61"/>
      <c r="I502" s="346"/>
      <c r="J502" s="43">
        <v>7592</v>
      </c>
      <c r="K502" s="346"/>
      <c r="L502" s="43">
        <v>4796</v>
      </c>
      <c r="M502" s="346"/>
      <c r="N502" s="47" t="s">
        <v>33</v>
      </c>
      <c r="O502" s="104" t="s">
        <v>33</v>
      </c>
      <c r="P502" s="49" t="s">
        <v>33</v>
      </c>
      <c r="Q502" s="346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82">
        <v>7929</v>
      </c>
      <c r="Y502" s="178" t="s">
        <v>33</v>
      </c>
    </row>
    <row r="503" spans="2:25" x14ac:dyDescent="0.25">
      <c r="B503" s="30">
        <v>45453</v>
      </c>
      <c r="C503" s="105"/>
      <c r="D503" s="43">
        <v>6123</v>
      </c>
      <c r="E503" s="61"/>
      <c r="F503" s="61"/>
      <c r="G503" s="61"/>
      <c r="H503" s="61"/>
      <c r="I503" s="346"/>
      <c r="J503" s="43">
        <v>7640</v>
      </c>
      <c r="K503" s="346"/>
      <c r="L503" s="43">
        <v>4643</v>
      </c>
      <c r="M503" s="346"/>
      <c r="N503" s="47" t="s">
        <v>33</v>
      </c>
      <c r="O503" s="104" t="s">
        <v>33</v>
      </c>
      <c r="P503" s="49" t="s">
        <v>33</v>
      </c>
      <c r="Q503" s="346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182">
        <v>8149</v>
      </c>
      <c r="Y503" s="178" t="s">
        <v>33</v>
      </c>
    </row>
    <row r="504" spans="2:25" x14ac:dyDescent="0.25">
      <c r="B504" s="30">
        <v>45455</v>
      </c>
      <c r="C504" s="105"/>
      <c r="D504" s="43">
        <v>5962</v>
      </c>
      <c r="E504" s="61"/>
      <c r="F504" s="61"/>
      <c r="G504" s="61"/>
      <c r="H504" s="61"/>
      <c r="I504" s="346"/>
      <c r="J504" s="43">
        <v>7502</v>
      </c>
      <c r="K504" s="346"/>
      <c r="L504" s="43">
        <v>2392</v>
      </c>
      <c r="M504" s="346"/>
      <c r="N504" s="47" t="s">
        <v>33</v>
      </c>
      <c r="O504" s="104" t="s">
        <v>33</v>
      </c>
      <c r="P504" s="49" t="s">
        <v>33</v>
      </c>
      <c r="Q504" s="346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182">
        <v>8542</v>
      </c>
      <c r="Y504" s="178" t="s">
        <v>33</v>
      </c>
    </row>
    <row r="505" spans="2:25" x14ac:dyDescent="0.25">
      <c r="B505" s="30">
        <v>45457</v>
      </c>
      <c r="C505" s="105"/>
      <c r="D505" s="43">
        <v>4362</v>
      </c>
      <c r="E505" s="61"/>
      <c r="F505" s="61"/>
      <c r="G505" s="61"/>
      <c r="H505" s="61"/>
      <c r="I505" s="346"/>
      <c r="J505" s="43">
        <v>5160</v>
      </c>
      <c r="K505" s="346"/>
      <c r="L505" s="43">
        <v>4050</v>
      </c>
      <c r="M505" s="346"/>
      <c r="N505" s="47" t="s">
        <v>33</v>
      </c>
      <c r="O505" s="104" t="s">
        <v>33</v>
      </c>
      <c r="P505" s="49" t="s">
        <v>33</v>
      </c>
      <c r="Q505" s="346"/>
      <c r="R505" s="102" t="s">
        <v>33</v>
      </c>
      <c r="S505" s="103" t="s">
        <v>33</v>
      </c>
      <c r="T505" s="103">
        <v>28310</v>
      </c>
      <c r="U505" s="175" t="s">
        <v>167</v>
      </c>
      <c r="V505" s="225" t="s">
        <v>167</v>
      </c>
      <c r="W505" s="176" t="s">
        <v>167</v>
      </c>
      <c r="X505" s="182">
        <v>7904</v>
      </c>
      <c r="Y505" s="178" t="s">
        <v>33</v>
      </c>
    </row>
    <row r="506" spans="2:25" x14ac:dyDescent="0.25">
      <c r="B506" s="30">
        <v>45460</v>
      </c>
      <c r="C506" s="105"/>
      <c r="D506" s="43">
        <v>6027</v>
      </c>
      <c r="E506" s="61"/>
      <c r="F506" s="61"/>
      <c r="G506" s="61"/>
      <c r="H506" s="61"/>
      <c r="I506" s="346"/>
      <c r="J506" s="43">
        <v>6413</v>
      </c>
      <c r="K506" s="346"/>
      <c r="L506" s="43">
        <v>4948</v>
      </c>
      <c r="M506" s="346"/>
      <c r="N506" s="47" t="s">
        <v>33</v>
      </c>
      <c r="O506" s="104" t="s">
        <v>33</v>
      </c>
      <c r="P506" s="49" t="s">
        <v>33</v>
      </c>
      <c r="Q506" s="346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182">
        <v>8354</v>
      </c>
      <c r="Y506" s="178" t="s">
        <v>33</v>
      </c>
    </row>
    <row r="507" spans="2:25" x14ac:dyDescent="0.25">
      <c r="B507" s="30">
        <v>45462</v>
      </c>
      <c r="C507" s="105"/>
      <c r="D507" s="43">
        <v>6750</v>
      </c>
      <c r="E507" s="61"/>
      <c r="F507" s="61"/>
      <c r="G507" s="61"/>
      <c r="H507" s="61"/>
      <c r="I507" s="346"/>
      <c r="J507" s="43">
        <v>7386</v>
      </c>
      <c r="K507" s="346"/>
      <c r="L507" s="43">
        <v>5444</v>
      </c>
      <c r="M507" s="346"/>
      <c r="N507" s="47" t="s">
        <v>33</v>
      </c>
      <c r="O507" s="104" t="s">
        <v>33</v>
      </c>
      <c r="P507" s="49" t="s">
        <v>33</v>
      </c>
      <c r="Q507" s="346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182">
        <v>8397</v>
      </c>
      <c r="Y507" s="178" t="s">
        <v>33</v>
      </c>
    </row>
    <row r="508" spans="2:25" x14ac:dyDescent="0.25">
      <c r="B508" s="30">
        <v>45464</v>
      </c>
      <c r="C508" s="105"/>
      <c r="D508" s="43">
        <v>6063</v>
      </c>
      <c r="E508" s="61"/>
      <c r="F508" s="61"/>
      <c r="G508" s="61"/>
      <c r="H508" s="61"/>
      <c r="I508" s="346"/>
      <c r="J508" s="43">
        <v>7550</v>
      </c>
      <c r="K508" s="346"/>
      <c r="L508" s="43">
        <v>4679</v>
      </c>
      <c r="M508" s="346"/>
      <c r="N508" s="47" t="s">
        <v>33</v>
      </c>
      <c r="O508" s="104" t="s">
        <v>33</v>
      </c>
      <c r="P508" s="49" t="s">
        <v>33</v>
      </c>
      <c r="Q508" s="346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182">
        <v>8414</v>
      </c>
      <c r="Y508" s="178" t="s">
        <v>33</v>
      </c>
    </row>
    <row r="509" spans="2:25" x14ac:dyDescent="0.25">
      <c r="B509" s="30">
        <v>45467</v>
      </c>
      <c r="C509" s="105"/>
      <c r="D509" s="43">
        <v>6918</v>
      </c>
      <c r="E509" s="61"/>
      <c r="F509" s="61"/>
      <c r="G509" s="61"/>
      <c r="H509" s="61"/>
      <c r="I509" s="346"/>
      <c r="J509" s="43">
        <v>7604</v>
      </c>
      <c r="K509" s="346"/>
      <c r="L509" s="43">
        <v>6169</v>
      </c>
      <c r="M509" s="346"/>
      <c r="N509" s="47" t="s">
        <v>33</v>
      </c>
      <c r="O509" s="104" t="s">
        <v>33</v>
      </c>
      <c r="P509" s="49" t="s">
        <v>33</v>
      </c>
      <c r="Q509" s="346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182">
        <v>8332</v>
      </c>
      <c r="Y509" s="178" t="s">
        <v>33</v>
      </c>
    </row>
    <row r="510" spans="2:25" x14ac:dyDescent="0.25">
      <c r="B510" s="30">
        <v>45469</v>
      </c>
      <c r="C510" s="105"/>
      <c r="D510" s="43">
        <v>6598</v>
      </c>
      <c r="E510" s="61"/>
      <c r="F510" s="61"/>
      <c r="G510" s="61"/>
      <c r="H510" s="61"/>
      <c r="I510" s="346"/>
      <c r="J510" s="43">
        <v>7578</v>
      </c>
      <c r="K510" s="346"/>
      <c r="L510" s="43">
        <v>5016</v>
      </c>
      <c r="M510" s="346"/>
      <c r="N510" s="47" t="s">
        <v>33</v>
      </c>
      <c r="O510" s="104" t="s">
        <v>33</v>
      </c>
      <c r="P510" s="49" t="s">
        <v>33</v>
      </c>
      <c r="Q510" s="346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182">
        <v>8347</v>
      </c>
      <c r="Y510" s="178" t="s">
        <v>33</v>
      </c>
    </row>
    <row r="511" spans="2:25" x14ac:dyDescent="0.25">
      <c r="B511" s="30">
        <v>45471</v>
      </c>
      <c r="C511" s="105"/>
      <c r="D511" s="43">
        <v>6321</v>
      </c>
      <c r="E511" s="61"/>
      <c r="F511" s="61"/>
      <c r="G511" s="61"/>
      <c r="H511" s="61"/>
      <c r="I511" s="346"/>
      <c r="J511" s="43">
        <v>7647</v>
      </c>
      <c r="K511" s="346"/>
      <c r="L511" s="43">
        <v>5128</v>
      </c>
      <c r="M511" s="346"/>
      <c r="N511" s="47" t="s">
        <v>33</v>
      </c>
      <c r="O511" s="104" t="s">
        <v>33</v>
      </c>
      <c r="P511" s="49" t="s">
        <v>33</v>
      </c>
      <c r="Q511" s="346"/>
      <c r="R511" s="102" t="s">
        <v>33</v>
      </c>
      <c r="S511" s="103" t="s">
        <v>33</v>
      </c>
      <c r="T511" s="103" t="s">
        <v>167</v>
      </c>
      <c r="U511" s="175" t="s">
        <v>167</v>
      </c>
      <c r="V511" s="225" t="s">
        <v>167</v>
      </c>
      <c r="W511" s="176" t="s">
        <v>167</v>
      </c>
      <c r="X511" s="182">
        <v>8270</v>
      </c>
      <c r="Y511" s="178" t="s">
        <v>33</v>
      </c>
    </row>
    <row r="512" spans="2:25" x14ac:dyDescent="0.25">
      <c r="B512" s="30">
        <v>45474</v>
      </c>
      <c r="C512" s="105"/>
      <c r="D512" s="43">
        <v>6283</v>
      </c>
      <c r="E512" s="61"/>
      <c r="F512" s="61"/>
      <c r="G512" s="61"/>
      <c r="H512" s="61"/>
      <c r="I512" s="346"/>
      <c r="J512" s="43">
        <v>7272</v>
      </c>
      <c r="K512" s="346"/>
      <c r="L512" s="43">
        <v>5351</v>
      </c>
      <c r="M512" s="346"/>
      <c r="N512" s="47" t="s">
        <v>33</v>
      </c>
      <c r="O512" s="104" t="s">
        <v>33</v>
      </c>
      <c r="P512" s="49" t="s">
        <v>33</v>
      </c>
      <c r="Q512" s="346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182">
        <v>8035</v>
      </c>
      <c r="Y512" s="178" t="s">
        <v>33</v>
      </c>
    </row>
    <row r="513" spans="2:25" x14ac:dyDescent="0.25">
      <c r="B513" s="30">
        <v>45476</v>
      </c>
      <c r="C513" s="105"/>
      <c r="D513" s="43">
        <v>6390</v>
      </c>
      <c r="E513" s="61"/>
      <c r="F513" s="61"/>
      <c r="G513" s="61"/>
      <c r="H513" s="61"/>
      <c r="I513" s="346"/>
      <c r="J513" s="43">
        <v>7660</v>
      </c>
      <c r="K513" s="346"/>
      <c r="L513" s="43">
        <v>4987</v>
      </c>
      <c r="M513" s="346"/>
      <c r="N513" s="47" t="s">
        <v>33</v>
      </c>
      <c r="O513" s="104" t="s">
        <v>33</v>
      </c>
      <c r="P513" s="49" t="s">
        <v>33</v>
      </c>
      <c r="Q513" s="346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182">
        <v>7853</v>
      </c>
      <c r="Y513" s="178" t="s">
        <v>33</v>
      </c>
    </row>
    <row r="514" spans="2:25" x14ac:dyDescent="0.25">
      <c r="B514" s="30">
        <v>45478</v>
      </c>
      <c r="C514" s="105"/>
      <c r="D514" s="43">
        <v>6519</v>
      </c>
      <c r="E514" s="61"/>
      <c r="F514" s="61"/>
      <c r="G514" s="61"/>
      <c r="H514" s="61"/>
      <c r="I514" s="346"/>
      <c r="J514" s="43">
        <v>7632</v>
      </c>
      <c r="K514" s="346"/>
      <c r="L514" s="43">
        <v>5519</v>
      </c>
      <c r="M514" s="346"/>
      <c r="N514" s="47" t="s">
        <v>33</v>
      </c>
      <c r="O514" s="104" t="s">
        <v>33</v>
      </c>
      <c r="P514" s="49" t="s">
        <v>33</v>
      </c>
      <c r="Q514" s="346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182">
        <v>7895</v>
      </c>
      <c r="Y514" s="178" t="s">
        <v>33</v>
      </c>
    </row>
    <row r="515" spans="2:25" x14ac:dyDescent="0.25">
      <c r="B515" s="30">
        <v>45481</v>
      </c>
      <c r="C515" s="105"/>
      <c r="D515" s="43">
        <v>6481</v>
      </c>
      <c r="E515" s="61"/>
      <c r="F515" s="61"/>
      <c r="G515" s="61"/>
      <c r="H515" s="61"/>
      <c r="I515" s="346"/>
      <c r="J515" s="43">
        <v>7633</v>
      </c>
      <c r="K515" s="346"/>
      <c r="L515" s="43">
        <v>5490</v>
      </c>
      <c r="M515" s="346"/>
      <c r="N515" s="47" t="s">
        <v>33</v>
      </c>
      <c r="O515" s="104" t="s">
        <v>33</v>
      </c>
      <c r="P515" s="49" t="s">
        <v>33</v>
      </c>
      <c r="Q515" s="346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182">
        <v>7953</v>
      </c>
      <c r="Y515" s="178" t="s">
        <v>33</v>
      </c>
    </row>
    <row r="516" spans="2:25" x14ac:dyDescent="0.25">
      <c r="B516" s="30">
        <v>45483</v>
      </c>
      <c r="C516" s="105"/>
      <c r="D516" s="43">
        <v>7237</v>
      </c>
      <c r="E516" s="61"/>
      <c r="F516" s="61"/>
      <c r="G516" s="61"/>
      <c r="H516" s="61"/>
      <c r="I516" s="346"/>
      <c r="J516" s="43">
        <v>7631</v>
      </c>
      <c r="K516" s="346"/>
      <c r="L516" s="43">
        <v>6798</v>
      </c>
      <c r="M516" s="346"/>
      <c r="N516" s="47" t="s">
        <v>33</v>
      </c>
      <c r="O516" s="104" t="s">
        <v>33</v>
      </c>
      <c r="P516" s="49" t="s">
        <v>33</v>
      </c>
      <c r="Q516" s="346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182">
        <v>7852</v>
      </c>
      <c r="Y516" s="178" t="s">
        <v>33</v>
      </c>
    </row>
    <row r="517" spans="2:25" x14ac:dyDescent="0.25">
      <c r="B517" s="30">
        <v>45485</v>
      </c>
      <c r="C517" s="105"/>
      <c r="D517" s="43">
        <v>7558</v>
      </c>
      <c r="E517" s="61"/>
      <c r="F517" s="61"/>
      <c r="G517" s="61"/>
      <c r="H517" s="61"/>
      <c r="I517" s="346"/>
      <c r="J517" s="43">
        <v>7615</v>
      </c>
      <c r="K517" s="346"/>
      <c r="L517" s="43">
        <v>7166</v>
      </c>
      <c r="M517" s="346"/>
      <c r="N517" s="47" t="s">
        <v>33</v>
      </c>
      <c r="O517" s="104" t="s">
        <v>33</v>
      </c>
      <c r="P517" s="49" t="s">
        <v>33</v>
      </c>
      <c r="Q517" s="346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182">
        <v>7996</v>
      </c>
      <c r="Y517" s="178" t="s">
        <v>33</v>
      </c>
    </row>
    <row r="518" spans="2:25" x14ac:dyDescent="0.25">
      <c r="B518" s="30">
        <v>45488</v>
      </c>
      <c r="C518" s="105"/>
      <c r="D518" s="43">
        <v>6413</v>
      </c>
      <c r="E518" s="61"/>
      <c r="F518" s="61"/>
      <c r="G518" s="61"/>
      <c r="H518" s="61"/>
      <c r="I518" s="346"/>
      <c r="J518" s="43">
        <v>7611</v>
      </c>
      <c r="K518" s="346"/>
      <c r="L518" s="43">
        <v>5412</v>
      </c>
      <c r="M518" s="346"/>
      <c r="N518" s="47" t="s">
        <v>33</v>
      </c>
      <c r="O518" s="104" t="s">
        <v>33</v>
      </c>
      <c r="P518" s="49" t="s">
        <v>33</v>
      </c>
      <c r="Q518" s="346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182">
        <v>7821</v>
      </c>
      <c r="Y518" s="178" t="s">
        <v>33</v>
      </c>
    </row>
    <row r="519" spans="2:25" x14ac:dyDescent="0.25">
      <c r="B519" s="30">
        <v>45490</v>
      </c>
      <c r="C519" s="105"/>
      <c r="D519" s="43">
        <v>6367</v>
      </c>
      <c r="E519" s="61"/>
      <c r="F519" s="61"/>
      <c r="G519" s="61"/>
      <c r="H519" s="61"/>
      <c r="I519" s="346"/>
      <c r="J519" s="43">
        <v>7585</v>
      </c>
      <c r="K519" s="346"/>
      <c r="L519" s="43">
        <v>5329</v>
      </c>
      <c r="M519" s="346"/>
      <c r="N519" s="47" t="s">
        <v>33</v>
      </c>
      <c r="O519" s="104" t="s">
        <v>33</v>
      </c>
      <c r="P519" s="49" t="s">
        <v>33</v>
      </c>
      <c r="Q519" s="346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182">
        <v>7829</v>
      </c>
      <c r="Y519" s="178" t="s">
        <v>33</v>
      </c>
    </row>
    <row r="520" spans="2:25" ht="15.75" customHeight="1" x14ac:dyDescent="0.25">
      <c r="B520" s="30">
        <v>45492</v>
      </c>
      <c r="C520" s="105"/>
      <c r="D520" s="43">
        <v>6228</v>
      </c>
      <c r="E520" s="61"/>
      <c r="F520" s="61"/>
      <c r="G520" s="61"/>
      <c r="H520" s="61"/>
      <c r="I520" s="346"/>
      <c r="J520" s="43">
        <v>7670</v>
      </c>
      <c r="K520" s="346"/>
      <c r="L520" s="43">
        <v>5249</v>
      </c>
      <c r="M520" s="346"/>
      <c r="N520" s="47" t="s">
        <v>33</v>
      </c>
      <c r="O520" s="104" t="s">
        <v>33</v>
      </c>
      <c r="P520" s="49" t="s">
        <v>33</v>
      </c>
      <c r="Q520" s="346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182">
        <v>7777</v>
      </c>
      <c r="Y520" s="178" t="s">
        <v>33</v>
      </c>
    </row>
    <row r="521" spans="2:25" x14ac:dyDescent="0.25">
      <c r="B521" s="30">
        <v>45495</v>
      </c>
      <c r="C521" s="105"/>
      <c r="D521" s="43">
        <v>6516</v>
      </c>
      <c r="E521" s="61"/>
      <c r="F521" s="61"/>
      <c r="G521" s="61"/>
      <c r="H521" s="61"/>
      <c r="I521" s="346"/>
      <c r="J521" s="43">
        <v>7751</v>
      </c>
      <c r="K521" s="346"/>
      <c r="L521" s="43">
        <v>5604</v>
      </c>
      <c r="M521" s="346"/>
      <c r="N521" s="47" t="s">
        <v>33</v>
      </c>
      <c r="O521" s="104" t="s">
        <v>33</v>
      </c>
      <c r="P521" s="49" t="s">
        <v>33</v>
      </c>
      <c r="Q521" s="346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182">
        <v>7963</v>
      </c>
      <c r="Y521" s="178" t="s">
        <v>33</v>
      </c>
    </row>
    <row r="522" spans="2:25" x14ac:dyDescent="0.25">
      <c r="B522" s="30">
        <v>45497</v>
      </c>
      <c r="C522" s="105"/>
      <c r="D522" s="43">
        <v>6640</v>
      </c>
      <c r="E522" s="61"/>
      <c r="F522" s="61"/>
      <c r="G522" s="61"/>
      <c r="H522" s="61"/>
      <c r="I522" s="346"/>
      <c r="J522" s="43">
        <v>7680</v>
      </c>
      <c r="K522" s="346"/>
      <c r="L522" s="43">
        <v>5657</v>
      </c>
      <c r="M522" s="346"/>
      <c r="N522" s="47" t="s">
        <v>33</v>
      </c>
      <c r="O522" s="104" t="s">
        <v>33</v>
      </c>
      <c r="P522" s="49" t="s">
        <v>33</v>
      </c>
      <c r="Q522" s="346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182">
        <v>7752</v>
      </c>
      <c r="Y522" s="178" t="s">
        <v>33</v>
      </c>
    </row>
    <row r="523" spans="2:25" x14ac:dyDescent="0.25">
      <c r="B523" s="30">
        <v>45499</v>
      </c>
      <c r="C523" s="105"/>
      <c r="D523" s="43">
        <v>6381</v>
      </c>
      <c r="E523" s="61"/>
      <c r="F523" s="61"/>
      <c r="G523" s="61"/>
      <c r="H523" s="61"/>
      <c r="I523" s="346"/>
      <c r="J523" s="43">
        <v>7602</v>
      </c>
      <c r="K523" s="346"/>
      <c r="L523" s="43">
        <v>5260</v>
      </c>
      <c r="M523" s="346"/>
      <c r="N523" s="47" t="s">
        <v>33</v>
      </c>
      <c r="O523" s="104" t="s">
        <v>33</v>
      </c>
      <c r="P523" s="49" t="s">
        <v>33</v>
      </c>
      <c r="Q523" s="346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182">
        <v>7732</v>
      </c>
      <c r="Y523" s="178" t="s">
        <v>33</v>
      </c>
    </row>
    <row r="524" spans="2:25" x14ac:dyDescent="0.25">
      <c r="B524" s="30">
        <v>45502</v>
      </c>
      <c r="C524" s="105"/>
      <c r="D524" s="43">
        <v>7355</v>
      </c>
      <c r="E524" s="61"/>
      <c r="F524" s="61"/>
      <c r="G524" s="61"/>
      <c r="H524" s="61"/>
      <c r="I524" s="346"/>
      <c r="J524" s="43">
        <v>7612</v>
      </c>
      <c r="K524" s="346"/>
      <c r="L524" s="43">
        <v>5316</v>
      </c>
      <c r="M524" s="346"/>
      <c r="N524" s="47" t="s">
        <v>33</v>
      </c>
      <c r="O524" s="104" t="s">
        <v>33</v>
      </c>
      <c r="P524" s="49" t="s">
        <v>33</v>
      </c>
      <c r="Q524" s="346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182">
        <v>7753</v>
      </c>
      <c r="Y524" s="178" t="s">
        <v>33</v>
      </c>
    </row>
    <row r="525" spans="2:25" x14ac:dyDescent="0.25">
      <c r="B525" s="30">
        <v>45504</v>
      </c>
      <c r="C525" s="105"/>
      <c r="D525" s="43">
        <v>6607</v>
      </c>
      <c r="E525" s="61"/>
      <c r="F525" s="61"/>
      <c r="G525" s="61"/>
      <c r="H525" s="61"/>
      <c r="I525" s="346"/>
      <c r="J525" s="43">
        <v>7708</v>
      </c>
      <c r="K525" s="346"/>
      <c r="L525" s="43">
        <v>5351</v>
      </c>
      <c r="M525" s="346"/>
      <c r="N525" s="47" t="s">
        <v>33</v>
      </c>
      <c r="O525" s="104" t="s">
        <v>33</v>
      </c>
      <c r="P525" s="49" t="s">
        <v>33</v>
      </c>
      <c r="Q525" s="346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182">
        <v>7749</v>
      </c>
      <c r="Y525" s="178" t="s">
        <v>33</v>
      </c>
    </row>
    <row r="526" spans="2:25" x14ac:dyDescent="0.25">
      <c r="B526" s="30">
        <v>45506</v>
      </c>
      <c r="C526" s="105"/>
      <c r="D526" s="43">
        <v>6392</v>
      </c>
      <c r="E526" s="61"/>
      <c r="F526" s="61"/>
      <c r="G526" s="61"/>
      <c r="H526" s="61"/>
      <c r="I526" s="346"/>
      <c r="J526" s="43">
        <v>7620</v>
      </c>
      <c r="K526" s="346"/>
      <c r="L526" s="43">
        <v>5800</v>
      </c>
      <c r="M526" s="346"/>
      <c r="N526" s="47" t="s">
        <v>33</v>
      </c>
      <c r="O526" s="104" t="s">
        <v>33</v>
      </c>
      <c r="P526" s="49" t="s">
        <v>33</v>
      </c>
      <c r="Q526" s="346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182">
        <v>7644</v>
      </c>
      <c r="Y526" s="178" t="s">
        <v>33</v>
      </c>
    </row>
    <row r="527" spans="2:25" x14ac:dyDescent="0.25">
      <c r="B527" s="30">
        <v>45509</v>
      </c>
      <c r="C527" s="105"/>
      <c r="D527" s="43">
        <v>7097</v>
      </c>
      <c r="E527" s="61"/>
      <c r="F527" s="61"/>
      <c r="G527" s="61"/>
      <c r="H527" s="61"/>
      <c r="I527" s="346"/>
      <c r="J527" s="43">
        <v>8024</v>
      </c>
      <c r="K527" s="346"/>
      <c r="L527" s="43">
        <v>6874</v>
      </c>
      <c r="M527" s="346"/>
      <c r="N527" s="47" t="s">
        <v>33</v>
      </c>
      <c r="O527" s="104" t="s">
        <v>33</v>
      </c>
      <c r="P527" s="49" t="s">
        <v>33</v>
      </c>
      <c r="Q527" s="346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182">
        <v>7945</v>
      </c>
      <c r="Y527" s="178" t="s">
        <v>33</v>
      </c>
    </row>
    <row r="528" spans="2:25" x14ac:dyDescent="0.25">
      <c r="B528" s="30">
        <v>45511</v>
      </c>
      <c r="C528" s="105"/>
      <c r="D528" s="43">
        <v>7810</v>
      </c>
      <c r="E528" s="61"/>
      <c r="F528" s="61"/>
      <c r="G528" s="61"/>
      <c r="H528" s="61"/>
      <c r="I528" s="346"/>
      <c r="J528" s="43">
        <v>7920</v>
      </c>
      <c r="K528" s="346"/>
      <c r="L528" s="43">
        <v>7080</v>
      </c>
      <c r="M528" s="346"/>
      <c r="N528" s="47" t="s">
        <v>33</v>
      </c>
      <c r="O528" s="104" t="s">
        <v>33</v>
      </c>
      <c r="P528" s="49" t="s">
        <v>33</v>
      </c>
      <c r="Q528" s="346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182">
        <v>8160</v>
      </c>
      <c r="Y528" s="178" t="s">
        <v>33</v>
      </c>
    </row>
    <row r="529" spans="2:25" x14ac:dyDescent="0.25">
      <c r="B529" s="30">
        <v>45513</v>
      </c>
      <c r="C529" s="105"/>
      <c r="D529" s="43">
        <v>8269</v>
      </c>
      <c r="E529" s="61"/>
      <c r="F529" s="61"/>
      <c r="G529" s="61"/>
      <c r="H529" s="61"/>
      <c r="I529" s="346"/>
      <c r="J529" s="43">
        <v>8135</v>
      </c>
      <c r="K529" s="346"/>
      <c r="L529" s="43">
        <v>8347</v>
      </c>
      <c r="M529" s="346"/>
      <c r="N529" s="47" t="s">
        <v>33</v>
      </c>
      <c r="O529" s="104" t="s">
        <v>33</v>
      </c>
      <c r="P529" s="49" t="s">
        <v>33</v>
      </c>
      <c r="Q529" s="346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182">
        <v>8491</v>
      </c>
      <c r="Y529" s="178" t="s">
        <v>33</v>
      </c>
    </row>
    <row r="530" spans="2:25" x14ac:dyDescent="0.25">
      <c r="B530" s="30">
        <v>45516</v>
      </c>
      <c r="C530" s="105"/>
      <c r="D530" s="43">
        <v>8392</v>
      </c>
      <c r="E530" s="61"/>
      <c r="F530" s="61"/>
      <c r="G530" s="61"/>
      <c r="H530" s="61"/>
      <c r="I530" s="346"/>
      <c r="J530" s="43">
        <v>8269</v>
      </c>
      <c r="K530" s="346"/>
      <c r="L530" s="43">
        <v>8448</v>
      </c>
      <c r="M530" s="346"/>
      <c r="N530" s="47" t="s">
        <v>33</v>
      </c>
      <c r="O530" s="104" t="s">
        <v>33</v>
      </c>
      <c r="P530" s="49" t="s">
        <v>33</v>
      </c>
      <c r="Q530" s="346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182">
        <v>8191</v>
      </c>
      <c r="Y530" s="178" t="s">
        <v>33</v>
      </c>
    </row>
    <row r="531" spans="2:25" x14ac:dyDescent="0.25">
      <c r="B531" s="30">
        <v>45518</v>
      </c>
      <c r="C531" s="105"/>
      <c r="D531" s="43">
        <v>8269</v>
      </c>
      <c r="E531" s="61"/>
      <c r="F531" s="61"/>
      <c r="G531" s="61"/>
      <c r="H531" s="61"/>
      <c r="I531" s="346"/>
      <c r="J531" s="43">
        <v>7890</v>
      </c>
      <c r="K531" s="346"/>
      <c r="L531" s="43">
        <v>6271</v>
      </c>
      <c r="M531" s="346"/>
      <c r="N531" s="47" t="s">
        <v>33</v>
      </c>
      <c r="O531" s="104" t="s">
        <v>33</v>
      </c>
      <c r="P531" s="49" t="s">
        <v>33</v>
      </c>
      <c r="Q531" s="346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182">
        <v>8325</v>
      </c>
      <c r="Y531" s="178" t="s">
        <v>33</v>
      </c>
    </row>
    <row r="532" spans="2:25" x14ac:dyDescent="0.25">
      <c r="B532" s="30">
        <v>45520</v>
      </c>
      <c r="C532" s="105"/>
      <c r="D532" s="43">
        <v>7423</v>
      </c>
      <c r="E532" s="61"/>
      <c r="F532" s="61"/>
      <c r="G532" s="61"/>
      <c r="H532" s="61"/>
      <c r="I532" s="346"/>
      <c r="J532" s="43">
        <v>7821</v>
      </c>
      <c r="K532" s="346"/>
      <c r="L532" s="43">
        <v>6514</v>
      </c>
      <c r="M532" s="346"/>
      <c r="N532" s="47" t="s">
        <v>33</v>
      </c>
      <c r="O532" s="104" t="s">
        <v>33</v>
      </c>
      <c r="P532" s="49" t="s">
        <v>33</v>
      </c>
      <c r="Q532" s="346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182">
        <v>7648</v>
      </c>
      <c r="Y532" s="178" t="s">
        <v>33</v>
      </c>
    </row>
    <row r="533" spans="2:25" x14ac:dyDescent="0.25">
      <c r="B533" s="30">
        <v>45524</v>
      </c>
      <c r="C533" s="105"/>
      <c r="D533" s="43">
        <v>7473</v>
      </c>
      <c r="E533" s="61"/>
      <c r="F533" s="61"/>
      <c r="G533" s="61"/>
      <c r="H533" s="61"/>
      <c r="I533" s="346"/>
      <c r="J533" s="43">
        <v>7677</v>
      </c>
      <c r="K533" s="346"/>
      <c r="L533" s="43">
        <v>7790</v>
      </c>
      <c r="M533" s="346"/>
      <c r="N533" s="47" t="s">
        <v>33</v>
      </c>
      <c r="O533" s="104" t="s">
        <v>33</v>
      </c>
      <c r="P533" s="49" t="s">
        <v>33</v>
      </c>
      <c r="Q533" s="346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182">
        <v>7741</v>
      </c>
      <c r="Y533" s="178" t="s">
        <v>33</v>
      </c>
    </row>
    <row r="534" spans="2:25" x14ac:dyDescent="0.25">
      <c r="B534" s="30">
        <v>45525</v>
      </c>
      <c r="C534" s="105"/>
      <c r="D534" s="43">
        <v>7577</v>
      </c>
      <c r="E534" s="61"/>
      <c r="F534" s="61"/>
      <c r="G534" s="61"/>
      <c r="H534" s="61"/>
      <c r="I534" s="346"/>
      <c r="J534" s="43">
        <v>7957</v>
      </c>
      <c r="K534" s="346"/>
      <c r="L534" s="43">
        <v>6946</v>
      </c>
      <c r="M534" s="346"/>
      <c r="N534" s="47" t="s">
        <v>33</v>
      </c>
      <c r="O534" s="104" t="s">
        <v>33</v>
      </c>
      <c r="P534" s="49" t="s">
        <v>33</v>
      </c>
      <c r="Q534" s="346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182">
        <v>8001</v>
      </c>
      <c r="Y534" s="178" t="s">
        <v>33</v>
      </c>
    </row>
    <row r="535" spans="2:25" x14ac:dyDescent="0.25">
      <c r="B535" s="30">
        <v>45527</v>
      </c>
      <c r="C535" s="105"/>
      <c r="D535" s="43">
        <v>7119</v>
      </c>
      <c r="E535" s="61"/>
      <c r="F535" s="61"/>
      <c r="G535" s="61"/>
      <c r="H535" s="61"/>
      <c r="I535" s="346"/>
      <c r="J535" s="43">
        <v>7547</v>
      </c>
      <c r="K535" s="346"/>
      <c r="L535" s="43">
        <v>6471</v>
      </c>
      <c r="M535" s="346"/>
      <c r="N535" s="47" t="s">
        <v>33</v>
      </c>
      <c r="O535" s="104" t="s">
        <v>33</v>
      </c>
      <c r="P535" s="49" t="s">
        <v>33</v>
      </c>
      <c r="Q535" s="346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182">
        <v>7969</v>
      </c>
      <c r="Y535" s="178" t="s">
        <v>33</v>
      </c>
    </row>
    <row r="536" spans="2:25" x14ac:dyDescent="0.25">
      <c r="B536" s="30">
        <v>45530</v>
      </c>
      <c r="C536" s="105"/>
      <c r="D536" s="43">
        <v>6371</v>
      </c>
      <c r="E536" s="61"/>
      <c r="F536" s="61"/>
      <c r="G536" s="61"/>
      <c r="H536" s="61"/>
      <c r="I536" s="346"/>
      <c r="J536" s="43">
        <v>7572</v>
      </c>
      <c r="K536" s="346"/>
      <c r="L536" s="43">
        <v>6235</v>
      </c>
      <c r="M536" s="346"/>
      <c r="N536" s="47" t="s">
        <v>33</v>
      </c>
      <c r="O536" s="104" t="s">
        <v>33</v>
      </c>
      <c r="P536" s="49" t="s">
        <v>33</v>
      </c>
      <c r="Q536" s="346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182">
        <v>7688</v>
      </c>
      <c r="Y536" s="178" t="s">
        <v>33</v>
      </c>
    </row>
    <row r="537" spans="2:25" x14ac:dyDescent="0.25">
      <c r="B537" s="30">
        <v>45532</v>
      </c>
      <c r="C537" s="105"/>
      <c r="D537" s="43">
        <v>6651</v>
      </c>
      <c r="E537" s="61"/>
      <c r="F537" s="61"/>
      <c r="G537" s="61"/>
      <c r="H537" s="61"/>
      <c r="I537" s="346"/>
      <c r="J537" s="43">
        <v>7636</v>
      </c>
      <c r="K537" s="346"/>
      <c r="L537" s="43">
        <v>5844</v>
      </c>
      <c r="M537" s="346"/>
      <c r="N537" s="47" t="s">
        <v>33</v>
      </c>
      <c r="O537" s="104" t="s">
        <v>33</v>
      </c>
      <c r="P537" s="49" t="s">
        <v>33</v>
      </c>
      <c r="Q537" s="346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182">
        <v>7675</v>
      </c>
      <c r="Y537" s="178" t="s">
        <v>33</v>
      </c>
    </row>
    <row r="538" spans="2:25" x14ac:dyDescent="0.25">
      <c r="B538" s="30">
        <v>45534</v>
      </c>
      <c r="C538" s="105"/>
      <c r="D538" s="43">
        <v>6617</v>
      </c>
      <c r="E538" s="61"/>
      <c r="F538" s="61"/>
      <c r="G538" s="61"/>
      <c r="H538" s="61"/>
      <c r="I538" s="346"/>
      <c r="J538" s="43">
        <v>8057</v>
      </c>
      <c r="K538" s="346"/>
      <c r="L538" s="43">
        <v>6260</v>
      </c>
      <c r="M538" s="346"/>
      <c r="N538" s="47" t="s">
        <v>33</v>
      </c>
      <c r="O538" s="104" t="s">
        <v>33</v>
      </c>
      <c r="P538" s="49" t="s">
        <v>33</v>
      </c>
      <c r="Q538" s="346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182">
        <v>8280</v>
      </c>
      <c r="Y538" s="178" t="s">
        <v>33</v>
      </c>
    </row>
    <row r="539" spans="2:25" x14ac:dyDescent="0.25">
      <c r="B539" s="30">
        <v>45537</v>
      </c>
      <c r="C539" s="105"/>
      <c r="D539" s="43">
        <v>6422</v>
      </c>
      <c r="E539" s="61"/>
      <c r="F539" s="61"/>
      <c r="G539" s="61"/>
      <c r="H539" s="61"/>
      <c r="I539" s="346"/>
      <c r="J539" s="43">
        <v>7670</v>
      </c>
      <c r="K539" s="346"/>
      <c r="L539" s="43">
        <v>6794</v>
      </c>
      <c r="M539" s="346"/>
      <c r="N539" s="47" t="s">
        <v>33</v>
      </c>
      <c r="O539" s="104" t="s">
        <v>33</v>
      </c>
      <c r="P539" s="49" t="s">
        <v>33</v>
      </c>
      <c r="Q539" s="346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182">
        <v>7633</v>
      </c>
      <c r="Y539" s="178" t="s">
        <v>33</v>
      </c>
    </row>
    <row r="540" spans="2:25" x14ac:dyDescent="0.25">
      <c r="B540" s="30">
        <v>45539</v>
      </c>
      <c r="C540" s="105"/>
      <c r="D540" s="43">
        <v>6645</v>
      </c>
      <c r="E540" s="61"/>
      <c r="F540" s="61"/>
      <c r="G540" s="61"/>
      <c r="H540" s="61"/>
      <c r="I540" s="346"/>
      <c r="J540" s="43">
        <v>7820</v>
      </c>
      <c r="K540" s="346"/>
      <c r="L540" s="43">
        <v>6258</v>
      </c>
      <c r="M540" s="346"/>
      <c r="N540" s="47" t="s">
        <v>33</v>
      </c>
      <c r="O540" s="104" t="s">
        <v>33</v>
      </c>
      <c r="P540" s="49" t="s">
        <v>33</v>
      </c>
      <c r="Q540" s="346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182">
        <v>7912</v>
      </c>
      <c r="Y540" s="178" t="s">
        <v>33</v>
      </c>
    </row>
    <row r="541" spans="2:25" x14ac:dyDescent="0.25">
      <c r="B541" s="30">
        <v>45541</v>
      </c>
      <c r="C541" s="105"/>
      <c r="D541" s="43">
        <v>6610</v>
      </c>
      <c r="E541" s="61"/>
      <c r="F541" s="61"/>
      <c r="G541" s="61"/>
      <c r="H541" s="61"/>
      <c r="I541" s="346"/>
      <c r="J541" s="43">
        <v>7761</v>
      </c>
      <c r="K541" s="346"/>
      <c r="L541" s="43">
        <v>6256</v>
      </c>
      <c r="M541" s="346"/>
      <c r="N541" s="47" t="s">
        <v>33</v>
      </c>
      <c r="O541" s="104" t="s">
        <v>33</v>
      </c>
      <c r="P541" s="49" t="s">
        <v>33</v>
      </c>
      <c r="Q541" s="346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182">
        <v>7651</v>
      </c>
      <c r="Y541" s="178" t="s">
        <v>33</v>
      </c>
    </row>
    <row r="542" spans="2:25" x14ac:dyDescent="0.25">
      <c r="B542" s="30">
        <v>45546</v>
      </c>
      <c r="C542" s="105"/>
      <c r="D542" s="43">
        <v>6994</v>
      </c>
      <c r="E542" s="61"/>
      <c r="F542" s="61"/>
      <c r="G542" s="61"/>
      <c r="H542" s="61"/>
      <c r="I542" s="346"/>
      <c r="J542" s="43">
        <v>7733</v>
      </c>
      <c r="K542" s="346"/>
      <c r="L542" s="43">
        <v>7100</v>
      </c>
      <c r="M542" s="346"/>
      <c r="N542" s="47" t="s">
        <v>33</v>
      </c>
      <c r="O542" s="104" t="s">
        <v>33</v>
      </c>
      <c r="P542" s="49" t="s">
        <v>33</v>
      </c>
      <c r="Q542" s="346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182">
        <v>7769</v>
      </c>
      <c r="Y542" s="178" t="s">
        <v>33</v>
      </c>
    </row>
    <row r="543" spans="2:25" x14ac:dyDescent="0.25">
      <c r="B543" s="30">
        <v>45547</v>
      </c>
      <c r="C543" s="105"/>
      <c r="D543" s="43">
        <v>7489</v>
      </c>
      <c r="E543" s="61"/>
      <c r="F543" s="61"/>
      <c r="G543" s="61"/>
      <c r="H543" s="61"/>
      <c r="I543" s="346"/>
      <c r="J543" s="43">
        <v>7817</v>
      </c>
      <c r="K543" s="346"/>
      <c r="L543" s="43">
        <v>6447</v>
      </c>
      <c r="M543" s="346"/>
      <c r="N543" s="47" t="s">
        <v>33</v>
      </c>
      <c r="O543" s="104" t="s">
        <v>33</v>
      </c>
      <c r="P543" s="49" t="s">
        <v>33</v>
      </c>
      <c r="Q543" s="346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182">
        <v>7726</v>
      </c>
      <c r="Y543" s="178" t="s">
        <v>33</v>
      </c>
    </row>
    <row r="544" spans="2:25" x14ac:dyDescent="0.25">
      <c r="B544" s="30">
        <v>45548</v>
      </c>
      <c r="C544" s="105"/>
      <c r="D544" s="43">
        <v>7412</v>
      </c>
      <c r="E544" s="61"/>
      <c r="F544" s="61"/>
      <c r="G544" s="61"/>
      <c r="H544" s="61"/>
      <c r="I544" s="346"/>
      <c r="J544" s="43">
        <v>7909</v>
      </c>
      <c r="K544" s="346"/>
      <c r="L544" s="43">
        <v>5710</v>
      </c>
      <c r="M544" s="346"/>
      <c r="N544" s="47" t="s">
        <v>33</v>
      </c>
      <c r="O544" s="104" t="s">
        <v>33</v>
      </c>
      <c r="P544" s="49" t="s">
        <v>33</v>
      </c>
      <c r="Q544" s="346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182">
        <v>7798</v>
      </c>
      <c r="Y544" s="178" t="s">
        <v>33</v>
      </c>
    </row>
    <row r="545" spans="2:25" x14ac:dyDescent="0.25">
      <c r="B545" s="30">
        <v>45551</v>
      </c>
      <c r="C545" s="105"/>
      <c r="D545" s="43">
        <v>7352</v>
      </c>
      <c r="E545" s="61"/>
      <c r="F545" s="61"/>
      <c r="G545" s="61"/>
      <c r="H545" s="61"/>
      <c r="I545" s="346"/>
      <c r="J545" s="43">
        <v>8145</v>
      </c>
      <c r="K545" s="346"/>
      <c r="L545" s="43">
        <v>8101</v>
      </c>
      <c r="M545" s="346"/>
      <c r="N545" s="47" t="s">
        <v>33</v>
      </c>
      <c r="O545" s="104" t="s">
        <v>33</v>
      </c>
      <c r="P545" s="49" t="s">
        <v>33</v>
      </c>
      <c r="Q545" s="346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182">
        <v>8022</v>
      </c>
      <c r="Y545" s="178" t="s">
        <v>33</v>
      </c>
    </row>
    <row r="546" spans="2:25" x14ac:dyDescent="0.25">
      <c r="B546" s="30">
        <v>45553</v>
      </c>
      <c r="C546" s="105"/>
      <c r="D546" s="43">
        <v>6115</v>
      </c>
      <c r="E546" s="61"/>
      <c r="F546" s="61"/>
      <c r="G546" s="61"/>
      <c r="H546" s="61"/>
      <c r="I546" s="346"/>
      <c r="J546" s="43">
        <v>7816</v>
      </c>
      <c r="K546" s="346"/>
      <c r="L546" s="43">
        <v>5141</v>
      </c>
      <c r="M546" s="346"/>
      <c r="N546" s="47" t="s">
        <v>33</v>
      </c>
      <c r="O546" s="104" t="s">
        <v>33</v>
      </c>
      <c r="P546" s="49" t="s">
        <v>33</v>
      </c>
      <c r="Q546" s="346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182">
        <v>7633</v>
      </c>
      <c r="Y546" s="178" t="s">
        <v>33</v>
      </c>
    </row>
    <row r="547" spans="2:25" x14ac:dyDescent="0.25">
      <c r="B547" s="30">
        <v>45555</v>
      </c>
      <c r="C547" s="105"/>
      <c r="D547" s="43">
        <v>6762</v>
      </c>
      <c r="E547" s="61"/>
      <c r="F547" s="61"/>
      <c r="G547" s="61"/>
      <c r="H547" s="61"/>
      <c r="I547" s="346"/>
      <c r="J547" s="43">
        <v>8230</v>
      </c>
      <c r="K547" s="346"/>
      <c r="L547" s="43">
        <v>6022</v>
      </c>
      <c r="M547" s="346"/>
      <c r="N547" s="47" t="s">
        <v>33</v>
      </c>
      <c r="O547" s="104" t="s">
        <v>33</v>
      </c>
      <c r="P547" s="49" t="s">
        <v>33</v>
      </c>
      <c r="Q547" s="346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182">
        <v>8068</v>
      </c>
      <c r="Y547" s="178" t="s">
        <v>33</v>
      </c>
    </row>
    <row r="548" spans="2:25" x14ac:dyDescent="0.25">
      <c r="B548" s="30">
        <v>45558</v>
      </c>
      <c r="C548" s="105"/>
      <c r="D548" s="43">
        <v>7463</v>
      </c>
      <c r="E548" s="61"/>
      <c r="F548" s="61"/>
      <c r="G548" s="61"/>
      <c r="H548" s="61"/>
      <c r="I548" s="346"/>
      <c r="J548" s="43">
        <v>6921</v>
      </c>
      <c r="K548" s="346"/>
      <c r="L548" s="43">
        <v>5967</v>
      </c>
      <c r="M548" s="346"/>
      <c r="N548" s="47" t="s">
        <v>33</v>
      </c>
      <c r="O548" s="104" t="s">
        <v>33</v>
      </c>
      <c r="P548" s="49" t="s">
        <v>33</v>
      </c>
      <c r="Q548" s="346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182">
        <v>7837</v>
      </c>
      <c r="Y548" s="178" t="s">
        <v>33</v>
      </c>
    </row>
    <row r="549" spans="2:25" x14ac:dyDescent="0.25">
      <c r="B549" s="30">
        <v>45560</v>
      </c>
      <c r="C549" s="105"/>
      <c r="D549" s="43">
        <v>6277</v>
      </c>
      <c r="E549" s="61"/>
      <c r="F549" s="61"/>
      <c r="G549" s="61"/>
      <c r="H549" s="61"/>
      <c r="I549" s="346"/>
      <c r="J549" s="43">
        <v>8005</v>
      </c>
      <c r="K549" s="346"/>
      <c r="L549" s="43">
        <v>5556</v>
      </c>
      <c r="M549" s="346"/>
      <c r="N549" s="47" t="s">
        <v>33</v>
      </c>
      <c r="O549" s="104" t="s">
        <v>33</v>
      </c>
      <c r="P549" s="49" t="s">
        <v>33</v>
      </c>
      <c r="Q549" s="346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182">
        <v>7765</v>
      </c>
      <c r="Y549" s="178" t="s">
        <v>33</v>
      </c>
    </row>
    <row r="550" spans="2:25" x14ac:dyDescent="0.25">
      <c r="B550" s="30">
        <v>45565</v>
      </c>
      <c r="C550" s="105"/>
      <c r="D550" s="43">
        <v>7910</v>
      </c>
      <c r="E550" s="61"/>
      <c r="F550" s="61"/>
      <c r="G550" s="61"/>
      <c r="H550" s="61"/>
      <c r="I550" s="346"/>
      <c r="J550" s="43">
        <v>7662</v>
      </c>
      <c r="K550" s="346"/>
      <c r="L550" s="43">
        <v>7446</v>
      </c>
      <c r="M550" s="346"/>
      <c r="N550" s="47" t="s">
        <v>33</v>
      </c>
      <c r="O550" s="104" t="s">
        <v>33</v>
      </c>
      <c r="P550" s="49" t="s">
        <v>33</v>
      </c>
      <c r="Q550" s="346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182">
        <v>7791</v>
      </c>
      <c r="Y550" s="178" t="s">
        <v>33</v>
      </c>
    </row>
    <row r="551" spans="2:25" x14ac:dyDescent="0.25">
      <c r="B551" s="30">
        <v>45567</v>
      </c>
      <c r="C551" s="105"/>
      <c r="D551" s="43">
        <v>7961</v>
      </c>
      <c r="E551" s="61"/>
      <c r="F551" s="61"/>
      <c r="G551" s="61"/>
      <c r="H551" s="61"/>
      <c r="I551" s="346"/>
      <c r="J551" s="43">
        <v>7685</v>
      </c>
      <c r="K551" s="346"/>
      <c r="L551" s="43">
        <v>8036</v>
      </c>
      <c r="M551" s="346"/>
      <c r="N551" s="47" t="s">
        <v>33</v>
      </c>
      <c r="O551" s="104" t="s">
        <v>33</v>
      </c>
      <c r="P551" s="49" t="s">
        <v>33</v>
      </c>
      <c r="Q551" s="346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182">
        <v>8084</v>
      </c>
      <c r="Y551" s="178" t="s">
        <v>33</v>
      </c>
    </row>
    <row r="552" spans="2:25" x14ac:dyDescent="0.25">
      <c r="B552" s="30">
        <v>45569</v>
      </c>
      <c r="C552" s="105"/>
      <c r="D552" s="43">
        <v>7980</v>
      </c>
      <c r="E552" s="61"/>
      <c r="F552" s="61"/>
      <c r="G552" s="61"/>
      <c r="H552" s="61"/>
      <c r="I552" s="346"/>
      <c r="J552" s="43">
        <v>7745</v>
      </c>
      <c r="K552" s="346"/>
      <c r="L552" s="43">
        <v>8187</v>
      </c>
      <c r="M552" s="346"/>
      <c r="N552" s="47" t="s">
        <v>33</v>
      </c>
      <c r="O552" s="104" t="s">
        <v>33</v>
      </c>
      <c r="P552" s="49" t="s">
        <v>33</v>
      </c>
      <c r="Q552" s="346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182">
        <v>7867</v>
      </c>
      <c r="Y552" s="178" t="s">
        <v>33</v>
      </c>
    </row>
    <row r="553" spans="2:25" x14ac:dyDescent="0.25">
      <c r="B553" s="30">
        <v>45572</v>
      </c>
      <c r="C553" s="105"/>
      <c r="D553" s="43">
        <v>7649</v>
      </c>
      <c r="E553" s="61"/>
      <c r="F553" s="61"/>
      <c r="G553" s="61"/>
      <c r="H553" s="61"/>
      <c r="I553" s="346"/>
      <c r="J553" s="43">
        <v>7680</v>
      </c>
      <c r="K553" s="346"/>
      <c r="L553" s="43">
        <v>8046</v>
      </c>
      <c r="M553" s="346"/>
      <c r="N553" s="47" t="s">
        <v>33</v>
      </c>
      <c r="O553" s="104" t="s">
        <v>33</v>
      </c>
      <c r="P553" s="49" t="s">
        <v>33</v>
      </c>
      <c r="Q553" s="346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182">
        <v>7921</v>
      </c>
      <c r="Y553" s="178" t="s">
        <v>33</v>
      </c>
    </row>
    <row r="554" spans="2:25" x14ac:dyDescent="0.25">
      <c r="B554" s="30">
        <v>45576</v>
      </c>
      <c r="C554" s="105"/>
      <c r="D554" s="43">
        <v>7975</v>
      </c>
      <c r="E554" s="61"/>
      <c r="F554" s="61"/>
      <c r="G554" s="61"/>
      <c r="H554" s="61"/>
      <c r="I554" s="346"/>
      <c r="J554" s="43">
        <v>7556</v>
      </c>
      <c r="K554" s="346"/>
      <c r="L554" s="43">
        <v>8150</v>
      </c>
      <c r="M554" s="346"/>
      <c r="N554" s="47" t="s">
        <v>33</v>
      </c>
      <c r="O554" s="104" t="s">
        <v>33</v>
      </c>
      <c r="P554" s="49" t="s">
        <v>33</v>
      </c>
      <c r="Q554" s="346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182">
        <v>7854</v>
      </c>
      <c r="Y554" s="178" t="s">
        <v>33</v>
      </c>
    </row>
    <row r="555" spans="2:25" x14ac:dyDescent="0.25">
      <c r="B555" s="30">
        <v>45579</v>
      </c>
      <c r="C555" s="105"/>
      <c r="D555" s="43">
        <v>7650</v>
      </c>
      <c r="E555" s="61"/>
      <c r="F555" s="61"/>
      <c r="G555" s="61"/>
      <c r="H555" s="61"/>
      <c r="I555" s="346"/>
      <c r="J555" s="43">
        <v>7630</v>
      </c>
      <c r="K555" s="346"/>
      <c r="L555" s="43">
        <v>8091</v>
      </c>
      <c r="M555" s="346"/>
      <c r="N555" s="47" t="s">
        <v>33</v>
      </c>
      <c r="O555" s="104" t="s">
        <v>33</v>
      </c>
      <c r="P555" s="49" t="s">
        <v>33</v>
      </c>
      <c r="Q555" s="346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182">
        <v>7765</v>
      </c>
      <c r="Y555" s="178" t="s">
        <v>33</v>
      </c>
    </row>
    <row r="556" spans="2:25" x14ac:dyDescent="0.25">
      <c r="B556" s="30">
        <v>45581</v>
      </c>
      <c r="C556" s="105"/>
      <c r="D556" s="43">
        <v>6620</v>
      </c>
      <c r="E556" s="61"/>
      <c r="F556" s="61"/>
      <c r="G556" s="61"/>
      <c r="H556" s="61"/>
      <c r="I556" s="346"/>
      <c r="J556" s="43">
        <v>6792</v>
      </c>
      <c r="K556" s="346"/>
      <c r="L556" s="43">
        <v>5785</v>
      </c>
      <c r="M556" s="346"/>
      <c r="N556" s="47" t="s">
        <v>33</v>
      </c>
      <c r="O556" s="104" t="s">
        <v>33</v>
      </c>
      <c r="P556" s="49" t="s">
        <v>33</v>
      </c>
      <c r="Q556" s="346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182">
        <v>7897</v>
      </c>
      <c r="Y556" s="178" t="s">
        <v>33</v>
      </c>
    </row>
    <row r="557" spans="2:25" x14ac:dyDescent="0.25">
      <c r="B557" s="30">
        <v>45583</v>
      </c>
      <c r="C557" s="105"/>
      <c r="D557" s="43">
        <v>7569</v>
      </c>
      <c r="E557" s="61"/>
      <c r="F557" s="61"/>
      <c r="G557" s="61"/>
      <c r="H557" s="61"/>
      <c r="I557" s="346"/>
      <c r="J557" s="43">
        <v>7608</v>
      </c>
      <c r="K557" s="346"/>
      <c r="L557" s="43">
        <v>6709</v>
      </c>
      <c r="M557" s="346"/>
      <c r="N557" s="47" t="s">
        <v>33</v>
      </c>
      <c r="O557" s="104" t="s">
        <v>33</v>
      </c>
      <c r="P557" s="49" t="s">
        <v>33</v>
      </c>
      <c r="Q557" s="346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182">
        <v>7886</v>
      </c>
      <c r="Y557" s="178" t="s">
        <v>33</v>
      </c>
    </row>
    <row r="558" spans="2:25" x14ac:dyDescent="0.25">
      <c r="B558" s="30">
        <v>45586</v>
      </c>
      <c r="C558" s="105"/>
      <c r="D558" s="43">
        <v>6288</v>
      </c>
      <c r="E558" s="61"/>
      <c r="F558" s="61"/>
      <c r="G558" s="61"/>
      <c r="H558" s="61"/>
      <c r="I558" s="346"/>
      <c r="J558" s="43">
        <v>7695</v>
      </c>
      <c r="K558" s="346"/>
      <c r="L558" s="43">
        <v>5011</v>
      </c>
      <c r="M558" s="346"/>
      <c r="N558" s="47" t="s">
        <v>33</v>
      </c>
      <c r="O558" s="104" t="s">
        <v>33</v>
      </c>
      <c r="P558" s="49" t="s">
        <v>33</v>
      </c>
      <c r="Q558" s="346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182">
        <v>7766</v>
      </c>
      <c r="Y558" s="178" t="s">
        <v>33</v>
      </c>
    </row>
    <row r="559" spans="2:25" x14ac:dyDescent="0.25">
      <c r="B559" s="30">
        <v>45588</v>
      </c>
      <c r="C559" s="105"/>
      <c r="D559" s="43">
        <v>7322</v>
      </c>
      <c r="E559" s="61"/>
      <c r="F559" s="61"/>
      <c r="G559" s="61"/>
      <c r="H559" s="61"/>
      <c r="I559" s="346"/>
      <c r="J559" s="43">
        <v>5832</v>
      </c>
      <c r="K559" s="346"/>
      <c r="L559" s="43">
        <v>5148</v>
      </c>
      <c r="M559" s="346"/>
      <c r="N559" s="47" t="s">
        <v>33</v>
      </c>
      <c r="O559" s="104" t="s">
        <v>33</v>
      </c>
      <c r="P559" s="49" t="s">
        <v>33</v>
      </c>
      <c r="Q559" s="346"/>
      <c r="R559" s="44">
        <v>321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182">
        <v>7716</v>
      </c>
      <c r="Y559" s="178" t="s">
        <v>33</v>
      </c>
    </row>
    <row r="560" spans="2:25" x14ac:dyDescent="0.25">
      <c r="B560" s="30">
        <v>45590</v>
      </c>
      <c r="C560" s="105"/>
      <c r="D560" s="43">
        <v>7353</v>
      </c>
      <c r="E560" s="61"/>
      <c r="F560" s="61"/>
      <c r="G560" s="61"/>
      <c r="H560" s="61"/>
      <c r="I560" s="346"/>
      <c r="J560" s="43">
        <v>7377</v>
      </c>
      <c r="K560" s="346"/>
      <c r="L560" s="43">
        <v>7551</v>
      </c>
      <c r="M560" s="346"/>
      <c r="N560" s="47" t="s">
        <v>33</v>
      </c>
      <c r="O560" s="104" t="s">
        <v>33</v>
      </c>
      <c r="P560" s="49" t="s">
        <v>33</v>
      </c>
      <c r="Q560" s="346"/>
      <c r="R560" s="102" t="s">
        <v>167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182">
        <v>7829</v>
      </c>
      <c r="Y560" s="178" t="s">
        <v>33</v>
      </c>
    </row>
    <row r="561" spans="2:25" x14ac:dyDescent="0.25">
      <c r="B561" s="30">
        <v>45593</v>
      </c>
      <c r="C561" s="105"/>
      <c r="D561" s="43">
        <v>7538</v>
      </c>
      <c r="E561" s="61"/>
      <c r="F561" s="61"/>
      <c r="G561" s="61"/>
      <c r="H561" s="61"/>
      <c r="I561" s="346"/>
      <c r="J561" s="43">
        <v>5976</v>
      </c>
      <c r="K561" s="346"/>
      <c r="L561" s="47" t="s">
        <v>171</v>
      </c>
      <c r="M561" s="346"/>
      <c r="N561" s="47" t="s">
        <v>33</v>
      </c>
      <c r="O561" s="104" t="s">
        <v>33</v>
      </c>
      <c r="P561" s="49" t="s">
        <v>33</v>
      </c>
      <c r="Q561" s="346"/>
      <c r="R561" s="102" t="s">
        <v>167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182">
        <v>7999</v>
      </c>
      <c r="Y561" s="178" t="s">
        <v>33</v>
      </c>
    </row>
    <row r="562" spans="2:25" x14ac:dyDescent="0.25">
      <c r="B562" s="30">
        <v>45595</v>
      </c>
      <c r="C562" s="105"/>
      <c r="D562" s="43">
        <v>4351</v>
      </c>
      <c r="E562" s="61"/>
      <c r="F562" s="61"/>
      <c r="G562" s="61"/>
      <c r="H562" s="61"/>
      <c r="I562" s="346"/>
      <c r="J562" s="43">
        <v>5197</v>
      </c>
      <c r="K562" s="346"/>
      <c r="L562" s="47" t="s">
        <v>171</v>
      </c>
      <c r="M562" s="346"/>
      <c r="N562" s="47" t="s">
        <v>33</v>
      </c>
      <c r="O562" s="104" t="s">
        <v>33</v>
      </c>
      <c r="P562" s="49" t="s">
        <v>33</v>
      </c>
      <c r="Q562" s="346"/>
      <c r="R562" s="102" t="s">
        <v>167</v>
      </c>
      <c r="S562" s="103" t="s">
        <v>33</v>
      </c>
      <c r="T562" s="98">
        <v>26530</v>
      </c>
      <c r="U562" s="175" t="s">
        <v>167</v>
      </c>
      <c r="V562" s="225" t="s">
        <v>167</v>
      </c>
      <c r="W562" s="176" t="s">
        <v>167</v>
      </c>
      <c r="X562" s="182">
        <v>6820</v>
      </c>
      <c r="Y562" s="178" t="s">
        <v>33</v>
      </c>
    </row>
    <row r="563" spans="2:25" x14ac:dyDescent="0.25">
      <c r="B563" s="30">
        <v>45600</v>
      </c>
      <c r="C563" s="105"/>
      <c r="D563" s="43">
        <v>5214</v>
      </c>
      <c r="E563" s="61"/>
      <c r="F563" s="61"/>
      <c r="G563" s="61"/>
      <c r="H563" s="61"/>
      <c r="I563" s="346"/>
      <c r="J563" s="43">
        <v>4914</v>
      </c>
      <c r="K563" s="346"/>
      <c r="L563" s="47" t="s">
        <v>171</v>
      </c>
      <c r="M563" s="346"/>
      <c r="N563" s="47" t="s">
        <v>33</v>
      </c>
      <c r="O563" s="104" t="s">
        <v>33</v>
      </c>
      <c r="P563" s="49" t="s">
        <v>33</v>
      </c>
      <c r="Q563" s="346"/>
      <c r="R563" s="102" t="s">
        <v>167</v>
      </c>
      <c r="S563" s="103" t="s">
        <v>33</v>
      </c>
      <c r="T563" s="98">
        <v>30570</v>
      </c>
      <c r="U563" s="175" t="s">
        <v>167</v>
      </c>
      <c r="V563" s="225" t="s">
        <v>167</v>
      </c>
      <c r="W563" s="176" t="s">
        <v>167</v>
      </c>
      <c r="X563" s="182">
        <v>8014</v>
      </c>
      <c r="Y563" s="178" t="s">
        <v>33</v>
      </c>
    </row>
    <row r="564" spans="2:25" x14ac:dyDescent="0.25">
      <c r="B564" s="30">
        <v>45602</v>
      </c>
      <c r="C564" s="105"/>
      <c r="D564" s="43">
        <v>5946</v>
      </c>
      <c r="E564" s="61"/>
      <c r="F564" s="61"/>
      <c r="G564" s="61"/>
      <c r="H564" s="61"/>
      <c r="I564" s="346"/>
      <c r="J564" s="43">
        <v>7442</v>
      </c>
      <c r="K564" s="346"/>
      <c r="L564" s="43">
        <v>5013</v>
      </c>
      <c r="M564" s="346"/>
      <c r="N564" s="47" t="s">
        <v>33</v>
      </c>
      <c r="O564" s="104" t="s">
        <v>33</v>
      </c>
      <c r="P564" s="49" t="s">
        <v>33</v>
      </c>
      <c r="Q564" s="346"/>
      <c r="R564" s="102" t="s">
        <v>167</v>
      </c>
      <c r="S564" s="103" t="s">
        <v>33</v>
      </c>
      <c r="T564" s="98">
        <v>33110</v>
      </c>
      <c r="U564" s="175" t="s">
        <v>167</v>
      </c>
      <c r="V564" s="225" t="s">
        <v>167</v>
      </c>
      <c r="W564" s="176" t="s">
        <v>167</v>
      </c>
      <c r="X564" s="182">
        <v>8001</v>
      </c>
      <c r="Y564" s="178" t="s">
        <v>33</v>
      </c>
    </row>
    <row r="565" spans="2:25" x14ac:dyDescent="0.25">
      <c r="B565" s="30">
        <v>45604</v>
      </c>
      <c r="C565" s="105"/>
      <c r="D565" s="43">
        <v>6043</v>
      </c>
      <c r="E565" s="61"/>
      <c r="F565" s="61"/>
      <c r="G565" s="61"/>
      <c r="H565" s="61"/>
      <c r="I565" s="346"/>
      <c r="J565" s="43">
        <v>7615</v>
      </c>
      <c r="K565" s="346"/>
      <c r="L565" s="43">
        <v>4325</v>
      </c>
      <c r="M565" s="346"/>
      <c r="N565" s="47" t="s">
        <v>33</v>
      </c>
      <c r="O565" s="104" t="s">
        <v>33</v>
      </c>
      <c r="P565" s="49" t="s">
        <v>33</v>
      </c>
      <c r="Q565" s="346"/>
      <c r="R565" s="102" t="s">
        <v>167</v>
      </c>
      <c r="S565" s="103" t="s">
        <v>33</v>
      </c>
      <c r="T565" s="98">
        <v>30270</v>
      </c>
      <c r="U565" s="175" t="s">
        <v>167</v>
      </c>
      <c r="V565" s="225" t="s">
        <v>167</v>
      </c>
      <c r="W565" s="176" t="s">
        <v>167</v>
      </c>
      <c r="X565" s="182">
        <v>7977</v>
      </c>
      <c r="Y565" s="178" t="s">
        <v>33</v>
      </c>
    </row>
    <row r="566" spans="2:25" x14ac:dyDescent="0.25">
      <c r="B566" s="30">
        <v>45607</v>
      </c>
      <c r="C566" s="105"/>
      <c r="D566" s="43">
        <v>5668</v>
      </c>
      <c r="E566" s="61"/>
      <c r="F566" s="61"/>
      <c r="G566" s="61"/>
      <c r="H566" s="61"/>
      <c r="I566" s="346"/>
      <c r="J566" s="43">
        <v>7517</v>
      </c>
      <c r="K566" s="346"/>
      <c r="L566" s="43">
        <v>4680</v>
      </c>
      <c r="M566" s="346"/>
      <c r="N566" s="47" t="s">
        <v>33</v>
      </c>
      <c r="O566" s="104" t="s">
        <v>33</v>
      </c>
      <c r="P566" s="49" t="s">
        <v>33</v>
      </c>
      <c r="Q566" s="346"/>
      <c r="R566" s="102" t="s">
        <v>167</v>
      </c>
      <c r="S566" s="103" t="s">
        <v>33</v>
      </c>
      <c r="T566" s="98">
        <v>33590</v>
      </c>
      <c r="U566" s="175" t="s">
        <v>167</v>
      </c>
      <c r="V566" s="225" t="s">
        <v>167</v>
      </c>
      <c r="W566" s="176" t="s">
        <v>167</v>
      </c>
      <c r="X566" s="182">
        <v>8024</v>
      </c>
      <c r="Y566" s="178" t="s">
        <v>33</v>
      </c>
    </row>
    <row r="567" spans="2:25" x14ac:dyDescent="0.25">
      <c r="B567" s="30">
        <v>45609</v>
      </c>
      <c r="C567" s="105"/>
      <c r="D567" s="43">
        <v>4950</v>
      </c>
      <c r="E567" s="61"/>
      <c r="F567" s="61"/>
      <c r="G567" s="61"/>
      <c r="H567" s="61"/>
      <c r="I567" s="346"/>
      <c r="J567" s="43">
        <v>4509</v>
      </c>
      <c r="K567" s="346"/>
      <c r="L567" s="43" t="s">
        <v>171</v>
      </c>
      <c r="M567" s="346"/>
      <c r="N567" s="47" t="s">
        <v>33</v>
      </c>
      <c r="O567" s="104" t="s">
        <v>33</v>
      </c>
      <c r="P567" s="49" t="s">
        <v>33</v>
      </c>
      <c r="Q567" s="346"/>
      <c r="R567" s="102" t="s">
        <v>167</v>
      </c>
      <c r="S567" s="103" t="s">
        <v>33</v>
      </c>
      <c r="T567" s="98">
        <v>16490</v>
      </c>
      <c r="U567" s="175" t="s">
        <v>167</v>
      </c>
      <c r="V567" s="225" t="s">
        <v>167</v>
      </c>
      <c r="W567" s="176" t="s">
        <v>167</v>
      </c>
      <c r="X567" s="182">
        <v>4893</v>
      </c>
      <c r="Y567" s="178" t="s">
        <v>33</v>
      </c>
    </row>
    <row r="568" spans="2:25" x14ac:dyDescent="0.25">
      <c r="B568" s="30">
        <v>45614</v>
      </c>
      <c r="C568" s="105"/>
      <c r="D568" s="43">
        <v>6087</v>
      </c>
      <c r="E568" s="61"/>
      <c r="F568" s="61"/>
      <c r="G568" s="61"/>
      <c r="H568" s="61"/>
      <c r="I568" s="346"/>
      <c r="J568" s="43">
        <v>7535</v>
      </c>
      <c r="K568" s="346"/>
      <c r="L568" s="43">
        <v>4591</v>
      </c>
      <c r="M568" s="346"/>
      <c r="N568" s="47" t="s">
        <v>33</v>
      </c>
      <c r="O568" s="104" t="s">
        <v>33</v>
      </c>
      <c r="P568" s="49" t="s">
        <v>33</v>
      </c>
      <c r="Q568" s="346"/>
      <c r="R568" s="102" t="s">
        <v>167</v>
      </c>
      <c r="S568" s="103" t="s">
        <v>33</v>
      </c>
      <c r="T568" s="98">
        <v>27390</v>
      </c>
      <c r="U568" s="175" t="s">
        <v>167</v>
      </c>
      <c r="V568" s="225" t="s">
        <v>167</v>
      </c>
      <c r="W568" s="176" t="s">
        <v>167</v>
      </c>
      <c r="X568" s="182">
        <v>8061</v>
      </c>
      <c r="Y568" s="178" t="s">
        <v>33</v>
      </c>
    </row>
    <row r="569" spans="2:25" x14ac:dyDescent="0.25">
      <c r="B569" s="30">
        <v>45616</v>
      </c>
      <c r="C569" s="105"/>
      <c r="D569" s="43">
        <v>6891</v>
      </c>
      <c r="E569" s="61"/>
      <c r="F569" s="61"/>
      <c r="G569" s="61"/>
      <c r="H569" s="61"/>
      <c r="I569" s="346"/>
      <c r="J569" s="43">
        <v>7418</v>
      </c>
      <c r="K569" s="346"/>
      <c r="L569" s="43">
        <v>6310</v>
      </c>
      <c r="M569" s="346"/>
      <c r="N569" s="47" t="s">
        <v>33</v>
      </c>
      <c r="O569" s="104" t="s">
        <v>33</v>
      </c>
      <c r="P569" s="49" t="s">
        <v>33</v>
      </c>
      <c r="Q569" s="346"/>
      <c r="R569" s="102" t="s">
        <v>167</v>
      </c>
      <c r="S569" s="103" t="s">
        <v>33</v>
      </c>
      <c r="T569" s="98">
        <v>29930</v>
      </c>
      <c r="U569" s="175" t="s">
        <v>167</v>
      </c>
      <c r="V569" s="225" t="s">
        <v>167</v>
      </c>
      <c r="W569" s="176" t="s">
        <v>167</v>
      </c>
      <c r="X569" s="182">
        <v>7919</v>
      </c>
      <c r="Y569" s="178" t="s">
        <v>33</v>
      </c>
    </row>
    <row r="570" spans="2:25" x14ac:dyDescent="0.25">
      <c r="B570" s="30">
        <v>45618</v>
      </c>
      <c r="C570" s="105"/>
      <c r="D570" s="43">
        <v>6434</v>
      </c>
      <c r="E570" s="61"/>
      <c r="F570" s="61"/>
      <c r="G570" s="61"/>
      <c r="H570" s="61"/>
      <c r="I570" s="346"/>
      <c r="J570" s="43">
        <v>7593</v>
      </c>
      <c r="K570" s="346"/>
      <c r="L570" s="43">
        <v>4434</v>
      </c>
      <c r="M570" s="346"/>
      <c r="N570" s="47" t="s">
        <v>33</v>
      </c>
      <c r="O570" s="104" t="s">
        <v>33</v>
      </c>
      <c r="P570" s="49" t="s">
        <v>33</v>
      </c>
      <c r="Q570" s="346"/>
      <c r="R570" s="102" t="s">
        <v>167</v>
      </c>
      <c r="S570" s="103" t="s">
        <v>33</v>
      </c>
      <c r="T570" s="98">
        <v>29040</v>
      </c>
      <c r="U570" s="175" t="s">
        <v>167</v>
      </c>
      <c r="V570" s="225" t="s">
        <v>167</v>
      </c>
      <c r="W570" s="176" t="s">
        <v>167</v>
      </c>
      <c r="X570" s="182">
        <v>7929</v>
      </c>
      <c r="Y570" s="178" t="s">
        <v>33</v>
      </c>
    </row>
    <row r="571" spans="2:25" x14ac:dyDescent="0.25">
      <c r="B571" s="30">
        <v>45621</v>
      </c>
      <c r="C571" s="105"/>
      <c r="D571" s="43">
        <v>6263</v>
      </c>
      <c r="E571" s="61"/>
      <c r="F571" s="61"/>
      <c r="G571" s="61"/>
      <c r="H571" s="61"/>
      <c r="I571" s="346"/>
      <c r="J571" s="43">
        <v>7626</v>
      </c>
      <c r="K571" s="346"/>
      <c r="L571" s="43">
        <v>5173</v>
      </c>
      <c r="M571" s="346"/>
      <c r="N571" s="47" t="s">
        <v>33</v>
      </c>
      <c r="O571" s="104" t="s">
        <v>33</v>
      </c>
      <c r="P571" s="49" t="s">
        <v>33</v>
      </c>
      <c r="Q571" s="346"/>
      <c r="R571" s="102" t="s">
        <v>167</v>
      </c>
      <c r="S571" s="103" t="s">
        <v>33</v>
      </c>
      <c r="T571" s="98">
        <v>28340</v>
      </c>
      <c r="U571" s="175" t="s">
        <v>167</v>
      </c>
      <c r="V571" s="225" t="s">
        <v>167</v>
      </c>
      <c r="W571" s="176" t="s">
        <v>167</v>
      </c>
      <c r="X571" s="182">
        <v>7858</v>
      </c>
      <c r="Y571" s="178" t="s">
        <v>33</v>
      </c>
    </row>
    <row r="572" spans="2:25" x14ac:dyDescent="0.25">
      <c r="B572" s="30">
        <v>45623</v>
      </c>
      <c r="C572" s="105"/>
      <c r="D572" s="43">
        <v>6004</v>
      </c>
      <c r="E572" s="61"/>
      <c r="F572" s="61"/>
      <c r="G572" s="61"/>
      <c r="H572" s="61"/>
      <c r="I572" s="346"/>
      <c r="J572" s="43">
        <v>7584</v>
      </c>
      <c r="K572" s="346"/>
      <c r="L572" s="43">
        <v>4447</v>
      </c>
      <c r="M572" s="346"/>
      <c r="N572" s="47" t="s">
        <v>33</v>
      </c>
      <c r="O572" s="104" t="s">
        <v>33</v>
      </c>
      <c r="P572" s="49" t="s">
        <v>33</v>
      </c>
      <c r="Q572" s="346"/>
      <c r="R572" s="102" t="s">
        <v>167</v>
      </c>
      <c r="S572" s="103" t="s">
        <v>33</v>
      </c>
      <c r="T572" s="98">
        <v>28300</v>
      </c>
      <c r="U572" s="175" t="s">
        <v>167</v>
      </c>
      <c r="V572" s="225" t="s">
        <v>167</v>
      </c>
      <c r="W572" s="176" t="s">
        <v>167</v>
      </c>
      <c r="X572" s="182">
        <v>8181</v>
      </c>
      <c r="Y572" s="178" t="s">
        <v>33</v>
      </c>
    </row>
    <row r="573" spans="2:25" x14ac:dyDescent="0.25">
      <c r="B573" s="30">
        <v>45625</v>
      </c>
      <c r="C573" s="105"/>
      <c r="D573" s="43">
        <v>5767</v>
      </c>
      <c r="E573" s="61"/>
      <c r="F573" s="61"/>
      <c r="G573" s="61"/>
      <c r="H573" s="61"/>
      <c r="I573" s="346"/>
      <c r="J573" s="43">
        <v>7504</v>
      </c>
      <c r="K573" s="346"/>
      <c r="L573" s="43">
        <v>4406</v>
      </c>
      <c r="M573" s="346"/>
      <c r="N573" s="47" t="s">
        <v>33</v>
      </c>
      <c r="O573" s="104" t="s">
        <v>33</v>
      </c>
      <c r="P573" s="49" t="s">
        <v>33</v>
      </c>
      <c r="Q573" s="346"/>
      <c r="R573" s="102" t="s">
        <v>167</v>
      </c>
      <c r="S573" s="103" t="s">
        <v>33</v>
      </c>
      <c r="T573" s="98">
        <v>28560</v>
      </c>
      <c r="U573" s="175" t="s">
        <v>167</v>
      </c>
      <c r="V573" s="225" t="s">
        <v>167</v>
      </c>
      <c r="W573" s="176" t="s">
        <v>167</v>
      </c>
      <c r="X573" s="182">
        <v>7846</v>
      </c>
      <c r="Y573" s="178" t="s">
        <v>33</v>
      </c>
    </row>
    <row r="574" spans="2:25" x14ac:dyDescent="0.25">
      <c r="B574" s="30">
        <v>45628</v>
      </c>
      <c r="C574" s="105"/>
      <c r="D574" s="43">
        <v>7661</v>
      </c>
      <c r="E574" s="61"/>
      <c r="F574" s="61"/>
      <c r="G574" s="61"/>
      <c r="H574" s="61"/>
      <c r="I574" s="346"/>
      <c r="J574" s="43">
        <v>7599</v>
      </c>
      <c r="K574" s="346"/>
      <c r="L574" s="43">
        <v>7112</v>
      </c>
      <c r="M574" s="346"/>
      <c r="N574" s="47" t="s">
        <v>33</v>
      </c>
      <c r="O574" s="104" t="s">
        <v>33</v>
      </c>
      <c r="P574" s="49" t="s">
        <v>33</v>
      </c>
      <c r="Q574" s="346"/>
      <c r="R574" s="102" t="s">
        <v>167</v>
      </c>
      <c r="S574" s="103" t="s">
        <v>33</v>
      </c>
      <c r="T574" s="98">
        <v>26870</v>
      </c>
      <c r="U574" s="175" t="s">
        <v>167</v>
      </c>
      <c r="V574" s="225" t="s">
        <v>167</v>
      </c>
      <c r="W574" s="176" t="s">
        <v>167</v>
      </c>
      <c r="X574" s="182">
        <v>8087</v>
      </c>
      <c r="Y574" s="178" t="s">
        <v>33</v>
      </c>
    </row>
    <row r="575" spans="2:25" x14ac:dyDescent="0.25">
      <c r="B575" s="30">
        <v>45630</v>
      </c>
      <c r="C575" s="105"/>
      <c r="D575" s="43">
        <v>6428</v>
      </c>
      <c r="E575" s="61"/>
      <c r="F575" s="61"/>
      <c r="G575" s="61"/>
      <c r="H575" s="61"/>
      <c r="I575" s="346"/>
      <c r="J575" s="43">
        <v>7531</v>
      </c>
      <c r="K575" s="346"/>
      <c r="L575" s="43">
        <v>5201</v>
      </c>
      <c r="M575" s="346"/>
      <c r="N575" s="47" t="s">
        <v>33</v>
      </c>
      <c r="O575" s="104" t="s">
        <v>33</v>
      </c>
      <c r="P575" s="49" t="s">
        <v>33</v>
      </c>
      <c r="Q575" s="346"/>
      <c r="R575" s="102" t="s">
        <v>167</v>
      </c>
      <c r="S575" s="103" t="s">
        <v>33</v>
      </c>
      <c r="T575" s="98">
        <v>28260</v>
      </c>
      <c r="U575" s="175" t="s">
        <v>167</v>
      </c>
      <c r="V575" s="225" t="s">
        <v>167</v>
      </c>
      <c r="W575" s="176" t="s">
        <v>167</v>
      </c>
      <c r="X575" s="182">
        <v>7747</v>
      </c>
      <c r="Y575" s="178" t="s">
        <v>33</v>
      </c>
    </row>
    <row r="576" spans="2:25" x14ac:dyDescent="0.25">
      <c r="B576" s="30">
        <v>45637</v>
      </c>
      <c r="C576" s="105"/>
      <c r="D576" s="43">
        <v>7401</v>
      </c>
      <c r="E576" s="61"/>
      <c r="F576" s="61"/>
      <c r="G576" s="61"/>
      <c r="H576" s="61"/>
      <c r="I576" s="346"/>
      <c r="J576" s="43">
        <v>7685</v>
      </c>
      <c r="K576" s="346"/>
      <c r="L576" s="43">
        <v>6303</v>
      </c>
      <c r="M576" s="346"/>
      <c r="N576" s="47" t="s">
        <v>33</v>
      </c>
      <c r="O576" s="104" t="s">
        <v>33</v>
      </c>
      <c r="P576" s="49" t="s">
        <v>33</v>
      </c>
      <c r="Q576" s="346"/>
      <c r="R576" s="102" t="s">
        <v>167</v>
      </c>
      <c r="S576" s="103" t="s">
        <v>33</v>
      </c>
      <c r="T576" s="98">
        <v>30800</v>
      </c>
      <c r="U576" s="175" t="s">
        <v>167</v>
      </c>
      <c r="V576" s="225" t="s">
        <v>167</v>
      </c>
      <c r="W576" s="176" t="s">
        <v>167</v>
      </c>
      <c r="X576" s="182">
        <v>8752</v>
      </c>
      <c r="Y576" s="178" t="s">
        <v>33</v>
      </c>
    </row>
    <row r="577" spans="2:25" x14ac:dyDescent="0.25">
      <c r="B577" s="30">
        <v>45639</v>
      </c>
      <c r="C577" s="105"/>
      <c r="D577" s="43">
        <v>7833</v>
      </c>
      <c r="E577" s="61"/>
      <c r="F577" s="61"/>
      <c r="G577" s="61"/>
      <c r="H577" s="61"/>
      <c r="I577" s="346"/>
      <c r="J577" s="43" t="s">
        <v>171</v>
      </c>
      <c r="K577" s="346"/>
      <c r="L577" s="43">
        <v>6908</v>
      </c>
      <c r="M577" s="346"/>
      <c r="N577" s="47" t="s">
        <v>33</v>
      </c>
      <c r="O577" s="104" t="s">
        <v>33</v>
      </c>
      <c r="P577" s="49" t="s">
        <v>33</v>
      </c>
      <c r="Q577" s="346"/>
      <c r="R577" s="102" t="s">
        <v>167</v>
      </c>
      <c r="S577" s="103" t="s">
        <v>33</v>
      </c>
      <c r="T577" s="98">
        <v>28270</v>
      </c>
      <c r="U577" s="175" t="s">
        <v>167</v>
      </c>
      <c r="V577" s="225" t="s">
        <v>167</v>
      </c>
      <c r="W577" s="176" t="s">
        <v>167</v>
      </c>
      <c r="X577" s="182">
        <v>8782</v>
      </c>
      <c r="Y577" s="178" t="s">
        <v>33</v>
      </c>
    </row>
    <row r="578" spans="2:25" x14ac:dyDescent="0.25">
      <c r="B578" s="30">
        <v>45642</v>
      </c>
      <c r="C578" s="105"/>
      <c r="D578" s="43">
        <v>7654</v>
      </c>
      <c r="E578" s="61"/>
      <c r="F578" s="61"/>
      <c r="G578" s="61"/>
      <c r="H578" s="61"/>
      <c r="I578" s="346"/>
      <c r="J578" s="43" t="s">
        <v>171</v>
      </c>
      <c r="K578" s="346"/>
      <c r="L578" s="43">
        <v>7180</v>
      </c>
      <c r="M578" s="346"/>
      <c r="N578" s="47" t="s">
        <v>33</v>
      </c>
      <c r="O578" s="104" t="s">
        <v>33</v>
      </c>
      <c r="P578" s="49" t="s">
        <v>33</v>
      </c>
      <c r="Q578" s="346"/>
      <c r="R578" s="102" t="s">
        <v>167</v>
      </c>
      <c r="S578" s="103" t="s">
        <v>33</v>
      </c>
      <c r="T578" s="98">
        <v>30130</v>
      </c>
      <c r="U578" s="175" t="s">
        <v>167</v>
      </c>
      <c r="V578" s="225" t="s">
        <v>167</v>
      </c>
      <c r="W578" s="176" t="s">
        <v>167</v>
      </c>
      <c r="X578" s="182">
        <v>7949</v>
      </c>
      <c r="Y578" s="178" t="s">
        <v>33</v>
      </c>
    </row>
    <row r="579" spans="2:25" x14ac:dyDescent="0.25">
      <c r="B579" s="30">
        <v>45643</v>
      </c>
      <c r="C579" s="105"/>
      <c r="D579" s="43">
        <v>7276</v>
      </c>
      <c r="E579" s="61"/>
      <c r="F579" s="61"/>
      <c r="G579" s="61"/>
      <c r="H579" s="61"/>
      <c r="I579" s="346"/>
      <c r="J579" s="43" t="s">
        <v>171</v>
      </c>
      <c r="K579" s="346"/>
      <c r="L579" s="43">
        <v>5346</v>
      </c>
      <c r="M579" s="346"/>
      <c r="N579" s="47" t="s">
        <v>33</v>
      </c>
      <c r="O579" s="104" t="s">
        <v>33</v>
      </c>
      <c r="P579" s="49" t="s">
        <v>33</v>
      </c>
      <c r="Q579" s="346"/>
      <c r="R579" s="102" t="s">
        <v>167</v>
      </c>
      <c r="S579" s="103" t="s">
        <v>33</v>
      </c>
      <c r="T579" s="98">
        <v>29300</v>
      </c>
      <c r="U579" s="175" t="s">
        <v>167</v>
      </c>
      <c r="V579" s="225" t="s">
        <v>167</v>
      </c>
      <c r="W579" s="176" t="s">
        <v>167</v>
      </c>
      <c r="X579" s="182">
        <v>7843</v>
      </c>
      <c r="Y579" s="178" t="s">
        <v>33</v>
      </c>
    </row>
    <row r="580" spans="2:25" x14ac:dyDescent="0.25">
      <c r="B580" s="30">
        <v>45646</v>
      </c>
      <c r="C580" s="105"/>
      <c r="D580" s="43">
        <v>6787</v>
      </c>
      <c r="E580" s="61"/>
      <c r="F580" s="61"/>
      <c r="G580" s="61"/>
      <c r="H580" s="61"/>
      <c r="I580" s="346"/>
      <c r="J580" s="43" t="s">
        <v>171</v>
      </c>
      <c r="K580" s="346"/>
      <c r="L580" s="43">
        <v>5275</v>
      </c>
      <c r="M580" s="346"/>
      <c r="N580" s="47" t="s">
        <v>171</v>
      </c>
      <c r="O580" s="104" t="s">
        <v>171</v>
      </c>
      <c r="P580" s="49" t="s">
        <v>171</v>
      </c>
      <c r="Q580" s="346"/>
      <c r="R580" s="102" t="s">
        <v>171</v>
      </c>
      <c r="S580" s="103" t="s">
        <v>171</v>
      </c>
      <c r="T580" s="98">
        <v>30730</v>
      </c>
      <c r="U580" s="175" t="s">
        <v>171</v>
      </c>
      <c r="V580" s="225" t="s">
        <v>171</v>
      </c>
      <c r="W580" s="176" t="s">
        <v>171</v>
      </c>
      <c r="X580" s="182">
        <v>7742</v>
      </c>
      <c r="Y580" s="178" t="s">
        <v>171</v>
      </c>
    </row>
    <row r="581" spans="2:25" x14ac:dyDescent="0.25">
      <c r="B581" s="30">
        <v>45649</v>
      </c>
      <c r="C581" s="105"/>
      <c r="D581" s="43">
        <v>6511</v>
      </c>
      <c r="E581" s="61"/>
      <c r="F581" s="61"/>
      <c r="G581" s="61"/>
      <c r="H581" s="61"/>
      <c r="I581" s="346"/>
      <c r="J581" s="43" t="s">
        <v>171</v>
      </c>
      <c r="K581" s="346"/>
      <c r="L581" s="43">
        <v>5415</v>
      </c>
      <c r="M581" s="346"/>
      <c r="N581" s="47" t="s">
        <v>171</v>
      </c>
      <c r="O581" s="104" t="s">
        <v>171</v>
      </c>
      <c r="P581" s="49" t="s">
        <v>171</v>
      </c>
      <c r="Q581" s="346"/>
      <c r="R581" s="102" t="s">
        <v>171</v>
      </c>
      <c r="S581" s="103" t="s">
        <v>171</v>
      </c>
      <c r="T581" s="98">
        <v>34020</v>
      </c>
      <c r="U581" s="175" t="s">
        <v>171</v>
      </c>
      <c r="V581" s="225" t="s">
        <v>171</v>
      </c>
      <c r="W581" s="176" t="s">
        <v>171</v>
      </c>
      <c r="X581" s="182">
        <v>7760</v>
      </c>
      <c r="Y581" s="178" t="s">
        <v>171</v>
      </c>
    </row>
    <row r="582" spans="2:25" x14ac:dyDescent="0.25">
      <c r="B582" s="30">
        <v>45653</v>
      </c>
      <c r="C582" s="105"/>
      <c r="D582" s="43">
        <v>7667</v>
      </c>
      <c r="E582" s="61"/>
      <c r="F582" s="61"/>
      <c r="G582" s="61"/>
      <c r="H582" s="61"/>
      <c r="I582" s="346"/>
      <c r="J582" s="43" t="s">
        <v>171</v>
      </c>
      <c r="K582" s="346"/>
      <c r="L582" s="43">
        <v>7033</v>
      </c>
      <c r="M582" s="346"/>
      <c r="N582" s="47" t="s">
        <v>171</v>
      </c>
      <c r="O582" s="104" t="s">
        <v>171</v>
      </c>
      <c r="P582" s="49" t="s">
        <v>171</v>
      </c>
      <c r="Q582" s="346"/>
      <c r="R582" s="102" t="s">
        <v>171</v>
      </c>
      <c r="S582" s="103" t="s">
        <v>171</v>
      </c>
      <c r="T582" s="98">
        <v>28770</v>
      </c>
      <c r="U582" s="175" t="s">
        <v>171</v>
      </c>
      <c r="V582" s="225" t="s">
        <v>171</v>
      </c>
      <c r="W582" s="176" t="s">
        <v>171</v>
      </c>
      <c r="X582" s="182">
        <v>7766</v>
      </c>
      <c r="Y582" s="178" t="s">
        <v>171</v>
      </c>
    </row>
    <row r="583" spans="2:25" x14ac:dyDescent="0.25">
      <c r="B583" s="30">
        <v>45656</v>
      </c>
      <c r="C583" s="105"/>
      <c r="D583" s="43">
        <v>7640</v>
      </c>
      <c r="E583" s="61"/>
      <c r="F583" s="61"/>
      <c r="G583" s="61"/>
      <c r="H583" s="61"/>
      <c r="I583" s="346"/>
      <c r="J583" s="43" t="s">
        <v>171</v>
      </c>
      <c r="K583" s="346"/>
      <c r="L583" s="43">
        <v>6750</v>
      </c>
      <c r="M583" s="346"/>
      <c r="N583" s="47" t="s">
        <v>171</v>
      </c>
      <c r="O583" s="104" t="s">
        <v>171</v>
      </c>
      <c r="P583" s="49" t="s">
        <v>171</v>
      </c>
      <c r="Q583" s="346"/>
      <c r="R583" s="102" t="s">
        <v>171</v>
      </c>
      <c r="S583" s="103" t="s">
        <v>171</v>
      </c>
      <c r="T583" s="98">
        <v>26610</v>
      </c>
      <c r="U583" s="175" t="s">
        <v>171</v>
      </c>
      <c r="V583" s="225" t="s">
        <v>171</v>
      </c>
      <c r="W583" s="176" t="s">
        <v>171</v>
      </c>
      <c r="X583" s="182">
        <v>7808</v>
      </c>
      <c r="Y583" s="178" t="s">
        <v>171</v>
      </c>
    </row>
    <row r="584" spans="2:25" ht="15.75" customHeight="1" x14ac:dyDescent="0.25">
      <c r="B584" s="30">
        <v>45660</v>
      </c>
      <c r="C584" s="105"/>
      <c r="D584" s="43">
        <v>5310</v>
      </c>
      <c r="E584" s="61"/>
      <c r="F584" s="61"/>
      <c r="G584" s="61"/>
      <c r="H584" s="61"/>
      <c r="I584" s="346"/>
      <c r="J584" s="43" t="s">
        <v>171</v>
      </c>
      <c r="K584" s="346"/>
      <c r="L584" s="43" t="s">
        <v>171</v>
      </c>
      <c r="M584" s="346"/>
      <c r="N584" s="47" t="s">
        <v>171</v>
      </c>
      <c r="O584" s="104" t="s">
        <v>171</v>
      </c>
      <c r="P584" s="49" t="s">
        <v>171</v>
      </c>
      <c r="Q584" s="346"/>
      <c r="R584" s="102" t="s">
        <v>171</v>
      </c>
      <c r="S584" s="103" t="s">
        <v>171</v>
      </c>
      <c r="T584" s="98" t="s">
        <v>171</v>
      </c>
      <c r="U584" s="175" t="s">
        <v>171</v>
      </c>
      <c r="V584" s="225" t="s">
        <v>171</v>
      </c>
      <c r="W584" s="176" t="s">
        <v>171</v>
      </c>
      <c r="X584" s="182">
        <v>7100</v>
      </c>
      <c r="Y584" s="178" t="s">
        <v>171</v>
      </c>
    </row>
    <row r="585" spans="2:25" ht="15.75" customHeight="1" x14ac:dyDescent="0.25">
      <c r="B585" s="30">
        <v>45665</v>
      </c>
      <c r="C585" s="105"/>
      <c r="D585" s="43">
        <v>6606</v>
      </c>
      <c r="E585" s="61"/>
      <c r="F585" s="61"/>
      <c r="G585" s="61"/>
      <c r="H585" s="61"/>
      <c r="I585" s="346"/>
      <c r="J585" s="43" t="s">
        <v>171</v>
      </c>
      <c r="K585" s="346"/>
      <c r="L585" s="43">
        <v>5331</v>
      </c>
      <c r="M585" s="346"/>
      <c r="N585" s="47" t="s">
        <v>171</v>
      </c>
      <c r="O585" s="104" t="s">
        <v>171</v>
      </c>
      <c r="P585" s="49" t="s">
        <v>171</v>
      </c>
      <c r="Q585" s="346"/>
      <c r="R585" s="102" t="s">
        <v>171</v>
      </c>
      <c r="S585" s="103" t="s">
        <v>171</v>
      </c>
      <c r="T585" s="98" t="s">
        <v>171</v>
      </c>
      <c r="U585" s="175" t="s">
        <v>171</v>
      </c>
      <c r="V585" s="225" t="s">
        <v>171</v>
      </c>
      <c r="W585" s="176" t="s">
        <v>171</v>
      </c>
      <c r="X585" s="182">
        <v>7697</v>
      </c>
      <c r="Y585" s="178" t="s">
        <v>171</v>
      </c>
    </row>
    <row r="586" spans="2:25" ht="15.75" customHeight="1" x14ac:dyDescent="0.25">
      <c r="B586" s="30">
        <v>45667</v>
      </c>
      <c r="C586" s="105"/>
      <c r="D586" s="43">
        <v>6454</v>
      </c>
      <c r="E586" s="61"/>
      <c r="F586" s="61"/>
      <c r="G586" s="61"/>
      <c r="H586" s="61"/>
      <c r="I586" s="346"/>
      <c r="J586" s="43" t="s">
        <v>171</v>
      </c>
      <c r="K586" s="346"/>
      <c r="L586" s="43">
        <v>5181</v>
      </c>
      <c r="M586" s="346"/>
      <c r="N586" s="47" t="s">
        <v>171</v>
      </c>
      <c r="O586" s="104" t="s">
        <v>171</v>
      </c>
      <c r="P586" s="49" t="s">
        <v>171</v>
      </c>
      <c r="Q586" s="346"/>
      <c r="R586" s="102" t="s">
        <v>171</v>
      </c>
      <c r="S586" s="103" t="s">
        <v>171</v>
      </c>
      <c r="T586" s="98">
        <v>25740</v>
      </c>
      <c r="U586" s="175" t="s">
        <v>171</v>
      </c>
      <c r="V586" s="225" t="s">
        <v>171</v>
      </c>
      <c r="W586" s="176" t="s">
        <v>171</v>
      </c>
      <c r="X586" s="182">
        <v>7688</v>
      </c>
      <c r="Y586" s="178" t="s">
        <v>171</v>
      </c>
    </row>
    <row r="587" spans="2:25" ht="15.75" customHeight="1" x14ac:dyDescent="0.25">
      <c r="B587" s="30">
        <v>45670</v>
      </c>
      <c r="C587" s="105"/>
      <c r="D587" s="43">
        <v>7145</v>
      </c>
      <c r="E587" s="61"/>
      <c r="F587" s="61"/>
      <c r="G587" s="61"/>
      <c r="H587" s="61"/>
      <c r="I587" s="346"/>
      <c r="J587" s="43" t="s">
        <v>171</v>
      </c>
      <c r="K587" s="346"/>
      <c r="L587" s="43">
        <v>6472</v>
      </c>
      <c r="M587" s="346"/>
      <c r="N587" s="47" t="s">
        <v>171</v>
      </c>
      <c r="O587" s="104" t="s">
        <v>171</v>
      </c>
      <c r="P587" s="49" t="s">
        <v>171</v>
      </c>
      <c r="Q587" s="346"/>
      <c r="R587" s="102" t="s">
        <v>171</v>
      </c>
      <c r="S587" s="103" t="s">
        <v>171</v>
      </c>
      <c r="T587" s="98">
        <v>27230</v>
      </c>
      <c r="U587" s="175" t="s">
        <v>171</v>
      </c>
      <c r="V587" s="225" t="s">
        <v>171</v>
      </c>
      <c r="W587" s="176" t="s">
        <v>171</v>
      </c>
      <c r="X587" s="182">
        <v>7778</v>
      </c>
      <c r="Y587" s="178" t="s">
        <v>171</v>
      </c>
    </row>
    <row r="588" spans="2:25" ht="15.75" customHeight="1" x14ac:dyDescent="0.25">
      <c r="B588" s="30">
        <v>45672</v>
      </c>
      <c r="C588" s="105"/>
      <c r="D588" s="43">
        <v>6831</v>
      </c>
      <c r="E588" s="61"/>
      <c r="F588" s="61"/>
      <c r="G588" s="61"/>
      <c r="H588" s="61"/>
      <c r="I588" s="346"/>
      <c r="J588" s="43" t="s">
        <v>171</v>
      </c>
      <c r="K588" s="346"/>
      <c r="L588" s="43">
        <v>5837</v>
      </c>
      <c r="M588" s="346"/>
      <c r="N588" s="47" t="s">
        <v>171</v>
      </c>
      <c r="O588" s="104" t="s">
        <v>171</v>
      </c>
      <c r="P588" s="49" t="s">
        <v>171</v>
      </c>
      <c r="Q588" s="346"/>
      <c r="R588" s="102" t="s">
        <v>171</v>
      </c>
      <c r="S588" s="103" t="s">
        <v>171</v>
      </c>
      <c r="T588" s="98">
        <v>32420</v>
      </c>
      <c r="U588" s="175" t="s">
        <v>171</v>
      </c>
      <c r="V588" s="225" t="s">
        <v>171</v>
      </c>
      <c r="W588" s="176" t="s">
        <v>171</v>
      </c>
      <c r="X588" s="182">
        <v>8199</v>
      </c>
      <c r="Y588" s="178" t="s">
        <v>171</v>
      </c>
    </row>
    <row r="589" spans="2:25" ht="15.75" customHeight="1" x14ac:dyDescent="0.25">
      <c r="B589" s="30">
        <v>45674</v>
      </c>
      <c r="C589" s="105"/>
      <c r="D589" s="43">
        <v>6305</v>
      </c>
      <c r="E589" s="61"/>
      <c r="F589" s="61"/>
      <c r="G589" s="61"/>
      <c r="H589" s="61"/>
      <c r="I589" s="346"/>
      <c r="J589" s="43" t="s">
        <v>171</v>
      </c>
      <c r="K589" s="346"/>
      <c r="L589" s="43">
        <v>5088</v>
      </c>
      <c r="M589" s="346"/>
      <c r="N589" s="47" t="s">
        <v>171</v>
      </c>
      <c r="O589" s="104" t="s">
        <v>171</v>
      </c>
      <c r="P589" s="49" t="s">
        <v>171</v>
      </c>
      <c r="Q589" s="346"/>
      <c r="R589" s="102" t="s">
        <v>171</v>
      </c>
      <c r="S589" s="103" t="s">
        <v>171</v>
      </c>
      <c r="T589" s="98">
        <v>27788</v>
      </c>
      <c r="U589" s="175" t="s">
        <v>171</v>
      </c>
      <c r="V589" s="225" t="s">
        <v>171</v>
      </c>
      <c r="W589" s="176" t="s">
        <v>171</v>
      </c>
      <c r="X589" s="182">
        <v>7812</v>
      </c>
      <c r="Y589" s="178" t="s">
        <v>171</v>
      </c>
    </row>
    <row r="590" spans="2:25" ht="15.75" customHeight="1" x14ac:dyDescent="0.25">
      <c r="B590" s="30">
        <v>45677</v>
      </c>
      <c r="C590" s="105"/>
      <c r="D590" s="43">
        <v>6595</v>
      </c>
      <c r="E590" s="61"/>
      <c r="F590" s="61"/>
      <c r="G590" s="61"/>
      <c r="H590" s="61"/>
      <c r="I590" s="346"/>
      <c r="J590" s="43" t="s">
        <v>171</v>
      </c>
      <c r="K590" s="346"/>
      <c r="L590" s="43">
        <v>5212</v>
      </c>
      <c r="M590" s="346"/>
      <c r="N590" s="47" t="s">
        <v>171</v>
      </c>
      <c r="O590" s="104" t="s">
        <v>171</v>
      </c>
      <c r="P590" s="49" t="s">
        <v>171</v>
      </c>
      <c r="Q590" s="346"/>
      <c r="R590" s="102" t="s">
        <v>171</v>
      </c>
      <c r="S590" s="103" t="s">
        <v>171</v>
      </c>
      <c r="T590" s="98">
        <v>33145</v>
      </c>
      <c r="U590" s="175" t="s">
        <v>171</v>
      </c>
      <c r="V590" s="225" t="s">
        <v>171</v>
      </c>
      <c r="W590" s="176" t="s">
        <v>171</v>
      </c>
      <c r="X590" s="182">
        <v>7700</v>
      </c>
      <c r="Y590" s="178" t="s">
        <v>171</v>
      </c>
    </row>
    <row r="591" spans="2:25" ht="15.75" customHeight="1" x14ac:dyDescent="0.25">
      <c r="B591" s="30">
        <v>45679</v>
      </c>
      <c r="C591" s="105"/>
      <c r="D591" s="43">
        <v>6250</v>
      </c>
      <c r="E591" s="61"/>
      <c r="F591" s="61"/>
      <c r="G591" s="61"/>
      <c r="H591" s="61"/>
      <c r="I591" s="346"/>
      <c r="J591" s="43" t="s">
        <v>171</v>
      </c>
      <c r="K591" s="346"/>
      <c r="L591" s="43">
        <v>5189</v>
      </c>
      <c r="M591" s="346"/>
      <c r="N591" s="47" t="s">
        <v>171</v>
      </c>
      <c r="O591" s="104" t="s">
        <v>171</v>
      </c>
      <c r="P591" s="49" t="s">
        <v>171</v>
      </c>
      <c r="Q591" s="346"/>
      <c r="R591" s="102" t="s">
        <v>171</v>
      </c>
      <c r="S591" s="103" t="s">
        <v>171</v>
      </c>
      <c r="T591" s="98">
        <v>27007</v>
      </c>
      <c r="U591" s="175" t="s">
        <v>171</v>
      </c>
      <c r="V591" s="225" t="s">
        <v>171</v>
      </c>
      <c r="W591" s="176" t="s">
        <v>171</v>
      </c>
      <c r="X591" s="182">
        <v>7667</v>
      </c>
      <c r="Y591" s="178" t="s">
        <v>171</v>
      </c>
    </row>
    <row r="592" spans="2:25" ht="15.75" customHeight="1" x14ac:dyDescent="0.25">
      <c r="B592" s="30">
        <v>45681</v>
      </c>
      <c r="C592" s="105"/>
      <c r="D592" s="43">
        <v>6205</v>
      </c>
      <c r="E592" s="61"/>
      <c r="F592" s="61"/>
      <c r="G592" s="61"/>
      <c r="H592" s="61"/>
      <c r="I592" s="346"/>
      <c r="J592" s="43" t="s">
        <v>171</v>
      </c>
      <c r="K592" s="346"/>
      <c r="L592" s="43">
        <v>5144</v>
      </c>
      <c r="M592" s="346"/>
      <c r="N592" s="47" t="s">
        <v>171</v>
      </c>
      <c r="O592" s="104" t="s">
        <v>171</v>
      </c>
      <c r="P592" s="49" t="s">
        <v>171</v>
      </c>
      <c r="Q592" s="346"/>
      <c r="R592" s="102" t="s">
        <v>171</v>
      </c>
      <c r="S592" s="103" t="s">
        <v>171</v>
      </c>
      <c r="T592" s="98">
        <v>24329</v>
      </c>
      <c r="U592" s="175" t="s">
        <v>171</v>
      </c>
      <c r="V592" s="225" t="s">
        <v>171</v>
      </c>
      <c r="W592" s="176" t="s">
        <v>171</v>
      </c>
      <c r="X592" s="182">
        <v>7656</v>
      </c>
      <c r="Y592" s="178" t="s">
        <v>171</v>
      </c>
    </row>
    <row r="593" spans="2:25" ht="15.75" customHeight="1" x14ac:dyDescent="0.25">
      <c r="B593" s="30">
        <v>45684</v>
      </c>
      <c r="C593" s="105"/>
      <c r="D593" s="43">
        <v>6383</v>
      </c>
      <c r="E593" s="61"/>
      <c r="F593" s="61"/>
      <c r="G593" s="61"/>
      <c r="H593" s="61"/>
      <c r="I593" s="346"/>
      <c r="J593" s="43" t="s">
        <v>171</v>
      </c>
      <c r="K593" s="346"/>
      <c r="L593" s="43">
        <v>5278</v>
      </c>
      <c r="M593" s="346"/>
      <c r="N593" s="47" t="s">
        <v>171</v>
      </c>
      <c r="O593" s="104" t="s">
        <v>171</v>
      </c>
      <c r="P593" s="49" t="s">
        <v>171</v>
      </c>
      <c r="Q593" s="346"/>
      <c r="R593" s="102" t="s">
        <v>171</v>
      </c>
      <c r="S593" s="103" t="s">
        <v>171</v>
      </c>
      <c r="T593" s="98">
        <v>25445</v>
      </c>
      <c r="U593" s="175" t="s">
        <v>171</v>
      </c>
      <c r="V593" s="225" t="s">
        <v>171</v>
      </c>
      <c r="W593" s="176" t="s">
        <v>171</v>
      </c>
      <c r="X593" s="182">
        <v>7723</v>
      </c>
      <c r="Y593" s="178" t="s">
        <v>171</v>
      </c>
    </row>
    <row r="594" spans="2:25" ht="15.75" customHeight="1" x14ac:dyDescent="0.25">
      <c r="B594" s="30">
        <v>45686</v>
      </c>
      <c r="C594" s="105"/>
      <c r="D594" s="43">
        <v>6462</v>
      </c>
      <c r="E594" s="61"/>
      <c r="F594" s="61"/>
      <c r="G594" s="61"/>
      <c r="H594" s="61"/>
      <c r="I594" s="346"/>
      <c r="J594" s="43" t="s">
        <v>171</v>
      </c>
      <c r="K594" s="346"/>
      <c r="L594" s="43">
        <v>5312</v>
      </c>
      <c r="M594" s="346"/>
      <c r="N594" s="47" t="s">
        <v>171</v>
      </c>
      <c r="O594" s="104" t="s">
        <v>171</v>
      </c>
      <c r="P594" s="49" t="s">
        <v>171</v>
      </c>
      <c r="Q594" s="346"/>
      <c r="R594" s="102" t="s">
        <v>171</v>
      </c>
      <c r="S594" s="103" t="s">
        <v>171</v>
      </c>
      <c r="T594" s="98">
        <v>25556</v>
      </c>
      <c r="U594" s="175" t="s">
        <v>171</v>
      </c>
      <c r="V594" s="225" t="s">
        <v>171</v>
      </c>
      <c r="W594" s="176" t="s">
        <v>171</v>
      </c>
      <c r="X594" s="182">
        <v>7733</v>
      </c>
      <c r="Y594" s="178" t="s">
        <v>171</v>
      </c>
    </row>
    <row r="595" spans="2:25" ht="15.75" customHeight="1" x14ac:dyDescent="0.25">
      <c r="B595" s="30">
        <v>45688</v>
      </c>
      <c r="C595" s="105"/>
      <c r="D595" s="43">
        <v>7443</v>
      </c>
      <c r="E595" s="61"/>
      <c r="F595" s="61"/>
      <c r="G595" s="61"/>
      <c r="H595" s="61"/>
      <c r="I595" s="346"/>
      <c r="J595" s="43" t="s">
        <v>171</v>
      </c>
      <c r="K595" s="346"/>
      <c r="L595" s="43">
        <v>6584</v>
      </c>
      <c r="M595" s="346"/>
      <c r="N595" s="47" t="s">
        <v>171</v>
      </c>
      <c r="O595" s="104" t="s">
        <v>171</v>
      </c>
      <c r="P595" s="49" t="s">
        <v>171</v>
      </c>
      <c r="Q595" s="346"/>
      <c r="R595" s="102" t="s">
        <v>171</v>
      </c>
      <c r="S595" s="103" t="s">
        <v>171</v>
      </c>
      <c r="T595" s="98">
        <v>27676</v>
      </c>
      <c r="U595" s="175" t="s">
        <v>171</v>
      </c>
      <c r="V595" s="225" t="s">
        <v>171</v>
      </c>
      <c r="W595" s="176" t="s">
        <v>171</v>
      </c>
      <c r="X595" s="182">
        <v>7756</v>
      </c>
      <c r="Y595" s="178" t="s">
        <v>171</v>
      </c>
    </row>
    <row r="596" spans="2:25" ht="15.75" customHeight="1" x14ac:dyDescent="0.25">
      <c r="B596" s="30">
        <v>45691</v>
      </c>
      <c r="C596" s="105"/>
      <c r="D596" s="43">
        <v>6673</v>
      </c>
      <c r="E596" s="61"/>
      <c r="F596" s="61"/>
      <c r="G596" s="61"/>
      <c r="H596" s="61"/>
      <c r="I596" s="346"/>
      <c r="J596" s="43" t="s">
        <v>171</v>
      </c>
      <c r="K596" s="346"/>
      <c r="L596" s="43">
        <v>5814</v>
      </c>
      <c r="M596" s="346"/>
      <c r="N596" s="47" t="s">
        <v>171</v>
      </c>
      <c r="O596" s="104" t="s">
        <v>171</v>
      </c>
      <c r="P596" s="49" t="s">
        <v>171</v>
      </c>
      <c r="Q596" s="346"/>
      <c r="R596" s="102" t="s">
        <v>171</v>
      </c>
      <c r="S596" s="103" t="s">
        <v>171</v>
      </c>
      <c r="T596" s="98">
        <v>25891</v>
      </c>
      <c r="U596" s="175" t="s">
        <v>171</v>
      </c>
      <c r="V596" s="225" t="s">
        <v>171</v>
      </c>
      <c r="W596" s="176" t="s">
        <v>171</v>
      </c>
      <c r="X596" s="182">
        <v>7767</v>
      </c>
      <c r="Y596" s="178" t="s">
        <v>171</v>
      </c>
    </row>
    <row r="597" spans="2:25" ht="15.75" customHeight="1" x14ac:dyDescent="0.25">
      <c r="B597" s="30">
        <v>45693</v>
      </c>
      <c r="C597" s="105"/>
      <c r="D597" s="43">
        <v>3705</v>
      </c>
      <c r="E597" s="61"/>
      <c r="F597" s="61"/>
      <c r="G597" s="61"/>
      <c r="H597" s="61"/>
      <c r="I597" s="346"/>
      <c r="J597" s="43" t="s">
        <v>171</v>
      </c>
      <c r="K597" s="346"/>
      <c r="L597" s="43">
        <v>2935</v>
      </c>
      <c r="M597" s="346"/>
      <c r="N597" s="47" t="s">
        <v>171</v>
      </c>
      <c r="O597" s="104" t="s">
        <v>171</v>
      </c>
      <c r="P597" s="49" t="s">
        <v>171</v>
      </c>
      <c r="Q597" s="346"/>
      <c r="R597" s="102" t="s">
        <v>171</v>
      </c>
      <c r="S597" s="103" t="s">
        <v>171</v>
      </c>
      <c r="T597" s="98">
        <v>16684</v>
      </c>
      <c r="U597" s="175" t="s">
        <v>171</v>
      </c>
      <c r="V597" s="225" t="s">
        <v>171</v>
      </c>
      <c r="W597" s="176" t="s">
        <v>171</v>
      </c>
      <c r="X597" s="182">
        <v>4464</v>
      </c>
      <c r="Y597" s="178" t="s">
        <v>171</v>
      </c>
    </row>
    <row r="598" spans="2:25" ht="15.75" customHeight="1" x14ac:dyDescent="0.25">
      <c r="B598" s="30">
        <v>45695</v>
      </c>
      <c r="C598" s="105"/>
      <c r="D598" s="43">
        <v>7164</v>
      </c>
      <c r="E598" s="61"/>
      <c r="F598" s="61"/>
      <c r="G598" s="61"/>
      <c r="H598" s="61"/>
      <c r="I598" s="346"/>
      <c r="J598" s="43">
        <v>7555</v>
      </c>
      <c r="K598" s="346"/>
      <c r="L598" s="43">
        <v>4988</v>
      </c>
      <c r="M598" s="346"/>
      <c r="N598" s="47" t="s">
        <v>171</v>
      </c>
      <c r="O598" s="104" t="s">
        <v>171</v>
      </c>
      <c r="P598" s="49" t="s">
        <v>171</v>
      </c>
      <c r="Q598" s="346"/>
      <c r="R598" s="102" t="s">
        <v>171</v>
      </c>
      <c r="S598" s="103" t="s">
        <v>171</v>
      </c>
      <c r="T598" s="98">
        <v>27689</v>
      </c>
      <c r="U598" s="175" t="s">
        <v>171</v>
      </c>
      <c r="V598" s="225" t="s">
        <v>171</v>
      </c>
      <c r="W598" s="176" t="s">
        <v>171</v>
      </c>
      <c r="X598" s="182">
        <v>7678</v>
      </c>
      <c r="Y598" s="178" t="s">
        <v>171</v>
      </c>
    </row>
    <row r="599" spans="2:25" ht="15.75" customHeight="1" x14ac:dyDescent="0.25">
      <c r="B599" s="30">
        <v>45698</v>
      </c>
      <c r="C599" s="105"/>
      <c r="D599" s="43">
        <v>7376</v>
      </c>
      <c r="E599" s="61"/>
      <c r="F599" s="61"/>
      <c r="G599" s="61"/>
      <c r="H599" s="61"/>
      <c r="I599" s="346"/>
      <c r="J599" s="43" t="s">
        <v>171</v>
      </c>
      <c r="K599" s="346"/>
      <c r="L599" s="43">
        <v>7365</v>
      </c>
      <c r="M599" s="346"/>
      <c r="N599" s="47" t="s">
        <v>171</v>
      </c>
      <c r="O599" s="104" t="s">
        <v>171</v>
      </c>
      <c r="P599" s="49" t="s">
        <v>171</v>
      </c>
      <c r="Q599" s="346"/>
      <c r="R599" s="102" t="s">
        <v>171</v>
      </c>
      <c r="S599" s="103" t="s">
        <v>171</v>
      </c>
      <c r="T599" s="98">
        <v>26114</v>
      </c>
      <c r="U599" s="175" t="s">
        <v>171</v>
      </c>
      <c r="V599" s="225" t="s">
        <v>171</v>
      </c>
      <c r="W599" s="176" t="s">
        <v>171</v>
      </c>
      <c r="X599" s="182">
        <v>7756</v>
      </c>
      <c r="Y599" s="178" t="s">
        <v>171</v>
      </c>
    </row>
    <row r="600" spans="2:25" ht="15.75" customHeight="1" x14ac:dyDescent="0.25">
      <c r="B600" s="30">
        <v>45700</v>
      </c>
      <c r="C600" s="105"/>
      <c r="D600" s="43">
        <v>6841</v>
      </c>
      <c r="E600" s="61"/>
      <c r="F600" s="61"/>
      <c r="G600" s="61"/>
      <c r="H600" s="61"/>
      <c r="I600" s="346"/>
      <c r="J600" s="43" t="s">
        <v>171</v>
      </c>
      <c r="K600" s="346"/>
      <c r="L600" s="43">
        <v>5334</v>
      </c>
      <c r="M600" s="346"/>
      <c r="N600" s="47" t="s">
        <v>171</v>
      </c>
      <c r="O600" s="104" t="s">
        <v>171</v>
      </c>
      <c r="P600" s="49" t="s">
        <v>171</v>
      </c>
      <c r="Q600" s="346"/>
      <c r="R600" s="102" t="s">
        <v>171</v>
      </c>
      <c r="S600" s="103" t="s">
        <v>171</v>
      </c>
      <c r="T600" s="98">
        <v>25891</v>
      </c>
      <c r="U600" s="175" t="s">
        <v>171</v>
      </c>
      <c r="V600" s="225" t="s">
        <v>171</v>
      </c>
      <c r="W600" s="176" t="s">
        <v>171</v>
      </c>
      <c r="X600" s="182">
        <v>7700</v>
      </c>
      <c r="Y600" s="178" t="s">
        <v>171</v>
      </c>
    </row>
    <row r="601" spans="2:25" ht="15.75" customHeight="1" x14ac:dyDescent="0.25">
      <c r="B601" s="30">
        <v>45702</v>
      </c>
      <c r="C601" s="105"/>
      <c r="D601" s="43">
        <v>7142</v>
      </c>
      <c r="E601" s="61"/>
      <c r="F601" s="61"/>
      <c r="G601" s="61"/>
      <c r="H601" s="61"/>
      <c r="I601" s="346"/>
      <c r="J601" s="43" t="s">
        <v>171</v>
      </c>
      <c r="K601" s="346"/>
      <c r="L601" s="43">
        <v>5580</v>
      </c>
      <c r="M601" s="346"/>
      <c r="N601" s="47" t="s">
        <v>171</v>
      </c>
      <c r="O601" s="104" t="s">
        <v>171</v>
      </c>
      <c r="P601" s="49" t="s">
        <v>171</v>
      </c>
      <c r="Q601" s="346"/>
      <c r="R601" s="102" t="s">
        <v>171</v>
      </c>
      <c r="S601" s="103" t="s">
        <v>171</v>
      </c>
      <c r="T601" s="98">
        <v>25780</v>
      </c>
      <c r="U601" s="175" t="s">
        <v>171</v>
      </c>
      <c r="V601" s="225" t="s">
        <v>171</v>
      </c>
      <c r="W601" s="176" t="s">
        <v>171</v>
      </c>
      <c r="X601" s="182">
        <v>7622</v>
      </c>
      <c r="Y601" s="178" t="s">
        <v>171</v>
      </c>
    </row>
    <row r="602" spans="2:25" ht="15.75" customHeight="1" x14ac:dyDescent="0.25">
      <c r="B602" s="30">
        <v>45705</v>
      </c>
      <c r="C602" s="105"/>
      <c r="D602" s="43">
        <v>6796</v>
      </c>
      <c r="E602" s="61"/>
      <c r="F602" s="61"/>
      <c r="G602" s="61"/>
      <c r="H602" s="61"/>
      <c r="I602" s="346"/>
      <c r="J602" s="43" t="s">
        <v>171</v>
      </c>
      <c r="K602" s="346"/>
      <c r="L602" s="43">
        <v>6071</v>
      </c>
      <c r="M602" s="346"/>
      <c r="N602" s="47" t="s">
        <v>171</v>
      </c>
      <c r="O602" s="104" t="s">
        <v>171</v>
      </c>
      <c r="P602" s="49" t="s">
        <v>171</v>
      </c>
      <c r="Q602" s="346"/>
      <c r="R602" s="102" t="s">
        <v>171</v>
      </c>
      <c r="S602" s="103" t="s">
        <v>171</v>
      </c>
      <c r="T602" s="98">
        <v>25668</v>
      </c>
      <c r="U602" s="175" t="s">
        <v>171</v>
      </c>
      <c r="V602" s="225" t="s">
        <v>171</v>
      </c>
      <c r="W602" s="176" t="s">
        <v>171</v>
      </c>
      <c r="X602" s="182">
        <v>7555</v>
      </c>
      <c r="Y602" s="178" t="s">
        <v>171</v>
      </c>
    </row>
    <row r="603" spans="2:25" ht="15.75" customHeight="1" x14ac:dyDescent="0.25">
      <c r="B603" s="30">
        <v>45707</v>
      </c>
      <c r="C603" s="105"/>
      <c r="D603" s="43">
        <v>7008</v>
      </c>
      <c r="E603" s="61"/>
      <c r="F603" s="61"/>
      <c r="G603" s="61"/>
      <c r="H603" s="61"/>
      <c r="I603" s="346"/>
      <c r="J603" s="43" t="s">
        <v>171</v>
      </c>
      <c r="K603" s="346"/>
      <c r="L603" s="43">
        <v>5323</v>
      </c>
      <c r="M603" s="346"/>
      <c r="N603" s="47" t="s">
        <v>171</v>
      </c>
      <c r="O603" s="104" t="s">
        <v>171</v>
      </c>
      <c r="P603" s="49" t="s">
        <v>171</v>
      </c>
      <c r="Q603" s="346"/>
      <c r="R603" s="102" t="s">
        <v>171</v>
      </c>
      <c r="S603" s="103" t="s">
        <v>171</v>
      </c>
      <c r="T603" s="98">
        <v>24886</v>
      </c>
      <c r="U603" s="175" t="s">
        <v>171</v>
      </c>
      <c r="V603" s="225" t="s">
        <v>171</v>
      </c>
      <c r="W603" s="176" t="s">
        <v>171</v>
      </c>
      <c r="X603" s="182">
        <v>7622</v>
      </c>
      <c r="Y603" s="178" t="s">
        <v>171</v>
      </c>
    </row>
    <row r="604" spans="2:25" ht="15.75" customHeight="1" x14ac:dyDescent="0.25">
      <c r="B604" s="30">
        <v>45709</v>
      </c>
      <c r="C604" s="105"/>
      <c r="D604" s="43">
        <v>6662</v>
      </c>
      <c r="E604" s="61"/>
      <c r="F604" s="61"/>
      <c r="G604" s="61"/>
      <c r="H604" s="61"/>
      <c r="I604" s="346"/>
      <c r="J604" s="43" t="s">
        <v>171</v>
      </c>
      <c r="K604" s="346"/>
      <c r="L604" s="43">
        <v>5959</v>
      </c>
      <c r="M604" s="346"/>
      <c r="N604" s="47" t="s">
        <v>171</v>
      </c>
      <c r="O604" s="104" t="s">
        <v>171</v>
      </c>
      <c r="P604" s="49" t="s">
        <v>171</v>
      </c>
      <c r="Q604" s="346"/>
      <c r="R604" s="102" t="s">
        <v>171</v>
      </c>
      <c r="S604" s="103" t="s">
        <v>171</v>
      </c>
      <c r="T604" s="98">
        <v>25333</v>
      </c>
      <c r="U604" s="175" t="s">
        <v>171</v>
      </c>
      <c r="V604" s="225" t="s">
        <v>171</v>
      </c>
      <c r="W604" s="176" t="s">
        <v>171</v>
      </c>
      <c r="X604" s="182">
        <v>7566</v>
      </c>
      <c r="Y604" s="178" t="s">
        <v>171</v>
      </c>
    </row>
    <row r="605" spans="2:25" ht="15.75" customHeight="1" x14ac:dyDescent="0.25">
      <c r="B605" s="30">
        <v>45712</v>
      </c>
      <c r="C605" s="105"/>
      <c r="D605" s="43">
        <v>6105</v>
      </c>
      <c r="E605" s="61"/>
      <c r="F605" s="61"/>
      <c r="G605" s="61"/>
      <c r="H605" s="61"/>
      <c r="I605" s="346"/>
      <c r="J605" s="43" t="s">
        <v>171</v>
      </c>
      <c r="K605" s="346"/>
      <c r="L605" s="43">
        <v>5103</v>
      </c>
      <c r="M605" s="346"/>
      <c r="N605" s="47" t="s">
        <v>171</v>
      </c>
      <c r="O605" s="104" t="s">
        <v>171</v>
      </c>
      <c r="P605" s="49" t="s">
        <v>171</v>
      </c>
      <c r="Q605" s="346"/>
      <c r="R605" s="102" t="s">
        <v>171</v>
      </c>
      <c r="S605" s="103" t="s">
        <v>171</v>
      </c>
      <c r="T605" s="98">
        <v>25570</v>
      </c>
      <c r="U605" s="175" t="s">
        <v>171</v>
      </c>
      <c r="V605" s="225" t="s">
        <v>171</v>
      </c>
      <c r="W605" s="176" t="s">
        <v>171</v>
      </c>
      <c r="X605" s="182">
        <v>7450</v>
      </c>
      <c r="Y605" s="178" t="s">
        <v>171</v>
      </c>
    </row>
    <row r="606" spans="2:25" ht="15.75" customHeight="1" x14ac:dyDescent="0.25">
      <c r="B606" s="30">
        <v>45714</v>
      </c>
      <c r="C606" s="105"/>
      <c r="D606" s="43">
        <v>6205</v>
      </c>
      <c r="E606" s="61"/>
      <c r="F606" s="61"/>
      <c r="G606" s="61"/>
      <c r="H606" s="61"/>
      <c r="I606" s="346"/>
      <c r="J606" s="43" t="s">
        <v>171</v>
      </c>
      <c r="K606" s="346"/>
      <c r="L606" s="43">
        <v>5133</v>
      </c>
      <c r="M606" s="346"/>
      <c r="N606" s="47" t="s">
        <v>171</v>
      </c>
      <c r="O606" s="104" t="s">
        <v>171</v>
      </c>
      <c r="P606" s="49" t="s">
        <v>171</v>
      </c>
      <c r="Q606" s="346"/>
      <c r="R606" s="102" t="s">
        <v>171</v>
      </c>
      <c r="S606" s="103" t="s">
        <v>171</v>
      </c>
      <c r="T606" s="98">
        <v>24440</v>
      </c>
      <c r="U606" s="175" t="s">
        <v>171</v>
      </c>
      <c r="V606" s="225" t="s">
        <v>171</v>
      </c>
      <c r="W606" s="176" t="s">
        <v>171</v>
      </c>
      <c r="X606" s="182">
        <v>7544</v>
      </c>
      <c r="Y606" s="178" t="s">
        <v>171</v>
      </c>
    </row>
    <row r="607" spans="2:25" ht="15.75" customHeight="1" x14ac:dyDescent="0.25">
      <c r="B607" s="30">
        <v>45716</v>
      </c>
      <c r="C607" s="105"/>
      <c r="D607" s="43">
        <v>6428</v>
      </c>
      <c r="E607" s="61"/>
      <c r="F607" s="61"/>
      <c r="G607" s="61"/>
      <c r="H607" s="61"/>
      <c r="I607" s="346"/>
      <c r="J607" s="43" t="s">
        <v>171</v>
      </c>
      <c r="K607" s="346"/>
      <c r="L607" s="43">
        <v>5256</v>
      </c>
      <c r="M607" s="346"/>
      <c r="N607" s="47" t="s">
        <v>171</v>
      </c>
      <c r="O607" s="104" t="s">
        <v>171</v>
      </c>
      <c r="P607" s="49" t="s">
        <v>171</v>
      </c>
      <c r="Q607" s="346"/>
      <c r="R607" s="102" t="s">
        <v>171</v>
      </c>
      <c r="S607" s="103" t="s">
        <v>171</v>
      </c>
      <c r="T607" s="98">
        <v>27453</v>
      </c>
      <c r="U607" s="175" t="s">
        <v>171</v>
      </c>
      <c r="V607" s="225" t="s">
        <v>171</v>
      </c>
      <c r="W607" s="176" t="s">
        <v>171</v>
      </c>
      <c r="X607" s="182">
        <v>7644</v>
      </c>
      <c r="Y607" s="178" t="s">
        <v>171</v>
      </c>
    </row>
    <row r="608" spans="2:25" ht="15.75" customHeight="1" x14ac:dyDescent="0.25">
      <c r="B608" s="30">
        <v>45720</v>
      </c>
      <c r="C608" s="105"/>
      <c r="D608" s="43">
        <v>4010</v>
      </c>
      <c r="E608" s="61"/>
      <c r="F608" s="61"/>
      <c r="G608" s="61"/>
      <c r="H608" s="61"/>
      <c r="I608" s="346"/>
      <c r="J608" s="43" t="s">
        <v>171</v>
      </c>
      <c r="K608" s="346"/>
      <c r="L608" s="43" t="s">
        <v>171</v>
      </c>
      <c r="M608" s="346"/>
      <c r="N608" s="47" t="s">
        <v>171</v>
      </c>
      <c r="O608" s="104" t="s">
        <v>171</v>
      </c>
      <c r="P608" s="49" t="s">
        <v>171</v>
      </c>
      <c r="Q608" s="346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82" t="s">
        <v>171</v>
      </c>
      <c r="Y608" s="178" t="s">
        <v>171</v>
      </c>
    </row>
    <row r="609" spans="2:25" ht="15.75" customHeight="1" x14ac:dyDescent="0.25">
      <c r="B609" s="30">
        <v>45721</v>
      </c>
      <c r="C609" s="105"/>
      <c r="D609" s="43">
        <v>5410</v>
      </c>
      <c r="E609" s="61"/>
      <c r="F609" s="61"/>
      <c r="G609" s="61"/>
      <c r="H609" s="61"/>
      <c r="I609" s="346"/>
      <c r="J609" s="43" t="s">
        <v>171</v>
      </c>
      <c r="K609" s="346"/>
      <c r="L609" s="43" t="s">
        <v>171</v>
      </c>
      <c r="M609" s="346"/>
      <c r="N609" s="47" t="s">
        <v>171</v>
      </c>
      <c r="O609" s="104" t="s">
        <v>171</v>
      </c>
      <c r="P609" s="49" t="s">
        <v>171</v>
      </c>
      <c r="Q609" s="346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82" t="s">
        <v>171</v>
      </c>
      <c r="Y609" s="178" t="s">
        <v>171</v>
      </c>
    </row>
    <row r="610" spans="2:25" ht="15.75" customHeight="1" x14ac:dyDescent="0.25">
      <c r="B610" s="30">
        <v>45723</v>
      </c>
      <c r="C610" s="105"/>
      <c r="D610" s="43">
        <v>2912</v>
      </c>
      <c r="E610" s="61"/>
      <c r="F610" s="61"/>
      <c r="G610" s="61"/>
      <c r="H610" s="61"/>
      <c r="I610" s="346"/>
      <c r="J610" s="43" t="s">
        <v>171</v>
      </c>
      <c r="K610" s="346"/>
      <c r="L610" s="43" t="s">
        <v>171</v>
      </c>
      <c r="M610" s="346"/>
      <c r="N610" s="47" t="s">
        <v>171</v>
      </c>
      <c r="O610" s="104" t="s">
        <v>171</v>
      </c>
      <c r="P610" s="49" t="s">
        <v>171</v>
      </c>
      <c r="Q610" s="346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82">
        <v>6915</v>
      </c>
      <c r="Y610" s="178" t="s">
        <v>171</v>
      </c>
    </row>
    <row r="611" spans="2:25" ht="15.75" customHeight="1" x14ac:dyDescent="0.25">
      <c r="B611" s="30">
        <v>45726</v>
      </c>
      <c r="C611" s="105"/>
      <c r="D611" s="43">
        <v>6580</v>
      </c>
      <c r="E611" s="61"/>
      <c r="F611" s="61"/>
      <c r="G611" s="61"/>
      <c r="H611" s="61"/>
      <c r="I611" s="346"/>
      <c r="J611" s="43" t="s">
        <v>171</v>
      </c>
      <c r="K611" s="346"/>
      <c r="L611" s="43">
        <v>5523</v>
      </c>
      <c r="M611" s="346"/>
      <c r="N611" s="47" t="s">
        <v>171</v>
      </c>
      <c r="O611" s="104" t="s">
        <v>171</v>
      </c>
      <c r="P611" s="49" t="s">
        <v>171</v>
      </c>
      <c r="Q611" s="346"/>
      <c r="R611" s="102" t="s">
        <v>171</v>
      </c>
      <c r="S611" s="103" t="s">
        <v>171</v>
      </c>
      <c r="T611" s="98">
        <v>53200</v>
      </c>
      <c r="U611" s="175" t="s">
        <v>171</v>
      </c>
      <c r="V611" s="225" t="s">
        <v>171</v>
      </c>
      <c r="W611" s="176" t="s">
        <v>171</v>
      </c>
      <c r="X611" s="182">
        <v>6950</v>
      </c>
      <c r="Y611" s="178" t="s">
        <v>171</v>
      </c>
    </row>
    <row r="612" spans="2:25" ht="15.75" customHeight="1" x14ac:dyDescent="0.25">
      <c r="B612" s="30">
        <v>45728</v>
      </c>
      <c r="C612" s="105"/>
      <c r="D612" s="43">
        <v>7131</v>
      </c>
      <c r="E612" s="61"/>
      <c r="F612" s="61"/>
      <c r="G612" s="61"/>
      <c r="H612" s="61"/>
      <c r="I612" s="346"/>
      <c r="J612" s="43" t="s">
        <v>171</v>
      </c>
      <c r="K612" s="346"/>
      <c r="L612" s="43">
        <v>5940</v>
      </c>
      <c r="M612" s="346"/>
      <c r="N612" s="47" t="s">
        <v>171</v>
      </c>
      <c r="O612" s="104" t="s">
        <v>171</v>
      </c>
      <c r="P612" s="49" t="s">
        <v>171</v>
      </c>
      <c r="Q612" s="346"/>
      <c r="R612" s="102" t="s">
        <v>171</v>
      </c>
      <c r="S612" s="103" t="s">
        <v>171</v>
      </c>
      <c r="T612" s="98">
        <v>55350</v>
      </c>
      <c r="U612" s="175" t="s">
        <v>171</v>
      </c>
      <c r="V612" s="225" t="s">
        <v>171</v>
      </c>
      <c r="W612" s="176" t="s">
        <v>171</v>
      </c>
      <c r="X612" s="182">
        <v>7420</v>
      </c>
      <c r="Y612" s="178" t="s">
        <v>171</v>
      </c>
    </row>
    <row r="613" spans="2:25" ht="15.75" customHeight="1" x14ac:dyDescent="0.25">
      <c r="B613" s="30">
        <v>45730</v>
      </c>
      <c r="C613" s="105"/>
      <c r="D613" s="43">
        <v>6260</v>
      </c>
      <c r="E613" s="61"/>
      <c r="F613" s="61"/>
      <c r="G613" s="61"/>
      <c r="H613" s="61"/>
      <c r="I613" s="346"/>
      <c r="J613" s="43" t="s">
        <v>171</v>
      </c>
      <c r="K613" s="346"/>
      <c r="L613" s="43">
        <v>5323</v>
      </c>
      <c r="M613" s="346"/>
      <c r="N613" s="47" t="s">
        <v>171</v>
      </c>
      <c r="O613" s="104" t="s">
        <v>171</v>
      </c>
      <c r="P613" s="49" t="s">
        <v>171</v>
      </c>
      <c r="Q613" s="346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82" t="s">
        <v>171</v>
      </c>
      <c r="Y613" s="178" t="s">
        <v>171</v>
      </c>
    </row>
    <row r="614" spans="2:25" ht="15.75" customHeight="1" x14ac:dyDescent="0.25">
      <c r="B614" s="30">
        <v>45733</v>
      </c>
      <c r="C614" s="105"/>
      <c r="D614" s="43">
        <v>6729</v>
      </c>
      <c r="E614" s="61"/>
      <c r="F614" s="61"/>
      <c r="G614" s="61"/>
      <c r="H614" s="61"/>
      <c r="I614" s="346"/>
      <c r="J614" s="43" t="s">
        <v>171</v>
      </c>
      <c r="K614" s="346"/>
      <c r="L614" s="43">
        <v>5345</v>
      </c>
      <c r="M614" s="346"/>
      <c r="N614" s="47" t="s">
        <v>171</v>
      </c>
      <c r="O614" s="104" t="s">
        <v>171</v>
      </c>
      <c r="P614" s="49" t="s">
        <v>171</v>
      </c>
      <c r="Q614" s="346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82" t="s">
        <v>171</v>
      </c>
      <c r="Y614" s="178" t="s">
        <v>171</v>
      </c>
    </row>
    <row r="615" spans="2:25" ht="15.75" customHeight="1" x14ac:dyDescent="0.25">
      <c r="B615" s="30">
        <v>45737</v>
      </c>
      <c r="C615" s="105"/>
      <c r="D615" s="43">
        <v>6059</v>
      </c>
      <c r="E615" s="61"/>
      <c r="F615" s="61"/>
      <c r="G615" s="61"/>
      <c r="H615" s="61"/>
      <c r="I615" s="346"/>
      <c r="J615" s="43" t="s">
        <v>171</v>
      </c>
      <c r="K615" s="346"/>
      <c r="L615" s="43" t="s">
        <v>171</v>
      </c>
      <c r="M615" s="346"/>
      <c r="N615" s="47" t="s">
        <v>171</v>
      </c>
      <c r="O615" s="104" t="s">
        <v>171</v>
      </c>
      <c r="P615" s="49" t="s">
        <v>171</v>
      </c>
      <c r="Q615" s="346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82">
        <v>7276</v>
      </c>
      <c r="Y615" s="178" t="s">
        <v>171</v>
      </c>
    </row>
    <row r="616" spans="2:25" ht="15.75" customHeight="1" x14ac:dyDescent="0.25">
      <c r="B616" s="30">
        <v>45740</v>
      </c>
      <c r="C616" s="105"/>
      <c r="D616" s="43">
        <v>6461</v>
      </c>
      <c r="E616" s="61"/>
      <c r="F616" s="61"/>
      <c r="G616" s="61"/>
      <c r="H616" s="61"/>
      <c r="I616" s="346"/>
      <c r="J616" s="43" t="s">
        <v>171</v>
      </c>
      <c r="K616" s="346"/>
      <c r="L616" s="43">
        <v>5323</v>
      </c>
      <c r="M616" s="346"/>
      <c r="N616" s="47" t="s">
        <v>171</v>
      </c>
      <c r="O616" s="104" t="s">
        <v>171</v>
      </c>
      <c r="P616" s="49" t="s">
        <v>171</v>
      </c>
      <c r="Q616" s="346"/>
      <c r="R616" s="102" t="s">
        <v>171</v>
      </c>
      <c r="S616" s="103" t="s">
        <v>171</v>
      </c>
      <c r="T616" s="98">
        <v>32475</v>
      </c>
      <c r="U616" s="175" t="s">
        <v>171</v>
      </c>
      <c r="V616" s="225" t="s">
        <v>171</v>
      </c>
      <c r="W616" s="176" t="s">
        <v>171</v>
      </c>
      <c r="X616" s="182">
        <v>7588</v>
      </c>
      <c r="Y616" s="178" t="s">
        <v>171</v>
      </c>
    </row>
    <row r="617" spans="2:25" ht="15.75" customHeight="1" x14ac:dyDescent="0.25">
      <c r="B617" s="30">
        <v>45742</v>
      </c>
      <c r="C617" s="105"/>
      <c r="D617" s="43">
        <v>6461</v>
      </c>
      <c r="E617" s="61"/>
      <c r="F617" s="61"/>
      <c r="G617" s="61"/>
      <c r="H617" s="61"/>
      <c r="I617" s="346"/>
      <c r="J617" s="43" t="s">
        <v>171</v>
      </c>
      <c r="K617" s="346"/>
      <c r="L617" s="43">
        <v>5568</v>
      </c>
      <c r="M617" s="346"/>
      <c r="N617" s="47" t="s">
        <v>171</v>
      </c>
      <c r="O617" s="104" t="s">
        <v>171</v>
      </c>
      <c r="P617" s="49" t="s">
        <v>171</v>
      </c>
      <c r="Q617" s="346"/>
      <c r="R617" s="102" t="s">
        <v>171</v>
      </c>
      <c r="S617" s="103" t="s">
        <v>171</v>
      </c>
      <c r="T617" s="98">
        <v>26226</v>
      </c>
      <c r="U617" s="175" t="s">
        <v>171</v>
      </c>
      <c r="V617" s="225" t="s">
        <v>171</v>
      </c>
      <c r="W617" s="176" t="s">
        <v>171</v>
      </c>
      <c r="X617" s="182">
        <v>7566</v>
      </c>
      <c r="Y617" s="178" t="s">
        <v>171</v>
      </c>
    </row>
    <row r="618" spans="2:25" ht="15.75" customHeight="1" x14ac:dyDescent="0.25">
      <c r="B618" s="30">
        <v>45744</v>
      </c>
      <c r="C618" s="105"/>
      <c r="D618" s="43">
        <v>6671</v>
      </c>
      <c r="E618" s="61"/>
      <c r="F618" s="61"/>
      <c r="G618" s="61"/>
      <c r="H618" s="61"/>
      <c r="I618" s="346"/>
      <c r="J618" s="43" t="s">
        <v>171</v>
      </c>
      <c r="K618" s="346"/>
      <c r="L618" s="43">
        <v>5624</v>
      </c>
      <c r="M618" s="346"/>
      <c r="N618" s="47" t="s">
        <v>171</v>
      </c>
      <c r="O618" s="104" t="s">
        <v>171</v>
      </c>
      <c r="P618" s="49" t="s">
        <v>171</v>
      </c>
      <c r="Q618" s="346"/>
      <c r="R618" s="102" t="s">
        <v>171</v>
      </c>
      <c r="S618" s="103" t="s">
        <v>171</v>
      </c>
      <c r="T618" s="98">
        <v>22766</v>
      </c>
      <c r="U618" s="175" t="s">
        <v>171</v>
      </c>
      <c r="V618" s="225" t="s">
        <v>171</v>
      </c>
      <c r="W618" s="176" t="s">
        <v>171</v>
      </c>
      <c r="X618" s="182">
        <v>7466</v>
      </c>
      <c r="Y618" s="178" t="s">
        <v>171</v>
      </c>
    </row>
    <row r="619" spans="2:25" ht="15.75" customHeight="1" x14ac:dyDescent="0.25">
      <c r="B619" s="30">
        <v>45747</v>
      </c>
      <c r="C619" s="105"/>
      <c r="D619" s="43">
        <v>7131</v>
      </c>
      <c r="E619" s="61"/>
      <c r="F619" s="61"/>
      <c r="G619" s="61"/>
      <c r="H619" s="61"/>
      <c r="I619" s="346"/>
      <c r="J619" s="43" t="s">
        <v>171</v>
      </c>
      <c r="K619" s="346"/>
      <c r="L619" s="43">
        <v>6271</v>
      </c>
      <c r="M619" s="346"/>
      <c r="N619" s="47" t="s">
        <v>171</v>
      </c>
      <c r="O619" s="104" t="s">
        <v>171</v>
      </c>
      <c r="P619" s="49" t="s">
        <v>171</v>
      </c>
      <c r="Q619" s="346"/>
      <c r="R619" s="102" t="s">
        <v>171</v>
      </c>
      <c r="S619" s="103" t="s">
        <v>171</v>
      </c>
      <c r="T619" s="98">
        <v>27342</v>
      </c>
      <c r="U619" s="175" t="s">
        <v>171</v>
      </c>
      <c r="V619" s="225" t="s">
        <v>171</v>
      </c>
      <c r="W619" s="176" t="s">
        <v>171</v>
      </c>
      <c r="X619" s="182">
        <v>7533</v>
      </c>
      <c r="Y619" s="178" t="s">
        <v>171</v>
      </c>
    </row>
    <row r="620" spans="2:25" ht="15.75" customHeight="1" x14ac:dyDescent="0.25">
      <c r="B620" s="30">
        <v>45749</v>
      </c>
      <c r="C620" s="105"/>
      <c r="D620" s="43">
        <v>6863</v>
      </c>
      <c r="E620" s="61"/>
      <c r="F620" s="61"/>
      <c r="G620" s="61"/>
      <c r="H620" s="61"/>
      <c r="I620" s="346"/>
      <c r="J620" s="43" t="s">
        <v>171</v>
      </c>
      <c r="K620" s="346"/>
      <c r="L620" s="43">
        <v>5669</v>
      </c>
      <c r="M620" s="346"/>
      <c r="N620" s="47" t="s">
        <v>171</v>
      </c>
      <c r="O620" s="104" t="s">
        <v>171</v>
      </c>
      <c r="P620" s="49" t="s">
        <v>171</v>
      </c>
      <c r="Q620" s="346"/>
      <c r="R620" s="102" t="s">
        <v>171</v>
      </c>
      <c r="S620" s="103" t="s">
        <v>171</v>
      </c>
      <c r="T620" s="98">
        <v>27230</v>
      </c>
      <c r="U620" s="175" t="s">
        <v>171</v>
      </c>
      <c r="V620" s="225" t="s">
        <v>171</v>
      </c>
      <c r="W620" s="176" t="s">
        <v>171</v>
      </c>
      <c r="X620" s="182">
        <v>7510</v>
      </c>
      <c r="Y620" s="178" t="s">
        <v>171</v>
      </c>
    </row>
    <row r="621" spans="2:25" ht="15.75" customHeight="1" x14ac:dyDescent="0.25">
      <c r="B621" s="30">
        <v>45751</v>
      </c>
      <c r="C621" s="105"/>
      <c r="D621" s="43">
        <v>6662</v>
      </c>
      <c r="E621" s="61"/>
      <c r="F621" s="61"/>
      <c r="G621" s="61"/>
      <c r="H621" s="61"/>
      <c r="I621" s="346"/>
      <c r="J621" s="43" t="s">
        <v>171</v>
      </c>
      <c r="K621" s="346"/>
      <c r="L621" s="43">
        <v>5713</v>
      </c>
      <c r="M621" s="346"/>
      <c r="N621" s="47" t="s">
        <v>171</v>
      </c>
      <c r="O621" s="104" t="s">
        <v>171</v>
      </c>
      <c r="P621" s="49" t="s">
        <v>171</v>
      </c>
      <c r="Q621" s="346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82">
        <v>7533</v>
      </c>
      <c r="Y621" s="178" t="s">
        <v>171</v>
      </c>
    </row>
    <row r="622" spans="2:25" ht="15.75" customHeight="1" x14ac:dyDescent="0.25">
      <c r="B622" s="30">
        <v>45754</v>
      </c>
      <c r="C622" s="105"/>
      <c r="D622" s="43">
        <v>6707</v>
      </c>
      <c r="E622" s="61"/>
      <c r="F622" s="61"/>
      <c r="G622" s="61"/>
      <c r="H622" s="61"/>
      <c r="I622" s="346"/>
      <c r="J622" s="43" t="s">
        <v>171</v>
      </c>
      <c r="K622" s="346"/>
      <c r="L622" s="43">
        <v>5646</v>
      </c>
      <c r="M622" s="346"/>
      <c r="N622" s="47" t="s">
        <v>171</v>
      </c>
      <c r="O622" s="104" t="s">
        <v>171</v>
      </c>
      <c r="P622" s="49" t="s">
        <v>171</v>
      </c>
      <c r="Q622" s="346"/>
      <c r="R622" s="102" t="s">
        <v>171</v>
      </c>
      <c r="S622" s="103" t="s">
        <v>171</v>
      </c>
      <c r="T622" s="98">
        <v>55353</v>
      </c>
      <c r="U622" s="175" t="s">
        <v>171</v>
      </c>
      <c r="V622" s="225" t="s">
        <v>171</v>
      </c>
      <c r="W622" s="176" t="s">
        <v>171</v>
      </c>
      <c r="X622" s="182">
        <v>7566</v>
      </c>
      <c r="Y622" s="178" t="s">
        <v>171</v>
      </c>
    </row>
    <row r="623" spans="2:25" ht="15.75" customHeight="1" x14ac:dyDescent="0.25">
      <c r="B623" s="30">
        <v>45756</v>
      </c>
      <c r="C623" s="105"/>
      <c r="D623" s="43">
        <v>7131</v>
      </c>
      <c r="E623" s="61"/>
      <c r="F623" s="61"/>
      <c r="G623" s="61"/>
      <c r="H623" s="61"/>
      <c r="I623" s="346"/>
      <c r="J623" s="43" t="s">
        <v>171</v>
      </c>
      <c r="K623" s="346"/>
      <c r="L623" s="43">
        <v>6126</v>
      </c>
      <c r="M623" s="346"/>
      <c r="N623" s="47" t="s">
        <v>171</v>
      </c>
      <c r="O623" s="104" t="s">
        <v>171</v>
      </c>
      <c r="P623" s="49" t="s">
        <v>171</v>
      </c>
      <c r="Q623" s="346"/>
      <c r="R623" s="102" t="s">
        <v>171</v>
      </c>
      <c r="S623" s="103" t="s">
        <v>171</v>
      </c>
      <c r="T623" s="98">
        <v>37274</v>
      </c>
      <c r="U623" s="175" t="s">
        <v>171</v>
      </c>
      <c r="V623" s="225" t="s">
        <v>171</v>
      </c>
      <c r="W623" s="176" t="s">
        <v>171</v>
      </c>
      <c r="X623" s="182">
        <v>7510</v>
      </c>
      <c r="Y623" s="178" t="s">
        <v>171</v>
      </c>
    </row>
    <row r="624" spans="2:25" ht="15.75" customHeight="1" x14ac:dyDescent="0.25">
      <c r="B624" s="30">
        <v>45758</v>
      </c>
      <c r="C624" s="105"/>
      <c r="D624" s="43">
        <v>7019</v>
      </c>
      <c r="E624" s="61"/>
      <c r="F624" s="61"/>
      <c r="G624" s="61"/>
      <c r="H624" s="61"/>
      <c r="I624" s="346"/>
      <c r="J624" s="43" t="s">
        <v>171</v>
      </c>
      <c r="K624" s="346"/>
      <c r="L624" s="43">
        <v>6271</v>
      </c>
      <c r="M624" s="346"/>
      <c r="N624" s="47" t="s">
        <v>171</v>
      </c>
      <c r="O624" s="104" t="s">
        <v>171</v>
      </c>
      <c r="P624" s="49" t="s">
        <v>171</v>
      </c>
      <c r="Q624" s="346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82">
        <v>7477</v>
      </c>
      <c r="Y624" s="178" t="s">
        <v>171</v>
      </c>
    </row>
    <row r="625" spans="2:25" ht="15.75" customHeight="1" x14ac:dyDescent="0.25">
      <c r="B625" s="30">
        <v>45761</v>
      </c>
      <c r="C625" s="105"/>
      <c r="D625" s="43">
        <v>6417</v>
      </c>
      <c r="E625" s="61"/>
      <c r="F625" s="61"/>
      <c r="G625" s="61"/>
      <c r="H625" s="61"/>
      <c r="I625" s="346"/>
      <c r="J625" s="43" t="s">
        <v>171</v>
      </c>
      <c r="K625" s="346"/>
      <c r="L625" s="43">
        <v>5635</v>
      </c>
      <c r="M625" s="346"/>
      <c r="N625" s="47" t="s">
        <v>171</v>
      </c>
      <c r="O625" s="104" t="s">
        <v>171</v>
      </c>
      <c r="P625" s="49" t="s">
        <v>171</v>
      </c>
      <c r="Q625" s="346"/>
      <c r="R625" s="102" t="s">
        <v>171</v>
      </c>
      <c r="S625" s="103" t="s">
        <v>171</v>
      </c>
      <c r="T625" s="98">
        <v>21962</v>
      </c>
      <c r="U625" s="175" t="s">
        <v>171</v>
      </c>
      <c r="V625" s="225" t="s">
        <v>171</v>
      </c>
      <c r="W625" s="176" t="s">
        <v>171</v>
      </c>
      <c r="X625" s="182">
        <v>7421</v>
      </c>
      <c r="Y625" s="178" t="s">
        <v>171</v>
      </c>
    </row>
    <row r="626" spans="2:25" ht="15.75" customHeight="1" x14ac:dyDescent="0.25">
      <c r="B626" s="30">
        <v>45763</v>
      </c>
      <c r="C626" s="105"/>
      <c r="D626" s="43">
        <v>6651</v>
      </c>
      <c r="E626" s="61"/>
      <c r="F626" s="61"/>
      <c r="G626" s="61"/>
      <c r="H626" s="61"/>
      <c r="I626" s="346"/>
      <c r="J626" s="43" t="s">
        <v>171</v>
      </c>
      <c r="K626" s="346"/>
      <c r="L626" s="43">
        <v>5747</v>
      </c>
      <c r="M626" s="346"/>
      <c r="N626" s="47" t="s">
        <v>171</v>
      </c>
      <c r="O626" s="104" t="s">
        <v>171</v>
      </c>
      <c r="P626" s="49" t="s">
        <v>171</v>
      </c>
      <c r="Q626" s="346"/>
      <c r="R626" s="102" t="s">
        <v>171</v>
      </c>
      <c r="S626" s="103" t="s">
        <v>171</v>
      </c>
      <c r="T626" s="98">
        <v>24440</v>
      </c>
      <c r="U626" s="175" t="s">
        <v>171</v>
      </c>
      <c r="V626" s="225" t="s">
        <v>171</v>
      </c>
      <c r="W626" s="176" t="s">
        <v>171</v>
      </c>
      <c r="X626" s="182">
        <v>7544</v>
      </c>
      <c r="Y626" s="178" t="s">
        <v>171</v>
      </c>
    </row>
    <row r="627" spans="2:25" ht="15.75" customHeight="1" x14ac:dyDescent="0.25">
      <c r="B627" s="30">
        <v>45768</v>
      </c>
      <c r="C627" s="105"/>
      <c r="D627" s="43">
        <v>6980</v>
      </c>
      <c r="E627" s="61"/>
      <c r="F627" s="61"/>
      <c r="G627" s="61"/>
      <c r="H627" s="61"/>
      <c r="I627" s="346"/>
      <c r="J627" s="43" t="s">
        <v>171</v>
      </c>
      <c r="K627" s="346"/>
      <c r="L627" s="43">
        <v>5420</v>
      </c>
      <c r="M627" s="346"/>
      <c r="N627" s="47" t="s">
        <v>171</v>
      </c>
      <c r="O627" s="104" t="s">
        <v>171</v>
      </c>
      <c r="P627" s="49" t="s">
        <v>171</v>
      </c>
      <c r="Q627" s="346"/>
      <c r="R627" s="102" t="s">
        <v>171</v>
      </c>
      <c r="S627" s="103" t="s">
        <v>171</v>
      </c>
      <c r="T627" s="98">
        <v>30950</v>
      </c>
      <c r="U627" s="175" t="s">
        <v>171</v>
      </c>
      <c r="V627" s="225" t="s">
        <v>171</v>
      </c>
      <c r="W627" s="176" t="s">
        <v>171</v>
      </c>
      <c r="X627" s="182">
        <v>7470</v>
      </c>
      <c r="Y627" s="178" t="s">
        <v>171</v>
      </c>
    </row>
    <row r="628" spans="2:25" ht="15.75" customHeight="1" x14ac:dyDescent="0.25">
      <c r="B628" s="30">
        <v>45770</v>
      </c>
      <c r="C628" s="105"/>
      <c r="D628" s="43">
        <v>6361</v>
      </c>
      <c r="E628" s="61"/>
      <c r="F628" s="61"/>
      <c r="G628" s="61"/>
      <c r="H628" s="61"/>
      <c r="I628" s="346"/>
      <c r="J628" s="43" t="s">
        <v>171</v>
      </c>
      <c r="K628" s="346"/>
      <c r="L628" s="43">
        <v>5356</v>
      </c>
      <c r="M628" s="346"/>
      <c r="N628" s="47" t="s">
        <v>171</v>
      </c>
      <c r="O628" s="104" t="s">
        <v>171</v>
      </c>
      <c r="P628" s="49" t="s">
        <v>171</v>
      </c>
      <c r="Q628" s="346"/>
      <c r="R628" s="102" t="s">
        <v>171</v>
      </c>
      <c r="S628" s="103" t="s">
        <v>171</v>
      </c>
      <c r="T628" s="98">
        <v>29350</v>
      </c>
      <c r="U628" s="175" t="s">
        <v>171</v>
      </c>
      <c r="V628" s="225" t="s">
        <v>171</v>
      </c>
      <c r="W628" s="176" t="s">
        <v>171</v>
      </c>
      <c r="X628" s="182">
        <v>7488</v>
      </c>
      <c r="Y628" s="178" t="s">
        <v>171</v>
      </c>
    </row>
    <row r="629" spans="2:25" ht="15.75" customHeight="1" x14ac:dyDescent="0.25">
      <c r="B629" s="30">
        <v>45772</v>
      </c>
      <c r="C629" s="105"/>
      <c r="D629" s="43">
        <v>7060</v>
      </c>
      <c r="E629" s="61"/>
      <c r="F629" s="61"/>
      <c r="G629" s="61"/>
      <c r="H629" s="61"/>
      <c r="I629" s="346"/>
      <c r="J629" s="43" t="s">
        <v>171</v>
      </c>
      <c r="K629" s="346"/>
      <c r="L629" s="43">
        <v>7030</v>
      </c>
      <c r="M629" s="346"/>
      <c r="N629" s="47" t="s">
        <v>171</v>
      </c>
      <c r="O629" s="104" t="s">
        <v>171</v>
      </c>
      <c r="P629" s="49" t="s">
        <v>171</v>
      </c>
      <c r="Q629" s="346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82">
        <v>7466</v>
      </c>
      <c r="Y629" s="178" t="s">
        <v>171</v>
      </c>
    </row>
    <row r="630" spans="2:25" ht="15.75" customHeight="1" x14ac:dyDescent="0.25">
      <c r="B630" s="30">
        <v>45775</v>
      </c>
      <c r="C630" s="105"/>
      <c r="D630" s="43">
        <v>6405</v>
      </c>
      <c r="E630" s="61"/>
      <c r="F630" s="61"/>
      <c r="G630" s="61"/>
      <c r="H630" s="61"/>
      <c r="I630" s="346"/>
      <c r="J630" s="43" t="s">
        <v>171</v>
      </c>
      <c r="K630" s="346"/>
      <c r="L630" s="43">
        <v>5680</v>
      </c>
      <c r="M630" s="346"/>
      <c r="N630" s="47" t="s">
        <v>171</v>
      </c>
      <c r="O630" s="104" t="s">
        <v>171</v>
      </c>
      <c r="P630" s="49" t="s">
        <v>171</v>
      </c>
      <c r="Q630" s="346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82">
        <v>7466</v>
      </c>
      <c r="Y630" s="178" t="s">
        <v>171</v>
      </c>
    </row>
    <row r="631" spans="2:25" ht="15.75" customHeight="1" x14ac:dyDescent="0.25">
      <c r="B631" s="30">
        <v>45777</v>
      </c>
      <c r="C631" s="105"/>
      <c r="D631" s="43">
        <v>6406</v>
      </c>
      <c r="E631" s="61"/>
      <c r="F631" s="61"/>
      <c r="G631" s="61"/>
      <c r="H631" s="61"/>
      <c r="I631" s="346"/>
      <c r="J631" s="43" t="s">
        <v>171</v>
      </c>
      <c r="K631" s="346"/>
      <c r="L631" s="43">
        <v>5412</v>
      </c>
      <c r="M631" s="346"/>
      <c r="N631" s="47" t="s">
        <v>171</v>
      </c>
      <c r="O631" s="104" t="s">
        <v>171</v>
      </c>
      <c r="P631" s="49" t="s">
        <v>171</v>
      </c>
      <c r="Q631" s="346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82">
        <v>7510</v>
      </c>
      <c r="Y631" s="178" t="s">
        <v>171</v>
      </c>
    </row>
    <row r="632" spans="2:25" ht="15.75" customHeight="1" x14ac:dyDescent="0.25">
      <c r="B632" s="30">
        <v>45779</v>
      </c>
      <c r="C632" s="105"/>
      <c r="D632" s="43">
        <v>6160</v>
      </c>
      <c r="E632" s="61"/>
      <c r="F632" s="61"/>
      <c r="G632" s="61"/>
      <c r="H632" s="61"/>
      <c r="I632" s="346"/>
      <c r="J632" s="43" t="s">
        <v>171</v>
      </c>
      <c r="K632" s="346"/>
      <c r="L632" s="43">
        <v>5234</v>
      </c>
      <c r="M632" s="346"/>
      <c r="N632" s="47" t="s">
        <v>171</v>
      </c>
      <c r="O632" s="104" t="s">
        <v>171</v>
      </c>
      <c r="P632" s="49" t="s">
        <v>171</v>
      </c>
      <c r="Q632" s="346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82">
        <v>7454</v>
      </c>
      <c r="Y632" s="178" t="s">
        <v>171</v>
      </c>
    </row>
    <row r="633" spans="2:25" ht="15.75" customHeight="1" x14ac:dyDescent="0.25">
      <c r="B633" s="30">
        <v>45782</v>
      </c>
      <c r="C633" s="105"/>
      <c r="D633" s="43">
        <v>6149</v>
      </c>
      <c r="E633" s="61"/>
      <c r="F633" s="61"/>
      <c r="G633" s="61"/>
      <c r="H633" s="61"/>
      <c r="I633" s="346"/>
      <c r="J633" s="43" t="s">
        <v>171</v>
      </c>
      <c r="K633" s="346"/>
      <c r="L633" s="43">
        <v>5323</v>
      </c>
      <c r="M633" s="346"/>
      <c r="N633" s="47" t="s">
        <v>171</v>
      </c>
      <c r="O633" s="104" t="s">
        <v>171</v>
      </c>
      <c r="P633" s="49" t="s">
        <v>171</v>
      </c>
      <c r="Q633" s="346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82">
        <v>7421</v>
      </c>
      <c r="Y633" s="178" t="s">
        <v>171</v>
      </c>
    </row>
    <row r="634" spans="2:25" ht="15.75" customHeight="1" x14ac:dyDescent="0.25">
      <c r="B634" s="30">
        <v>45784</v>
      </c>
      <c r="C634" s="105"/>
      <c r="D634" s="43">
        <v>6260</v>
      </c>
      <c r="E634" s="61"/>
      <c r="F634" s="61"/>
      <c r="G634" s="61"/>
      <c r="H634" s="61"/>
      <c r="I634" s="346"/>
      <c r="J634" s="43" t="s">
        <v>171</v>
      </c>
      <c r="K634" s="346"/>
      <c r="L634" s="43">
        <v>5568</v>
      </c>
      <c r="M634" s="346"/>
      <c r="N634" s="47" t="s">
        <v>171</v>
      </c>
      <c r="O634" s="104" t="s">
        <v>171</v>
      </c>
      <c r="P634" s="49" t="s">
        <v>171</v>
      </c>
      <c r="Q634" s="346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82">
        <v>7588</v>
      </c>
      <c r="Y634" s="178" t="s">
        <v>171</v>
      </c>
    </row>
    <row r="635" spans="2:25" ht="15.75" customHeight="1" x14ac:dyDescent="0.25">
      <c r="B635" s="30">
        <v>45786</v>
      </c>
      <c r="C635" s="105"/>
      <c r="D635" s="43">
        <v>6752</v>
      </c>
      <c r="E635" s="61"/>
      <c r="F635" s="61"/>
      <c r="G635" s="61"/>
      <c r="H635" s="61"/>
      <c r="I635" s="346"/>
      <c r="J635" s="43" t="s">
        <v>171</v>
      </c>
      <c r="K635" s="346"/>
      <c r="L635" s="43">
        <v>5981</v>
      </c>
      <c r="M635" s="346"/>
      <c r="N635" s="47" t="s">
        <v>171</v>
      </c>
      <c r="O635" s="104" t="s">
        <v>171</v>
      </c>
      <c r="P635" s="49" t="s">
        <v>171</v>
      </c>
      <c r="Q635" s="346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82">
        <v>7421</v>
      </c>
      <c r="Y635" s="178" t="s">
        <v>171</v>
      </c>
    </row>
    <row r="636" spans="2:25" ht="15.75" customHeight="1" x14ac:dyDescent="0.25">
      <c r="B636" s="30">
        <v>45789</v>
      </c>
      <c r="C636" s="105"/>
      <c r="D636" s="43">
        <v>6908</v>
      </c>
      <c r="E636" s="61"/>
      <c r="F636" s="61"/>
      <c r="G636" s="61"/>
      <c r="H636" s="61"/>
      <c r="I636" s="346"/>
      <c r="J636" s="43" t="s">
        <v>171</v>
      </c>
      <c r="K636" s="346"/>
      <c r="L636" s="43">
        <v>6283</v>
      </c>
      <c r="M636" s="346"/>
      <c r="N636" s="47" t="s">
        <v>171</v>
      </c>
      <c r="O636" s="104" t="s">
        <v>171</v>
      </c>
      <c r="P636" s="49" t="s">
        <v>171</v>
      </c>
      <c r="Q636" s="346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82">
        <v>7443</v>
      </c>
      <c r="Y636" s="178" t="s">
        <v>171</v>
      </c>
    </row>
    <row r="637" spans="2:25" ht="15.75" customHeight="1" x14ac:dyDescent="0.25">
      <c r="B637" s="30">
        <v>45791</v>
      </c>
      <c r="C637" s="105"/>
      <c r="D637" s="43">
        <v>6216</v>
      </c>
      <c r="E637" s="61"/>
      <c r="F637" s="61"/>
      <c r="G637" s="61"/>
      <c r="H637" s="61"/>
      <c r="I637" s="346"/>
      <c r="J637" s="43" t="s">
        <v>171</v>
      </c>
      <c r="K637" s="346"/>
      <c r="L637" s="43">
        <v>5289</v>
      </c>
      <c r="M637" s="346"/>
      <c r="N637" s="47" t="s">
        <v>171</v>
      </c>
      <c r="O637" s="104" t="s">
        <v>171</v>
      </c>
      <c r="P637" s="49" t="s">
        <v>171</v>
      </c>
      <c r="Q637" s="346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82">
        <v>7432</v>
      </c>
      <c r="Y637" s="178" t="s">
        <v>171</v>
      </c>
    </row>
    <row r="638" spans="2:25" ht="15.75" customHeight="1" x14ac:dyDescent="0.25">
      <c r="B638" s="30">
        <v>45793</v>
      </c>
      <c r="C638" s="105"/>
      <c r="D638" s="43">
        <v>6004</v>
      </c>
      <c r="E638" s="61"/>
      <c r="F638" s="61"/>
      <c r="G638" s="61"/>
      <c r="H638" s="61"/>
      <c r="I638" s="346"/>
      <c r="J638" s="43" t="s">
        <v>171</v>
      </c>
      <c r="K638" s="346"/>
      <c r="L638" s="43">
        <v>4768</v>
      </c>
      <c r="M638" s="346"/>
      <c r="N638" s="47" t="s">
        <v>171</v>
      </c>
      <c r="O638" s="104" t="s">
        <v>171</v>
      </c>
      <c r="P638" s="49" t="s">
        <v>171</v>
      </c>
      <c r="Q638" s="346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82">
        <v>7410</v>
      </c>
      <c r="Y638" s="178" t="s">
        <v>171</v>
      </c>
    </row>
    <row r="639" spans="2:25" ht="15.75" customHeight="1" x14ac:dyDescent="0.25">
      <c r="B639" s="30">
        <v>45796</v>
      </c>
      <c r="C639" s="105"/>
      <c r="D639" s="43">
        <v>6154</v>
      </c>
      <c r="E639" s="61"/>
      <c r="F639" s="61"/>
      <c r="G639" s="61"/>
      <c r="H639" s="61"/>
      <c r="I639" s="346"/>
      <c r="J639" s="43" t="s">
        <v>171</v>
      </c>
      <c r="K639" s="346"/>
      <c r="L639" s="43">
        <v>5624</v>
      </c>
      <c r="M639" s="346"/>
      <c r="N639" s="47" t="s">
        <v>171</v>
      </c>
      <c r="O639" s="104" t="s">
        <v>171</v>
      </c>
      <c r="P639" s="49" t="s">
        <v>171</v>
      </c>
      <c r="Q639" s="346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82">
        <v>7564</v>
      </c>
      <c r="Y639" s="178" t="s">
        <v>171</v>
      </c>
    </row>
    <row r="640" spans="2:25" ht="15.75" customHeight="1" x14ac:dyDescent="0.25">
      <c r="B640" s="30">
        <v>45798</v>
      </c>
      <c r="C640" s="105"/>
      <c r="D640" s="43">
        <v>7164</v>
      </c>
      <c r="E640" s="61"/>
      <c r="F640" s="61"/>
      <c r="G640" s="61"/>
      <c r="H640" s="61"/>
      <c r="I640" s="346"/>
      <c r="J640" s="43" t="s">
        <v>171</v>
      </c>
      <c r="K640" s="346"/>
      <c r="L640" s="43">
        <v>6110</v>
      </c>
      <c r="M640" s="346"/>
      <c r="N640" s="47" t="s">
        <v>171</v>
      </c>
      <c r="O640" s="104" t="s">
        <v>171</v>
      </c>
      <c r="P640" s="49" t="s">
        <v>171</v>
      </c>
      <c r="Q640" s="346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82">
        <v>7387</v>
      </c>
      <c r="Y640" s="178" t="s">
        <v>171</v>
      </c>
    </row>
    <row r="641" spans="2:25" ht="15.75" customHeight="1" x14ac:dyDescent="0.25">
      <c r="B641" s="30">
        <v>45800</v>
      </c>
      <c r="C641" s="105"/>
      <c r="D641" s="43">
        <v>7031</v>
      </c>
      <c r="E641" s="61"/>
      <c r="F641" s="61"/>
      <c r="G641" s="61"/>
      <c r="H641" s="61"/>
      <c r="I641" s="346"/>
      <c r="J641" s="43" t="s">
        <v>171</v>
      </c>
      <c r="K641" s="346"/>
      <c r="L641" s="43">
        <v>5714</v>
      </c>
      <c r="M641" s="346"/>
      <c r="N641" s="47" t="s">
        <v>171</v>
      </c>
      <c r="O641" s="104" t="s">
        <v>171</v>
      </c>
      <c r="P641" s="49" t="s">
        <v>171</v>
      </c>
      <c r="Q641" s="346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82">
        <v>7546</v>
      </c>
      <c r="Y641" s="178" t="s">
        <v>171</v>
      </c>
    </row>
    <row r="642" spans="2:25" ht="15.75" customHeight="1" x14ac:dyDescent="0.25">
      <c r="B642" s="30">
        <v>45803</v>
      </c>
      <c r="C642" s="105"/>
      <c r="D642" s="43">
        <v>5624</v>
      </c>
      <c r="E642" s="61"/>
      <c r="F642" s="61"/>
      <c r="G642" s="61"/>
      <c r="H642" s="61"/>
      <c r="I642" s="346"/>
      <c r="J642" s="43" t="s">
        <v>171</v>
      </c>
      <c r="K642" s="346"/>
      <c r="L642" s="43">
        <v>5033</v>
      </c>
      <c r="M642" s="346"/>
      <c r="N642" s="47" t="s">
        <v>171</v>
      </c>
      <c r="O642" s="104" t="s">
        <v>171</v>
      </c>
      <c r="P642" s="49" t="s">
        <v>171</v>
      </c>
      <c r="Q642" s="346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82">
        <v>7387</v>
      </c>
      <c r="Y642" s="178" t="s">
        <v>171</v>
      </c>
    </row>
    <row r="643" spans="2:25" ht="15.75" customHeight="1" x14ac:dyDescent="0.25">
      <c r="B643" s="30">
        <v>45805</v>
      </c>
      <c r="C643" s="105"/>
      <c r="D643" s="43">
        <v>6328</v>
      </c>
      <c r="E643" s="61"/>
      <c r="F643" s="61"/>
      <c r="G643" s="61"/>
      <c r="H643" s="61"/>
      <c r="I643" s="346"/>
      <c r="J643" s="43" t="s">
        <v>171</v>
      </c>
      <c r="K643" s="346"/>
      <c r="L643" s="43">
        <v>5179</v>
      </c>
      <c r="M643" s="346"/>
      <c r="N643" s="47" t="s">
        <v>171</v>
      </c>
      <c r="O643" s="104" t="s">
        <v>171</v>
      </c>
      <c r="P643" s="49" t="s">
        <v>171</v>
      </c>
      <c r="Q643" s="346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82">
        <v>7552</v>
      </c>
      <c r="Y643" s="178" t="s">
        <v>171</v>
      </c>
    </row>
    <row r="644" spans="2:25" ht="15.75" customHeight="1" x14ac:dyDescent="0.25">
      <c r="B644" s="30">
        <v>45807</v>
      </c>
      <c r="C644" s="105"/>
      <c r="D644" s="43">
        <v>6060</v>
      </c>
      <c r="E644" s="61"/>
      <c r="F644" s="61"/>
      <c r="G644" s="61"/>
      <c r="H644" s="61"/>
      <c r="I644" s="346"/>
      <c r="J644" s="43" t="s">
        <v>171</v>
      </c>
      <c r="K644" s="346"/>
      <c r="L644" s="43">
        <v>5100</v>
      </c>
      <c r="M644" s="346"/>
      <c r="N644" s="47" t="s">
        <v>171</v>
      </c>
      <c r="O644" s="104" t="s">
        <v>171</v>
      </c>
      <c r="P644" s="49" t="s">
        <v>171</v>
      </c>
      <c r="Q644" s="346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82">
        <v>7368</v>
      </c>
      <c r="Y644" s="178" t="s">
        <v>171</v>
      </c>
    </row>
    <row r="645" spans="2:25" ht="15.75" customHeight="1" x14ac:dyDescent="0.25">
      <c r="B645" s="30">
        <v>45810</v>
      </c>
      <c r="C645" s="105"/>
      <c r="D645" s="43">
        <v>6756</v>
      </c>
      <c r="E645" s="61"/>
      <c r="F645" s="61"/>
      <c r="G645" s="61"/>
      <c r="H645" s="61"/>
      <c r="I645" s="346"/>
      <c r="J645" s="43" t="s">
        <v>171</v>
      </c>
      <c r="K645" s="346"/>
      <c r="L645" s="43">
        <v>5130</v>
      </c>
      <c r="M645" s="346"/>
      <c r="N645" s="47" t="s">
        <v>171</v>
      </c>
      <c r="O645" s="104" t="s">
        <v>171</v>
      </c>
      <c r="P645" s="49" t="s">
        <v>171</v>
      </c>
      <c r="Q645" s="346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82">
        <v>7581</v>
      </c>
      <c r="Y645" s="178" t="s">
        <v>171</v>
      </c>
    </row>
    <row r="646" spans="2:25" ht="15.75" customHeight="1" x14ac:dyDescent="0.25">
      <c r="B646" s="30">
        <v>45812</v>
      </c>
      <c r="C646" s="105"/>
      <c r="D646" s="43">
        <v>6050</v>
      </c>
      <c r="E646" s="61"/>
      <c r="F646" s="61"/>
      <c r="G646" s="61"/>
      <c r="H646" s="61"/>
      <c r="I646" s="346"/>
      <c r="J646" s="43" t="s">
        <v>171</v>
      </c>
      <c r="K646" s="346"/>
      <c r="L646" s="43">
        <v>5158</v>
      </c>
      <c r="M646" s="346"/>
      <c r="N646" s="47" t="s">
        <v>171</v>
      </c>
      <c r="O646" s="104" t="s">
        <v>171</v>
      </c>
      <c r="P646" s="49" t="s">
        <v>171</v>
      </c>
      <c r="Q646" s="346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82">
        <v>7617</v>
      </c>
      <c r="Y646" s="178" t="s">
        <v>171</v>
      </c>
    </row>
    <row r="647" spans="2:25" ht="15.75" customHeight="1" x14ac:dyDescent="0.25">
      <c r="B647" s="30">
        <v>45814</v>
      </c>
      <c r="C647" s="105"/>
      <c r="D647" s="43">
        <v>6171</v>
      </c>
      <c r="E647" s="61"/>
      <c r="F647" s="61"/>
      <c r="G647" s="61"/>
      <c r="H647" s="61"/>
      <c r="I647" s="346"/>
      <c r="J647" s="43" t="s">
        <v>171</v>
      </c>
      <c r="K647" s="346"/>
      <c r="L647" s="43">
        <v>5010</v>
      </c>
      <c r="M647" s="346"/>
      <c r="N647" s="47" t="s">
        <v>171</v>
      </c>
      <c r="O647" s="104" t="s">
        <v>171</v>
      </c>
      <c r="P647" s="49" t="s">
        <v>171</v>
      </c>
      <c r="Q647" s="346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82">
        <v>7387</v>
      </c>
      <c r="Y647" s="178" t="s">
        <v>171</v>
      </c>
    </row>
    <row r="648" spans="2:25" ht="15.75" customHeight="1" x14ac:dyDescent="0.25">
      <c r="B648" s="30">
        <v>45819</v>
      </c>
      <c r="C648" s="105"/>
      <c r="D648" s="43">
        <v>6439</v>
      </c>
      <c r="E648" s="61"/>
      <c r="F648" s="61"/>
      <c r="G648" s="61"/>
      <c r="H648" s="61"/>
      <c r="I648" s="346"/>
      <c r="J648" s="43" t="s">
        <v>171</v>
      </c>
      <c r="K648" s="346"/>
      <c r="L648" s="43">
        <v>6316</v>
      </c>
      <c r="M648" s="346"/>
      <c r="N648" s="47" t="s">
        <v>171</v>
      </c>
      <c r="O648" s="104" t="s">
        <v>171</v>
      </c>
      <c r="P648" s="49" t="s">
        <v>171</v>
      </c>
      <c r="Q648" s="346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82">
        <v>7365</v>
      </c>
      <c r="Y648" s="178" t="s">
        <v>171</v>
      </c>
    </row>
    <row r="649" spans="2:25" ht="15.75" customHeight="1" x14ac:dyDescent="0.25">
      <c r="B649" s="30">
        <v>45821</v>
      </c>
      <c r="C649" s="105"/>
      <c r="D649" s="43">
        <v>6852</v>
      </c>
      <c r="E649" s="61"/>
      <c r="F649" s="61"/>
      <c r="G649" s="61"/>
      <c r="H649" s="61"/>
      <c r="I649" s="346"/>
      <c r="J649" s="43" t="s">
        <v>171</v>
      </c>
      <c r="K649" s="346"/>
      <c r="L649" s="43">
        <v>6606</v>
      </c>
      <c r="M649" s="346"/>
      <c r="N649" s="47" t="s">
        <v>171</v>
      </c>
      <c r="O649" s="104" t="s">
        <v>171</v>
      </c>
      <c r="P649" s="49" t="s">
        <v>171</v>
      </c>
      <c r="Q649" s="346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82">
        <v>7431</v>
      </c>
      <c r="Y649" s="178" t="s">
        <v>171</v>
      </c>
    </row>
    <row r="650" spans="2:25" ht="15.75" customHeight="1" x14ac:dyDescent="0.25">
      <c r="B650" s="30">
        <v>45824</v>
      </c>
      <c r="C650" s="105"/>
      <c r="D650" s="43">
        <v>6265</v>
      </c>
      <c r="E650" s="61"/>
      <c r="F650" s="61"/>
      <c r="G650" s="61"/>
      <c r="H650" s="61"/>
      <c r="I650" s="346"/>
      <c r="J650" s="43" t="s">
        <v>171</v>
      </c>
      <c r="K650" s="346"/>
      <c r="L650" s="43">
        <v>5573</v>
      </c>
      <c r="M650" s="346"/>
      <c r="N650" s="47" t="s">
        <v>171</v>
      </c>
      <c r="O650" s="104" t="s">
        <v>171</v>
      </c>
      <c r="P650" s="49" t="s">
        <v>171</v>
      </c>
      <c r="Q650" s="346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82">
        <v>7582</v>
      </c>
      <c r="Y650" s="178" t="s">
        <v>171</v>
      </c>
    </row>
    <row r="651" spans="2:25" ht="15.75" customHeight="1" x14ac:dyDescent="0.25">
      <c r="B651" s="30">
        <v>45826</v>
      </c>
      <c r="C651" s="105"/>
      <c r="D651" s="43">
        <v>5838</v>
      </c>
      <c r="E651" s="61"/>
      <c r="F651" s="61"/>
      <c r="G651" s="61"/>
      <c r="H651" s="61"/>
      <c r="I651" s="346"/>
      <c r="J651" s="43" t="s">
        <v>171</v>
      </c>
      <c r="K651" s="346"/>
      <c r="L651" s="43">
        <v>4851</v>
      </c>
      <c r="M651" s="346"/>
      <c r="N651" s="47" t="s">
        <v>171</v>
      </c>
      <c r="O651" s="104" t="s">
        <v>171</v>
      </c>
      <c r="P651" s="49" t="s">
        <v>171</v>
      </c>
      <c r="Q651" s="346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82">
        <v>6901</v>
      </c>
      <c r="Y651" s="178" t="s">
        <v>171</v>
      </c>
    </row>
    <row r="652" spans="2:25" ht="15.75" customHeight="1" x14ac:dyDescent="0.25">
      <c r="B652" s="30">
        <v>45828</v>
      </c>
      <c r="C652" s="105"/>
      <c r="D652" s="43">
        <v>6383</v>
      </c>
      <c r="E652" s="61"/>
      <c r="F652" s="61"/>
      <c r="G652" s="61"/>
      <c r="H652" s="61"/>
      <c r="I652" s="346"/>
      <c r="J652" s="43" t="s">
        <v>171</v>
      </c>
      <c r="K652" s="346"/>
      <c r="L652" s="43">
        <v>6160</v>
      </c>
      <c r="M652" s="346"/>
      <c r="N652" s="47" t="s">
        <v>171</v>
      </c>
      <c r="O652" s="104" t="s">
        <v>171</v>
      </c>
      <c r="P652" s="49" t="s">
        <v>171</v>
      </c>
      <c r="Q652" s="346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82">
        <v>7421</v>
      </c>
      <c r="Y652" s="178" t="s">
        <v>171</v>
      </c>
    </row>
    <row r="653" spans="2:25" ht="15.75" customHeight="1" x14ac:dyDescent="0.25">
      <c r="B653" s="30">
        <v>45831</v>
      </c>
      <c r="C653" s="105"/>
      <c r="D653" s="43">
        <v>5693</v>
      </c>
      <c r="E653" s="61"/>
      <c r="F653" s="61"/>
      <c r="G653" s="61"/>
      <c r="H653" s="61"/>
      <c r="I653" s="346"/>
      <c r="J653" s="43" t="s">
        <v>171</v>
      </c>
      <c r="K653" s="346"/>
      <c r="L653" s="43">
        <v>4947</v>
      </c>
      <c r="M653" s="346"/>
      <c r="N653" s="47" t="s">
        <v>171</v>
      </c>
      <c r="O653" s="104" t="s">
        <v>171</v>
      </c>
      <c r="P653" s="49" t="s">
        <v>171</v>
      </c>
      <c r="Q653" s="346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82">
        <v>6876</v>
      </c>
      <c r="Y653" s="178" t="s">
        <v>171</v>
      </c>
    </row>
    <row r="654" spans="2:25" ht="15.75" customHeight="1" x14ac:dyDescent="0.25">
      <c r="B654" s="30">
        <v>45833</v>
      </c>
      <c r="C654" s="105"/>
      <c r="D654" s="43">
        <v>6627</v>
      </c>
      <c r="E654" s="61"/>
      <c r="F654" s="61"/>
      <c r="G654" s="61"/>
      <c r="H654" s="61"/>
      <c r="I654" s="346"/>
      <c r="J654" s="43" t="s">
        <v>171</v>
      </c>
      <c r="K654" s="346"/>
      <c r="L654" s="43">
        <v>5473</v>
      </c>
      <c r="M654" s="346"/>
      <c r="N654" s="47" t="s">
        <v>171</v>
      </c>
      <c r="O654" s="104" t="s">
        <v>171</v>
      </c>
      <c r="P654" s="49" t="s">
        <v>171</v>
      </c>
      <c r="Q654" s="346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82">
        <v>7578</v>
      </c>
      <c r="Y654" s="178" t="s">
        <v>171</v>
      </c>
    </row>
    <row r="655" spans="2:25" ht="15.75" customHeight="1" x14ac:dyDescent="0.25">
      <c r="B655" s="30">
        <v>45835</v>
      </c>
      <c r="C655" s="105"/>
      <c r="D655" s="43">
        <v>6461</v>
      </c>
      <c r="E655" s="61"/>
      <c r="F655" s="61"/>
      <c r="G655" s="61"/>
      <c r="H655" s="61"/>
      <c r="I655" s="346"/>
      <c r="J655" s="43" t="s">
        <v>171</v>
      </c>
      <c r="K655" s="346"/>
      <c r="L655" s="43">
        <v>5412</v>
      </c>
      <c r="M655" s="346"/>
      <c r="N655" s="47" t="s">
        <v>171</v>
      </c>
      <c r="O655" s="104" t="s">
        <v>171</v>
      </c>
      <c r="P655" s="49" t="s">
        <v>171</v>
      </c>
      <c r="Q655" s="346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82">
        <v>7332</v>
      </c>
      <c r="Y655" s="178" t="s">
        <v>171</v>
      </c>
    </row>
    <row r="656" spans="2:25" ht="15.75" customHeight="1" x14ac:dyDescent="0.25">
      <c r="B656" s="30">
        <v>45838</v>
      </c>
      <c r="C656" s="105"/>
      <c r="D656" s="43">
        <v>5238</v>
      </c>
      <c r="E656" s="61"/>
      <c r="F656" s="61"/>
      <c r="G656" s="61"/>
      <c r="H656" s="61"/>
      <c r="I656" s="346"/>
      <c r="J656" s="43" t="s">
        <v>171</v>
      </c>
      <c r="K656" s="346"/>
      <c r="L656" s="43">
        <v>5149</v>
      </c>
      <c r="M656" s="346"/>
      <c r="N656" s="47" t="s">
        <v>171</v>
      </c>
      <c r="O656" s="104" t="s">
        <v>171</v>
      </c>
      <c r="P656" s="49" t="s">
        <v>171</v>
      </c>
      <c r="Q656" s="346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82">
        <v>6785</v>
      </c>
      <c r="Y656" s="178" t="s">
        <v>171</v>
      </c>
    </row>
    <row r="657" spans="2:25" ht="15.75" customHeight="1" x14ac:dyDescent="0.25">
      <c r="B657" s="30">
        <v>45840</v>
      </c>
      <c r="C657" s="105"/>
      <c r="D657" s="43">
        <v>6338</v>
      </c>
      <c r="E657" s="61"/>
      <c r="F657" s="61"/>
      <c r="G657" s="61"/>
      <c r="H657" s="61"/>
      <c r="I657" s="346"/>
      <c r="J657" s="43" t="s">
        <v>171</v>
      </c>
      <c r="K657" s="346"/>
      <c r="L657" s="43">
        <v>5580</v>
      </c>
      <c r="M657" s="346"/>
      <c r="N657" s="47" t="s">
        <v>171</v>
      </c>
      <c r="O657" s="104" t="s">
        <v>171</v>
      </c>
      <c r="P657" s="49" t="s">
        <v>171</v>
      </c>
      <c r="Q657" s="346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82">
        <v>7410</v>
      </c>
      <c r="Y657" s="178" t="s">
        <v>171</v>
      </c>
    </row>
    <row r="658" spans="2:25" ht="15.75" customHeight="1" x14ac:dyDescent="0.25">
      <c r="B658" s="30">
        <v>45842</v>
      </c>
      <c r="C658" s="105"/>
      <c r="D658" s="43">
        <v>6271</v>
      </c>
      <c r="E658" s="61"/>
      <c r="F658" s="61"/>
      <c r="G658" s="61"/>
      <c r="H658" s="61"/>
      <c r="I658" s="346"/>
      <c r="J658" s="43" t="s">
        <v>171</v>
      </c>
      <c r="K658" s="346"/>
      <c r="L658" s="43">
        <v>5513</v>
      </c>
      <c r="M658" s="346"/>
      <c r="N658" s="47" t="s">
        <v>171</v>
      </c>
      <c r="O658" s="104" t="s">
        <v>171</v>
      </c>
      <c r="P658" s="49" t="s">
        <v>171</v>
      </c>
      <c r="Q658" s="346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82">
        <v>7365</v>
      </c>
      <c r="Y658" s="178" t="s">
        <v>171</v>
      </c>
    </row>
    <row r="659" spans="2:25" ht="15.75" customHeight="1" x14ac:dyDescent="0.25">
      <c r="B659" s="30">
        <v>45845</v>
      </c>
      <c r="C659" s="105"/>
      <c r="D659" s="43">
        <v>6435</v>
      </c>
      <c r="E659" s="61"/>
      <c r="F659" s="61"/>
      <c r="G659" s="61"/>
      <c r="H659" s="61"/>
      <c r="I659" s="346"/>
      <c r="J659" s="43" t="s">
        <v>171</v>
      </c>
      <c r="K659" s="346"/>
      <c r="L659" s="43">
        <v>5584</v>
      </c>
      <c r="M659" s="346"/>
      <c r="N659" s="47" t="s">
        <v>171</v>
      </c>
      <c r="O659" s="104" t="s">
        <v>171</v>
      </c>
      <c r="P659" s="49" t="s">
        <v>171</v>
      </c>
      <c r="Q659" s="346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82">
        <v>7658</v>
      </c>
      <c r="Y659" s="178" t="s">
        <v>171</v>
      </c>
    </row>
    <row r="660" spans="2:25" ht="15.75" customHeight="1" x14ac:dyDescent="0.25">
      <c r="B660" s="30">
        <v>45847</v>
      </c>
      <c r="C660" s="105"/>
      <c r="D660" s="43">
        <v>5946</v>
      </c>
      <c r="E660" s="61"/>
      <c r="F660" s="61"/>
      <c r="G660" s="61"/>
      <c r="H660" s="61"/>
      <c r="I660" s="346"/>
      <c r="J660" s="43" t="s">
        <v>171</v>
      </c>
      <c r="K660" s="346"/>
      <c r="L660" s="43">
        <v>5743</v>
      </c>
      <c r="M660" s="346"/>
      <c r="N660" s="47" t="s">
        <v>171</v>
      </c>
      <c r="O660" s="104" t="s">
        <v>171</v>
      </c>
      <c r="P660" s="49" t="s">
        <v>171</v>
      </c>
      <c r="Q660" s="346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82">
        <v>7547</v>
      </c>
      <c r="Y660" s="178" t="s">
        <v>171</v>
      </c>
    </row>
    <row r="661" spans="2:25" ht="15.75" customHeight="1" x14ac:dyDescent="0.25">
      <c r="B661" s="30">
        <v>45849</v>
      </c>
      <c r="C661" s="105"/>
      <c r="D661" s="43">
        <v>6769</v>
      </c>
      <c r="E661" s="61"/>
      <c r="F661" s="61"/>
      <c r="G661" s="61"/>
      <c r="H661" s="61"/>
      <c r="I661" s="346"/>
      <c r="J661" s="43" t="s">
        <v>171</v>
      </c>
      <c r="K661" s="346"/>
      <c r="L661" s="43">
        <v>5827</v>
      </c>
      <c r="M661" s="346"/>
      <c r="N661" s="47" t="s">
        <v>171</v>
      </c>
      <c r="O661" s="104" t="s">
        <v>171</v>
      </c>
      <c r="P661" s="49" t="s">
        <v>171</v>
      </c>
      <c r="Q661" s="346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82">
        <v>7547</v>
      </c>
      <c r="Y661" s="178" t="s">
        <v>171</v>
      </c>
    </row>
    <row r="662" spans="2:25" ht="15.75" customHeight="1" x14ac:dyDescent="0.25">
      <c r="B662" s="30">
        <v>45852</v>
      </c>
      <c r="C662" s="105"/>
      <c r="D662" s="43">
        <v>6301</v>
      </c>
      <c r="E662" s="61"/>
      <c r="F662" s="61"/>
      <c r="G662" s="61"/>
      <c r="H662" s="61"/>
      <c r="I662" s="346"/>
      <c r="J662" s="43" t="s">
        <v>171</v>
      </c>
      <c r="K662" s="346"/>
      <c r="L662" s="43">
        <v>5772</v>
      </c>
      <c r="M662" s="346"/>
      <c r="N662" s="47" t="s">
        <v>171</v>
      </c>
      <c r="O662" s="104" t="s">
        <v>171</v>
      </c>
      <c r="P662" s="49" t="s">
        <v>171</v>
      </c>
      <c r="Q662" s="346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82">
        <v>7527</v>
      </c>
      <c r="Y662" s="178" t="s">
        <v>171</v>
      </c>
    </row>
    <row r="663" spans="2:25" ht="15.75" customHeight="1" x14ac:dyDescent="0.25">
      <c r="B663" s="30">
        <v>45854</v>
      </c>
      <c r="C663" s="105"/>
      <c r="D663" s="43">
        <v>6970</v>
      </c>
      <c r="E663" s="61"/>
      <c r="F663" s="61"/>
      <c r="G663" s="61"/>
      <c r="H663" s="61"/>
      <c r="I663" s="346"/>
      <c r="J663" s="43" t="s">
        <v>171</v>
      </c>
      <c r="K663" s="346"/>
      <c r="L663" s="43">
        <v>5530</v>
      </c>
      <c r="M663" s="346"/>
      <c r="N663" s="47" t="s">
        <v>171</v>
      </c>
      <c r="O663" s="104" t="s">
        <v>171</v>
      </c>
      <c r="P663" s="49" t="s">
        <v>171</v>
      </c>
      <c r="Q663" s="346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82">
        <v>7574</v>
      </c>
      <c r="Y663" s="178" t="s">
        <v>171</v>
      </c>
    </row>
    <row r="664" spans="2:25" ht="15.75" customHeight="1" x14ac:dyDescent="0.25">
      <c r="B664" s="30">
        <v>45856</v>
      </c>
      <c r="C664" s="105"/>
      <c r="D664" s="43">
        <v>6138</v>
      </c>
      <c r="E664" s="61"/>
      <c r="F664" s="61"/>
      <c r="G664" s="61"/>
      <c r="H664" s="61"/>
      <c r="I664" s="346"/>
      <c r="J664" s="43" t="s">
        <v>171</v>
      </c>
      <c r="K664" s="346"/>
      <c r="L664" s="43">
        <v>5234</v>
      </c>
      <c r="M664" s="346"/>
      <c r="N664" s="47" t="s">
        <v>171</v>
      </c>
      <c r="O664" s="104" t="s">
        <v>171</v>
      </c>
      <c r="P664" s="49" t="s">
        <v>171</v>
      </c>
      <c r="Q664" s="346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82">
        <v>7400</v>
      </c>
      <c r="Y664" s="178" t="s">
        <v>171</v>
      </c>
    </row>
    <row r="665" spans="2:25" ht="15.75" customHeight="1" x14ac:dyDescent="0.25">
      <c r="B665" s="30">
        <v>45859</v>
      </c>
      <c r="C665" s="105"/>
      <c r="D665" s="43">
        <v>6082</v>
      </c>
      <c r="E665" s="61"/>
      <c r="F665" s="61"/>
      <c r="G665" s="61"/>
      <c r="H665" s="61"/>
      <c r="I665" s="346"/>
      <c r="J665" s="43" t="s">
        <v>171</v>
      </c>
      <c r="K665" s="346"/>
      <c r="L665" s="43">
        <v>6204</v>
      </c>
      <c r="M665" s="346"/>
      <c r="N665" s="47" t="s">
        <v>171</v>
      </c>
      <c r="O665" s="104" t="s">
        <v>171</v>
      </c>
      <c r="P665" s="49" t="s">
        <v>171</v>
      </c>
      <c r="Q665" s="346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82">
        <v>7265</v>
      </c>
      <c r="Y665" s="178" t="s">
        <v>171</v>
      </c>
    </row>
    <row r="666" spans="2:25" ht="15.75" customHeight="1" x14ac:dyDescent="0.25">
      <c r="B666" s="30">
        <v>45861</v>
      </c>
      <c r="C666" s="105"/>
      <c r="D666" s="43">
        <v>5981</v>
      </c>
      <c r="E666" s="61"/>
      <c r="F666" s="61"/>
      <c r="G666" s="61"/>
      <c r="H666" s="61"/>
      <c r="I666" s="346"/>
      <c r="J666" s="43" t="s">
        <v>171</v>
      </c>
      <c r="K666" s="346"/>
      <c r="L666" s="43">
        <v>5792</v>
      </c>
      <c r="M666" s="346"/>
      <c r="N666" s="47" t="s">
        <v>171</v>
      </c>
      <c r="O666" s="104" t="s">
        <v>171</v>
      </c>
      <c r="P666" s="49" t="s">
        <v>171</v>
      </c>
      <c r="Q666" s="346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82">
        <v>7153</v>
      </c>
      <c r="Y666" s="178" t="s">
        <v>171</v>
      </c>
    </row>
    <row r="667" spans="2:25" ht="15.75" customHeight="1" x14ac:dyDescent="0.25">
      <c r="B667" s="30">
        <v>45863</v>
      </c>
      <c r="C667" s="105"/>
      <c r="D667" s="43">
        <v>6200</v>
      </c>
      <c r="E667" s="61"/>
      <c r="F667" s="61"/>
      <c r="G667" s="61"/>
      <c r="H667" s="61"/>
      <c r="I667" s="346"/>
      <c r="J667" s="43" t="s">
        <v>171</v>
      </c>
      <c r="K667" s="346"/>
      <c r="L667" s="43">
        <v>5613</v>
      </c>
      <c r="M667" s="346"/>
      <c r="N667" s="47" t="s">
        <v>171</v>
      </c>
      <c r="O667" s="104" t="s">
        <v>171</v>
      </c>
      <c r="P667" s="49" t="s">
        <v>171</v>
      </c>
      <c r="Q667" s="346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82">
        <v>5636</v>
      </c>
      <c r="Y667" s="178" t="s">
        <v>171</v>
      </c>
    </row>
    <row r="668" spans="2:25" ht="15.75" customHeight="1" x14ac:dyDescent="0.25">
      <c r="B668" s="30">
        <v>45866</v>
      </c>
      <c r="C668" s="105"/>
      <c r="D668" s="43">
        <v>5680</v>
      </c>
      <c r="E668" s="61"/>
      <c r="F668" s="61"/>
      <c r="G668" s="61"/>
      <c r="H668" s="61"/>
      <c r="I668" s="346"/>
      <c r="J668" s="43" t="s">
        <v>171</v>
      </c>
      <c r="K668" s="346"/>
      <c r="L668" s="43">
        <v>5256</v>
      </c>
      <c r="M668" s="346"/>
      <c r="N668" s="47" t="s">
        <v>171</v>
      </c>
      <c r="O668" s="104" t="s">
        <v>171</v>
      </c>
      <c r="P668" s="49" t="s">
        <v>171</v>
      </c>
      <c r="Q668" s="346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82">
        <v>7276</v>
      </c>
      <c r="Y668" s="178" t="s">
        <v>171</v>
      </c>
    </row>
    <row r="669" spans="2:25" ht="15.75" customHeight="1" x14ac:dyDescent="0.25">
      <c r="B669" s="30">
        <v>45868</v>
      </c>
      <c r="C669" s="105"/>
      <c r="D669" s="43">
        <v>5127</v>
      </c>
      <c r="E669" s="61"/>
      <c r="F669" s="61"/>
      <c r="G669" s="61"/>
      <c r="H669" s="61"/>
      <c r="I669" s="346"/>
      <c r="J669" s="43" t="s">
        <v>171</v>
      </c>
      <c r="K669" s="346"/>
      <c r="L669" s="43">
        <v>4671</v>
      </c>
      <c r="M669" s="346"/>
      <c r="N669" s="47" t="s">
        <v>171</v>
      </c>
      <c r="O669" s="104" t="s">
        <v>171</v>
      </c>
      <c r="P669" s="49" t="s">
        <v>171</v>
      </c>
      <c r="Q669" s="346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82">
        <v>6972</v>
      </c>
      <c r="Y669" s="178" t="s">
        <v>171</v>
      </c>
    </row>
    <row r="670" spans="2:25" ht="15.75" customHeight="1" x14ac:dyDescent="0.25">
      <c r="B670" s="30">
        <v>45870</v>
      </c>
      <c r="C670" s="105"/>
      <c r="D670" s="43">
        <v>5921</v>
      </c>
      <c r="E670" s="61"/>
      <c r="F670" s="61"/>
      <c r="G670" s="61"/>
      <c r="H670" s="61"/>
      <c r="I670" s="346"/>
      <c r="J670" s="43" t="s">
        <v>171</v>
      </c>
      <c r="K670" s="346"/>
      <c r="L670" s="43">
        <v>5089</v>
      </c>
      <c r="M670" s="346"/>
      <c r="N670" s="47" t="s">
        <v>171</v>
      </c>
      <c r="O670" s="104" t="s">
        <v>171</v>
      </c>
      <c r="P670" s="49" t="s">
        <v>171</v>
      </c>
      <c r="Q670" s="346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82">
        <v>6895</v>
      </c>
      <c r="Y670" s="178" t="s">
        <v>171</v>
      </c>
    </row>
    <row r="671" spans="2:25" ht="15.75" customHeight="1" x14ac:dyDescent="0.25">
      <c r="B671" s="30">
        <v>45873</v>
      </c>
      <c r="C671" s="105"/>
      <c r="D671" s="43">
        <v>6093</v>
      </c>
      <c r="E671" s="61"/>
      <c r="F671" s="61"/>
      <c r="G671" s="61"/>
      <c r="H671" s="61"/>
      <c r="I671" s="346"/>
      <c r="J671" s="43" t="s">
        <v>171</v>
      </c>
      <c r="K671" s="346"/>
      <c r="L671" s="43">
        <v>5278</v>
      </c>
      <c r="M671" s="346"/>
      <c r="N671" s="47" t="s">
        <v>171</v>
      </c>
      <c r="O671" s="104" t="s">
        <v>171</v>
      </c>
      <c r="P671" s="49" t="s">
        <v>171</v>
      </c>
      <c r="Q671" s="346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82">
        <v>7365</v>
      </c>
      <c r="Y671" s="178" t="s">
        <v>171</v>
      </c>
    </row>
    <row r="672" spans="2:25" ht="15.75" customHeight="1" x14ac:dyDescent="0.25">
      <c r="B672" s="30">
        <v>45875</v>
      </c>
      <c r="C672" s="105"/>
      <c r="D672" s="43">
        <v>6355</v>
      </c>
      <c r="E672" s="61"/>
      <c r="F672" s="61"/>
      <c r="G672" s="61"/>
      <c r="H672" s="61"/>
      <c r="I672" s="346"/>
      <c r="J672" s="43" t="s">
        <v>171</v>
      </c>
      <c r="K672" s="346"/>
      <c r="L672" s="43">
        <v>6640</v>
      </c>
      <c r="M672" s="346"/>
      <c r="N672" s="47" t="s">
        <v>171</v>
      </c>
      <c r="O672" s="104" t="s">
        <v>171</v>
      </c>
      <c r="P672" s="49" t="s">
        <v>171</v>
      </c>
      <c r="Q672" s="346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82">
        <v>7332</v>
      </c>
      <c r="Y672" s="178" t="s">
        <v>171</v>
      </c>
    </row>
    <row r="673" spans="2:25" ht="15.75" customHeight="1" x14ac:dyDescent="0.25">
      <c r="B673" s="30">
        <v>45877</v>
      </c>
      <c r="C673" s="105"/>
      <c r="D673" s="43">
        <v>7102</v>
      </c>
      <c r="E673" s="61"/>
      <c r="F673" s="61"/>
      <c r="G673" s="61"/>
      <c r="H673" s="61"/>
      <c r="I673" s="346"/>
      <c r="J673" s="43" t="s">
        <v>171</v>
      </c>
      <c r="K673" s="346"/>
      <c r="L673" s="43">
        <v>5836</v>
      </c>
      <c r="M673" s="346"/>
      <c r="N673" s="47" t="s">
        <v>171</v>
      </c>
      <c r="O673" s="104" t="s">
        <v>171</v>
      </c>
      <c r="P673" s="49" t="s">
        <v>171</v>
      </c>
      <c r="Q673" s="346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82">
        <v>7852</v>
      </c>
      <c r="Y673" s="178" t="s">
        <v>171</v>
      </c>
    </row>
    <row r="674" spans="2:25" ht="15.75" customHeight="1" x14ac:dyDescent="0.25">
      <c r="B674" s="30">
        <v>45880</v>
      </c>
      <c r="C674" s="105"/>
      <c r="D674" s="43">
        <v>6372</v>
      </c>
      <c r="E674" s="61"/>
      <c r="F674" s="61"/>
      <c r="G674" s="61"/>
      <c r="H674" s="61"/>
      <c r="I674" s="346"/>
      <c r="J674" s="43" t="s">
        <v>171</v>
      </c>
      <c r="K674" s="346"/>
      <c r="L674" s="43">
        <v>5501</v>
      </c>
      <c r="M674" s="346"/>
      <c r="N674" s="47" t="s">
        <v>171</v>
      </c>
      <c r="O674" s="104" t="s">
        <v>171</v>
      </c>
      <c r="P674" s="49" t="s">
        <v>171</v>
      </c>
      <c r="Q674" s="346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82">
        <v>7387</v>
      </c>
      <c r="Y674" s="178" t="s">
        <v>171</v>
      </c>
    </row>
    <row r="675" spans="2:25" ht="15.75" customHeight="1" x14ac:dyDescent="0.25">
      <c r="B675" s="30">
        <v>45882</v>
      </c>
      <c r="C675" s="105"/>
      <c r="D675" s="43">
        <v>6827</v>
      </c>
      <c r="E675" s="61"/>
      <c r="F675" s="61"/>
      <c r="G675" s="61"/>
      <c r="H675" s="61"/>
      <c r="I675" s="346"/>
      <c r="J675" s="43" t="s">
        <v>171</v>
      </c>
      <c r="K675" s="346"/>
      <c r="L675" s="43">
        <v>6105</v>
      </c>
      <c r="M675" s="346"/>
      <c r="N675" s="47" t="s">
        <v>171</v>
      </c>
      <c r="O675" s="104" t="s">
        <v>171</v>
      </c>
      <c r="P675" s="49" t="s">
        <v>171</v>
      </c>
      <c r="Q675" s="346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82">
        <v>7877</v>
      </c>
      <c r="Y675" s="178" t="s">
        <v>171</v>
      </c>
    </row>
    <row r="676" spans="2:25" ht="15.75" customHeight="1" x14ac:dyDescent="0.25">
      <c r="B676" s="30">
        <v>45887</v>
      </c>
      <c r="C676" s="105"/>
      <c r="D676" s="43">
        <v>6834</v>
      </c>
      <c r="E676" s="61"/>
      <c r="F676" s="61"/>
      <c r="G676" s="61"/>
      <c r="H676" s="61"/>
      <c r="I676" s="346"/>
      <c r="J676" s="43" t="s">
        <v>171</v>
      </c>
      <c r="K676" s="346"/>
      <c r="L676" s="43">
        <v>6369</v>
      </c>
      <c r="M676" s="346"/>
      <c r="N676" s="47" t="s">
        <v>171</v>
      </c>
      <c r="O676" s="104" t="s">
        <v>171</v>
      </c>
      <c r="P676" s="49" t="s">
        <v>171</v>
      </c>
      <c r="Q676" s="346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82">
        <v>7702</v>
      </c>
      <c r="Y676" s="178" t="s">
        <v>171</v>
      </c>
    </row>
    <row r="677" spans="2:25" ht="15.75" customHeight="1" x14ac:dyDescent="0.25">
      <c r="B677" s="30">
        <v>45889</v>
      </c>
      <c r="C677" s="105"/>
      <c r="D677" s="43">
        <v>6865</v>
      </c>
      <c r="E677" s="61"/>
      <c r="F677" s="61"/>
      <c r="G677" s="61"/>
      <c r="H677" s="61"/>
      <c r="I677" s="346"/>
      <c r="J677" s="43" t="s">
        <v>171</v>
      </c>
      <c r="K677" s="346"/>
      <c r="L677" s="43">
        <v>6353</v>
      </c>
      <c r="M677" s="346"/>
      <c r="N677" s="47" t="s">
        <v>171</v>
      </c>
      <c r="O677" s="104" t="s">
        <v>171</v>
      </c>
      <c r="P677" s="49" t="s">
        <v>171</v>
      </c>
      <c r="Q677" s="346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82">
        <v>7680</v>
      </c>
      <c r="Y677" s="178" t="s">
        <v>171</v>
      </c>
    </row>
    <row r="678" spans="2:25" ht="15.75" customHeight="1" x14ac:dyDescent="0.25">
      <c r="B678" s="30">
        <v>45891</v>
      </c>
      <c r="C678" s="105"/>
      <c r="D678" s="43">
        <v>6615</v>
      </c>
      <c r="E678" s="61"/>
      <c r="F678" s="61"/>
      <c r="G678" s="61"/>
      <c r="H678" s="61"/>
      <c r="I678" s="346"/>
      <c r="J678" s="43" t="s">
        <v>171</v>
      </c>
      <c r="K678" s="346"/>
      <c r="L678" s="43">
        <v>6153</v>
      </c>
      <c r="M678" s="346"/>
      <c r="N678" s="47" t="s">
        <v>171</v>
      </c>
      <c r="O678" s="104" t="s">
        <v>171</v>
      </c>
      <c r="P678" s="49" t="s">
        <v>171</v>
      </c>
      <c r="Q678" s="346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82">
        <v>7843</v>
      </c>
      <c r="Y678" s="178" t="s">
        <v>171</v>
      </c>
    </row>
    <row r="679" spans="2:25" ht="15.75" customHeight="1" x14ac:dyDescent="0.25">
      <c r="B679" s="30">
        <v>45894</v>
      </c>
      <c r="C679" s="105"/>
      <c r="D679" s="43">
        <v>6205</v>
      </c>
      <c r="E679" s="61"/>
      <c r="F679" s="61"/>
      <c r="G679" s="61"/>
      <c r="H679" s="61"/>
      <c r="I679" s="346"/>
      <c r="J679" s="43" t="s">
        <v>171</v>
      </c>
      <c r="K679" s="346"/>
      <c r="L679" s="43">
        <v>5914</v>
      </c>
      <c r="M679" s="346"/>
      <c r="N679" s="47" t="s">
        <v>171</v>
      </c>
      <c r="O679" s="104" t="s">
        <v>171</v>
      </c>
      <c r="P679" s="49" t="s">
        <v>171</v>
      </c>
      <c r="Q679" s="346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82">
        <v>7354</v>
      </c>
      <c r="Y679" s="178" t="s">
        <v>171</v>
      </c>
    </row>
    <row r="680" spans="2:25" ht="15.75" customHeight="1" x14ac:dyDescent="0.25">
      <c r="B680" s="30">
        <v>45896</v>
      </c>
      <c r="C680" s="105"/>
      <c r="D680" s="43">
        <v>6428</v>
      </c>
      <c r="E680" s="61"/>
      <c r="F680" s="61"/>
      <c r="G680" s="61"/>
      <c r="H680" s="61"/>
      <c r="I680" s="346"/>
      <c r="J680" s="43" t="s">
        <v>171</v>
      </c>
      <c r="K680" s="346"/>
      <c r="L680" s="43">
        <v>6483</v>
      </c>
      <c r="M680" s="346"/>
      <c r="N680" s="47" t="s">
        <v>171</v>
      </c>
      <c r="O680" s="104" t="s">
        <v>171</v>
      </c>
      <c r="P680" s="49" t="s">
        <v>171</v>
      </c>
      <c r="Q680" s="346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182">
        <v>7343</v>
      </c>
      <c r="Y680" s="178" t="s">
        <v>171</v>
      </c>
    </row>
    <row r="681" spans="2:25" ht="15.75" customHeight="1" x14ac:dyDescent="0.25">
      <c r="B681" s="30">
        <v>45898</v>
      </c>
      <c r="C681" s="105"/>
      <c r="D681" s="43">
        <v>6768</v>
      </c>
      <c r="E681" s="61"/>
      <c r="F681" s="61"/>
      <c r="G681" s="61"/>
      <c r="H681" s="61"/>
      <c r="I681" s="346"/>
      <c r="J681" s="43" t="s">
        <v>171</v>
      </c>
      <c r="K681" s="346"/>
      <c r="L681" s="43">
        <v>5715</v>
      </c>
      <c r="M681" s="346"/>
      <c r="N681" s="47" t="s">
        <v>171</v>
      </c>
      <c r="O681" s="104" t="s">
        <v>171</v>
      </c>
      <c r="P681" s="49" t="s">
        <v>171</v>
      </c>
      <c r="Q681" s="346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82">
        <v>7858</v>
      </c>
      <c r="Y681" s="178" t="s">
        <v>171</v>
      </c>
    </row>
    <row r="682" spans="2:25" ht="15.75" customHeight="1" x14ac:dyDescent="0.25">
      <c r="B682" s="30">
        <v>45901</v>
      </c>
      <c r="C682" s="105"/>
      <c r="D682" s="43">
        <v>6327</v>
      </c>
      <c r="E682" s="61"/>
      <c r="F682" s="61"/>
      <c r="G682" s="61"/>
      <c r="H682" s="61"/>
      <c r="I682" s="346"/>
      <c r="J682" s="43" t="s">
        <v>171</v>
      </c>
      <c r="K682" s="346"/>
      <c r="L682" s="43">
        <v>5636</v>
      </c>
      <c r="M682" s="346"/>
      <c r="N682" s="47" t="s">
        <v>171</v>
      </c>
      <c r="O682" s="104" t="s">
        <v>171</v>
      </c>
      <c r="P682" s="49" t="s">
        <v>171</v>
      </c>
      <c r="Q682" s="346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182">
        <v>7376</v>
      </c>
      <c r="Y682" s="178" t="s">
        <v>171</v>
      </c>
    </row>
    <row r="683" spans="2:25" ht="15.75" customHeight="1" x14ac:dyDescent="0.25">
      <c r="B683" s="30">
        <v>45903</v>
      </c>
      <c r="C683" s="105"/>
      <c r="D683" s="43">
        <v>6383</v>
      </c>
      <c r="E683" s="61"/>
      <c r="F683" s="61"/>
      <c r="G683" s="61"/>
      <c r="H683" s="61"/>
      <c r="I683" s="346"/>
      <c r="J683" s="43" t="s">
        <v>171</v>
      </c>
      <c r="K683" s="346"/>
      <c r="L683" s="43">
        <v>5803</v>
      </c>
      <c r="M683" s="346"/>
      <c r="N683" s="47" t="s">
        <v>171</v>
      </c>
      <c r="O683" s="104" t="s">
        <v>171</v>
      </c>
      <c r="P683" s="49" t="s">
        <v>171</v>
      </c>
      <c r="Q683" s="346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82">
        <v>7876</v>
      </c>
      <c r="Y683" s="178" t="s">
        <v>171</v>
      </c>
    </row>
    <row r="684" spans="2:25" ht="15.75" customHeight="1" x14ac:dyDescent="0.25">
      <c r="B684" s="30">
        <v>45905</v>
      </c>
      <c r="C684" s="105"/>
      <c r="D684" s="43">
        <v>7210</v>
      </c>
      <c r="E684" s="61"/>
      <c r="F684" s="61"/>
      <c r="G684" s="61"/>
      <c r="H684" s="61"/>
      <c r="I684" s="346"/>
      <c r="J684" s="43" t="s">
        <v>171</v>
      </c>
      <c r="K684" s="346"/>
      <c r="L684" s="43">
        <v>6095</v>
      </c>
      <c r="M684" s="346"/>
      <c r="N684" s="47" t="s">
        <v>171</v>
      </c>
      <c r="O684" s="104" t="s">
        <v>171</v>
      </c>
      <c r="P684" s="49" t="s">
        <v>171</v>
      </c>
      <c r="Q684" s="346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82">
        <v>7679</v>
      </c>
      <c r="Y684" s="178" t="s">
        <v>171</v>
      </c>
    </row>
    <row r="685" spans="2:25" ht="15.75" customHeight="1" x14ac:dyDescent="0.25">
      <c r="B685" s="30">
        <v>45910</v>
      </c>
      <c r="C685" s="105"/>
      <c r="D685" s="43">
        <v>6979</v>
      </c>
      <c r="E685" s="61"/>
      <c r="F685" s="61"/>
      <c r="G685" s="61"/>
      <c r="H685" s="61"/>
      <c r="I685" s="346"/>
      <c r="J685" s="43" t="s">
        <v>171</v>
      </c>
      <c r="K685" s="346"/>
      <c r="L685" s="43">
        <v>5941</v>
      </c>
      <c r="M685" s="346"/>
      <c r="N685" s="47" t="s">
        <v>171</v>
      </c>
      <c r="O685" s="104" t="s">
        <v>171</v>
      </c>
      <c r="P685" s="49" t="s">
        <v>171</v>
      </c>
      <c r="Q685" s="346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82">
        <v>7858</v>
      </c>
      <c r="Y685" s="178" t="s">
        <v>171</v>
      </c>
    </row>
    <row r="686" spans="2:25" ht="15.75" customHeight="1" x14ac:dyDescent="0.25">
      <c r="B686" s="30">
        <v>45912</v>
      </c>
      <c r="C686" s="105"/>
      <c r="D686" s="43">
        <v>6719</v>
      </c>
      <c r="E686" s="61"/>
      <c r="F686" s="61"/>
      <c r="G686" s="61"/>
      <c r="H686" s="61"/>
      <c r="I686" s="346"/>
      <c r="J686" s="43" t="s">
        <v>171</v>
      </c>
      <c r="K686" s="346"/>
      <c r="L686" s="43">
        <v>5834</v>
      </c>
      <c r="M686" s="346"/>
      <c r="N686" s="47" t="s">
        <v>171</v>
      </c>
      <c r="O686" s="104" t="s">
        <v>171</v>
      </c>
      <c r="P686" s="49" t="s">
        <v>171</v>
      </c>
      <c r="Q686" s="346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82">
        <v>7929</v>
      </c>
      <c r="Y686" s="178" t="s">
        <v>171</v>
      </c>
    </row>
    <row r="687" spans="2:25" ht="15.75" customHeight="1" x14ac:dyDescent="0.25">
      <c r="B687" s="30">
        <v>45917</v>
      </c>
      <c r="C687" s="105"/>
      <c r="D687" s="43">
        <v>7623</v>
      </c>
      <c r="E687" s="61"/>
      <c r="F687" s="61"/>
      <c r="G687" s="61"/>
      <c r="H687" s="61"/>
      <c r="I687" s="346"/>
      <c r="J687" s="43" t="s">
        <v>171</v>
      </c>
      <c r="K687" s="346"/>
      <c r="L687" s="43">
        <v>7750</v>
      </c>
      <c r="M687" s="346"/>
      <c r="N687" s="47" t="s">
        <v>171</v>
      </c>
      <c r="O687" s="104" t="s">
        <v>171</v>
      </c>
      <c r="P687" s="49" t="s">
        <v>171</v>
      </c>
      <c r="Q687" s="346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82">
        <v>8019</v>
      </c>
      <c r="Y687" s="178" t="s">
        <v>171</v>
      </c>
    </row>
    <row r="688" spans="2:25" ht="15.75" customHeight="1" x14ac:dyDescent="0.25">
      <c r="B688" s="30">
        <v>45919</v>
      </c>
      <c r="C688" s="105"/>
      <c r="D688" s="43">
        <v>7143</v>
      </c>
      <c r="E688" s="61"/>
      <c r="F688" s="61"/>
      <c r="G688" s="61"/>
      <c r="H688" s="61"/>
      <c r="I688" s="346"/>
      <c r="J688" s="43" t="s">
        <v>171</v>
      </c>
      <c r="K688" s="346"/>
      <c r="L688" s="43">
        <v>6937</v>
      </c>
      <c r="M688" s="346"/>
      <c r="N688" s="47" t="s">
        <v>171</v>
      </c>
      <c r="O688" s="104" t="s">
        <v>171</v>
      </c>
      <c r="P688" s="49" t="s">
        <v>171</v>
      </c>
      <c r="Q688" s="346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82">
        <v>7948</v>
      </c>
      <c r="Y688" s="178" t="s">
        <v>171</v>
      </c>
    </row>
    <row r="689" spans="2:25" ht="15.75" customHeight="1" x14ac:dyDescent="0.25">
      <c r="B689" s="30">
        <v>45922</v>
      </c>
      <c r="C689" s="105"/>
      <c r="D689" s="43">
        <v>6538</v>
      </c>
      <c r="E689" s="61"/>
      <c r="F689" s="61"/>
      <c r="G689" s="61"/>
      <c r="H689" s="61"/>
      <c r="I689" s="346"/>
      <c r="J689" s="43" t="s">
        <v>171</v>
      </c>
      <c r="K689" s="346"/>
      <c r="L689" s="43">
        <v>5657</v>
      </c>
      <c r="M689" s="346"/>
      <c r="N689" s="47" t="s">
        <v>171</v>
      </c>
      <c r="O689" s="104" t="s">
        <v>171</v>
      </c>
      <c r="P689" s="49" t="s">
        <v>171</v>
      </c>
      <c r="Q689" s="346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82">
        <v>7819</v>
      </c>
      <c r="Y689" s="178" t="s">
        <v>171</v>
      </c>
    </row>
    <row r="690" spans="2:25" ht="15.75" customHeight="1" x14ac:dyDescent="0.25">
      <c r="B690" s="30">
        <v>45924</v>
      </c>
      <c r="C690" s="105"/>
      <c r="D690" s="43">
        <v>6608</v>
      </c>
      <c r="E690" s="61"/>
      <c r="F690" s="61"/>
      <c r="G690" s="61"/>
      <c r="H690" s="61"/>
      <c r="I690" s="346"/>
      <c r="J690" s="43" t="s">
        <v>171</v>
      </c>
      <c r="K690" s="346"/>
      <c r="L690" s="43">
        <v>5636</v>
      </c>
      <c r="M690" s="346"/>
      <c r="N690" s="47" t="s">
        <v>171</v>
      </c>
      <c r="O690" s="104" t="s">
        <v>171</v>
      </c>
      <c r="P690" s="49" t="s">
        <v>171</v>
      </c>
      <c r="Q690" s="346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82">
        <v>7857</v>
      </c>
      <c r="Y690" s="178" t="s">
        <v>171</v>
      </c>
    </row>
    <row r="691" spans="2:25" ht="15.75" customHeight="1" x14ac:dyDescent="0.25">
      <c r="B691" s="30">
        <v>45926</v>
      </c>
      <c r="C691" s="105"/>
      <c r="D691" s="43">
        <v>7033</v>
      </c>
      <c r="E691" s="61"/>
      <c r="F691" s="61"/>
      <c r="G691" s="61"/>
      <c r="H691" s="61"/>
      <c r="I691" s="346"/>
      <c r="J691" s="43" t="s">
        <v>171</v>
      </c>
      <c r="K691" s="346"/>
      <c r="L691" s="43">
        <v>7026</v>
      </c>
      <c r="M691" s="346"/>
      <c r="N691" s="47" t="s">
        <v>171</v>
      </c>
      <c r="O691" s="104" t="s">
        <v>171</v>
      </c>
      <c r="P691" s="49" t="s">
        <v>171</v>
      </c>
      <c r="Q691" s="346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82">
        <v>8128</v>
      </c>
      <c r="Y691" s="178" t="s">
        <v>171</v>
      </c>
    </row>
    <row r="692" spans="2:25" ht="15.75" customHeight="1" x14ac:dyDescent="0.25">
      <c r="B692" s="30">
        <v>45929</v>
      </c>
      <c r="C692" s="105"/>
      <c r="D692" s="43">
        <v>6376</v>
      </c>
      <c r="E692" s="61"/>
      <c r="F692" s="61"/>
      <c r="G692" s="61"/>
      <c r="H692" s="61"/>
      <c r="I692" s="346"/>
      <c r="J692" s="43" t="s">
        <v>171</v>
      </c>
      <c r="K692" s="346"/>
      <c r="L692" s="43">
        <v>5761</v>
      </c>
      <c r="M692" s="346"/>
      <c r="N692" s="47" t="s">
        <v>171</v>
      </c>
      <c r="O692" s="104" t="s">
        <v>171</v>
      </c>
      <c r="P692" s="49" t="s">
        <v>171</v>
      </c>
      <c r="Q692" s="346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82">
        <v>7843</v>
      </c>
      <c r="Y692" s="178" t="s">
        <v>171</v>
      </c>
    </row>
    <row r="693" spans="2:25" ht="15.75" customHeight="1" x14ac:dyDescent="0.25">
      <c r="B693" s="30">
        <v>45931</v>
      </c>
      <c r="C693" s="105"/>
      <c r="D693" s="43">
        <v>5402</v>
      </c>
      <c r="E693" s="61"/>
      <c r="F693" s="61"/>
      <c r="G693" s="61"/>
      <c r="H693" s="61"/>
      <c r="I693" s="346"/>
      <c r="J693" s="43" t="s">
        <v>171</v>
      </c>
      <c r="K693" s="346"/>
      <c r="L693" s="47" t="s">
        <v>171</v>
      </c>
      <c r="M693" s="346"/>
      <c r="N693" s="47" t="s">
        <v>171</v>
      </c>
      <c r="O693" s="104" t="s">
        <v>171</v>
      </c>
      <c r="P693" s="49" t="s">
        <v>171</v>
      </c>
      <c r="Q693" s="346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82">
        <v>7720</v>
      </c>
      <c r="Y693" s="178" t="s">
        <v>171</v>
      </c>
    </row>
    <row r="694" spans="2:25" ht="15.75" customHeight="1" x14ac:dyDescent="0.25">
      <c r="B694" s="30">
        <v>45933</v>
      </c>
      <c r="C694" s="105"/>
      <c r="D694" s="43">
        <v>6662</v>
      </c>
      <c r="E694" s="61"/>
      <c r="F694" s="61"/>
      <c r="G694" s="61"/>
      <c r="H694" s="61"/>
      <c r="I694" s="346"/>
      <c r="J694" s="43">
        <v>7588</v>
      </c>
      <c r="K694" s="346"/>
      <c r="L694" s="43">
        <v>5914</v>
      </c>
      <c r="M694" s="346"/>
      <c r="N694" s="47" t="s">
        <v>171</v>
      </c>
      <c r="O694" s="104" t="s">
        <v>171</v>
      </c>
      <c r="P694" s="49" t="s">
        <v>171</v>
      </c>
      <c r="Q694" s="346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82">
        <v>6249</v>
      </c>
      <c r="Y694" s="178" t="s">
        <v>171</v>
      </c>
    </row>
    <row r="695" spans="2:25" ht="15.75" customHeight="1" x14ac:dyDescent="0.25">
      <c r="B695" s="30">
        <v>45936</v>
      </c>
      <c r="C695" s="105"/>
      <c r="D695" s="43" t="s">
        <v>171</v>
      </c>
      <c r="E695" s="61"/>
      <c r="F695" s="61"/>
      <c r="G695" s="61"/>
      <c r="H695" s="61"/>
      <c r="I695" s="346"/>
      <c r="J695" s="43">
        <v>7733</v>
      </c>
      <c r="K695" s="346"/>
      <c r="L695" s="43">
        <v>7800</v>
      </c>
      <c r="M695" s="346"/>
      <c r="N695" s="47" t="s">
        <v>171</v>
      </c>
      <c r="O695" s="104" t="s">
        <v>171</v>
      </c>
      <c r="P695" s="49" t="s">
        <v>171</v>
      </c>
      <c r="Q695" s="346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82">
        <v>8314</v>
      </c>
      <c r="Y695" s="178" t="s">
        <v>171</v>
      </c>
    </row>
    <row r="696" spans="2:25" ht="15.75" customHeight="1" x14ac:dyDescent="0.25">
      <c r="B696" s="30">
        <v>45938</v>
      </c>
      <c r="C696" s="105"/>
      <c r="D696" s="43">
        <v>7011</v>
      </c>
      <c r="E696" s="61"/>
      <c r="F696" s="61"/>
      <c r="G696" s="61"/>
      <c r="H696" s="61"/>
      <c r="I696" s="346"/>
      <c r="J696" s="43">
        <v>7608</v>
      </c>
      <c r="K696" s="346"/>
      <c r="L696" s="43">
        <v>5157</v>
      </c>
      <c r="M696" s="346"/>
      <c r="N696" s="47" t="s">
        <v>171</v>
      </c>
      <c r="O696" s="104" t="s">
        <v>171</v>
      </c>
      <c r="P696" s="49" t="s">
        <v>171</v>
      </c>
      <c r="Q696" s="346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82">
        <v>7545</v>
      </c>
      <c r="Y696" s="178" t="s">
        <v>171</v>
      </c>
    </row>
    <row r="697" spans="2:25" ht="15.75" customHeight="1" x14ac:dyDescent="0.25">
      <c r="B697" s="30">
        <v>45943</v>
      </c>
      <c r="C697" s="105"/>
      <c r="D697" s="43">
        <v>4562</v>
      </c>
      <c r="E697" s="61"/>
      <c r="F697" s="61"/>
      <c r="G697" s="61"/>
      <c r="H697" s="61"/>
      <c r="I697" s="346"/>
      <c r="J697" s="43" t="s">
        <v>171</v>
      </c>
      <c r="K697" s="346"/>
      <c r="L697" s="43" t="s">
        <v>171</v>
      </c>
      <c r="M697" s="346"/>
      <c r="N697" s="47" t="s">
        <v>171</v>
      </c>
      <c r="O697" s="104" t="s">
        <v>171</v>
      </c>
      <c r="P697" s="49" t="s">
        <v>171</v>
      </c>
      <c r="Q697" s="346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82" t="s">
        <v>171</v>
      </c>
      <c r="Y697" s="178" t="s">
        <v>171</v>
      </c>
    </row>
    <row r="698" spans="2:25" ht="15.75" customHeight="1" x14ac:dyDescent="0.25">
      <c r="B698" s="30">
        <v>45945</v>
      </c>
      <c r="C698" s="105"/>
      <c r="D698" s="43">
        <v>4861</v>
      </c>
      <c r="E698" s="61"/>
      <c r="F698" s="61"/>
      <c r="G698" s="61"/>
      <c r="H698" s="61"/>
      <c r="I698" s="346"/>
      <c r="J698" s="43" t="s">
        <v>171</v>
      </c>
      <c r="K698" s="346"/>
      <c r="L698" s="43" t="s">
        <v>171</v>
      </c>
      <c r="M698" s="346"/>
      <c r="N698" s="47" t="s">
        <v>171</v>
      </c>
      <c r="O698" s="104" t="s">
        <v>171</v>
      </c>
      <c r="P698" s="49" t="s">
        <v>171</v>
      </c>
      <c r="Q698" s="346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82">
        <v>9037</v>
      </c>
      <c r="Y698" s="178" t="s">
        <v>171</v>
      </c>
    </row>
    <row r="699" spans="2:25" ht="15.75" customHeight="1" x14ac:dyDescent="0.25">
      <c r="B699" s="30">
        <v>45947</v>
      </c>
      <c r="C699" s="105"/>
      <c r="D699" s="43">
        <v>6127</v>
      </c>
      <c r="E699" s="61"/>
      <c r="F699" s="61"/>
      <c r="G699" s="61"/>
      <c r="H699" s="61"/>
      <c r="I699" s="346"/>
      <c r="J699" s="43" t="s">
        <v>171</v>
      </c>
      <c r="K699" s="346"/>
      <c r="L699" s="43" t="s">
        <v>171</v>
      </c>
      <c r="M699" s="346"/>
      <c r="N699" s="47" t="s">
        <v>171</v>
      </c>
      <c r="O699" s="104" t="s">
        <v>171</v>
      </c>
      <c r="P699" s="49" t="s">
        <v>171</v>
      </c>
      <c r="Q699" s="346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82">
        <v>10385</v>
      </c>
      <c r="Y699" s="178" t="s">
        <v>171</v>
      </c>
    </row>
    <row r="700" spans="2:25" ht="15.75" customHeight="1" x14ac:dyDescent="0.25">
      <c r="B700" s="30">
        <v>45950</v>
      </c>
      <c r="C700" s="105"/>
      <c r="D700" s="43">
        <v>5299</v>
      </c>
      <c r="E700" s="61"/>
      <c r="F700" s="61"/>
      <c r="G700" s="61"/>
      <c r="H700" s="61"/>
      <c r="I700" s="346"/>
      <c r="J700" s="43" t="s">
        <v>171</v>
      </c>
      <c r="K700" s="346"/>
      <c r="L700" s="43" t="s">
        <v>171</v>
      </c>
      <c r="M700" s="346"/>
      <c r="N700" s="47" t="s">
        <v>171</v>
      </c>
      <c r="O700" s="104" t="s">
        <v>171</v>
      </c>
      <c r="P700" s="49" t="s">
        <v>171</v>
      </c>
      <c r="Q700" s="346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82">
        <v>10067</v>
      </c>
      <c r="Y700" s="178" t="s">
        <v>171</v>
      </c>
    </row>
    <row r="701" spans="2:25" ht="15.75" customHeight="1" x14ac:dyDescent="0.25">
      <c r="B701" s="30">
        <v>45952</v>
      </c>
      <c r="C701" s="105"/>
      <c r="D701" s="43">
        <v>6206</v>
      </c>
      <c r="E701" s="61"/>
      <c r="F701" s="61"/>
      <c r="G701" s="61"/>
      <c r="H701" s="61"/>
      <c r="I701" s="346"/>
      <c r="J701" s="43" t="s">
        <v>171</v>
      </c>
      <c r="K701" s="346"/>
      <c r="L701" s="43">
        <v>4655</v>
      </c>
      <c r="M701" s="346"/>
      <c r="N701" s="47" t="s">
        <v>171</v>
      </c>
      <c r="O701" s="104" t="s">
        <v>171</v>
      </c>
      <c r="P701" s="49" t="s">
        <v>171</v>
      </c>
      <c r="Q701" s="346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82">
        <v>9134</v>
      </c>
      <c r="Y701" s="178" t="s">
        <v>171</v>
      </c>
    </row>
    <row r="702" spans="2:25" ht="15.75" customHeight="1" x14ac:dyDescent="0.25">
      <c r="B702" s="30">
        <v>45954</v>
      </c>
      <c r="C702" s="105"/>
      <c r="D702" s="43">
        <v>5367</v>
      </c>
      <c r="E702" s="61"/>
      <c r="F702" s="61"/>
      <c r="G702" s="61"/>
      <c r="H702" s="61"/>
      <c r="I702" s="346"/>
      <c r="J702" s="43" t="s">
        <v>171</v>
      </c>
      <c r="K702" s="346"/>
      <c r="L702" s="43">
        <v>2165</v>
      </c>
      <c r="M702" s="346"/>
      <c r="N702" s="47" t="s">
        <v>171</v>
      </c>
      <c r="O702" s="104" t="s">
        <v>171</v>
      </c>
      <c r="P702" s="49" t="s">
        <v>171</v>
      </c>
      <c r="Q702" s="346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82">
        <v>10044</v>
      </c>
      <c r="Y702" s="178" t="s">
        <v>171</v>
      </c>
    </row>
    <row r="703" spans="2:25" ht="15.75" customHeight="1" x14ac:dyDescent="0.25">
      <c r="B703" s="30">
        <v>45957</v>
      </c>
      <c r="C703" s="105"/>
      <c r="D703" s="43">
        <v>5311</v>
      </c>
      <c r="E703" s="61"/>
      <c r="F703" s="61"/>
      <c r="G703" s="61"/>
      <c r="H703" s="61"/>
      <c r="I703" s="346"/>
      <c r="J703" s="43" t="s">
        <v>171</v>
      </c>
      <c r="K703" s="346"/>
      <c r="L703" s="43">
        <v>4321</v>
      </c>
      <c r="M703" s="346"/>
      <c r="N703" s="47" t="s">
        <v>171</v>
      </c>
      <c r="O703" s="104" t="s">
        <v>171</v>
      </c>
      <c r="P703" s="49" t="s">
        <v>171</v>
      </c>
      <c r="Q703" s="346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82">
        <v>9239</v>
      </c>
      <c r="Y703" s="178" t="s">
        <v>171</v>
      </c>
    </row>
    <row r="704" spans="2:25" ht="15.75" customHeight="1" x14ac:dyDescent="0.25">
      <c r="B704" s="30">
        <v>45959</v>
      </c>
      <c r="C704" s="105"/>
      <c r="D704" s="43">
        <v>7010</v>
      </c>
      <c r="E704" s="61"/>
      <c r="F704" s="61"/>
      <c r="G704" s="61"/>
      <c r="H704" s="61"/>
      <c r="I704" s="346"/>
      <c r="J704" s="43" t="s">
        <v>171</v>
      </c>
      <c r="K704" s="346"/>
      <c r="L704" s="43">
        <v>6283</v>
      </c>
      <c r="M704" s="346"/>
      <c r="N704" s="47" t="s">
        <v>171</v>
      </c>
      <c r="O704" s="104" t="s">
        <v>171</v>
      </c>
      <c r="P704" s="49" t="s">
        <v>171</v>
      </c>
      <c r="Q704" s="346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82">
        <v>9146</v>
      </c>
      <c r="Y704" s="178" t="s">
        <v>171</v>
      </c>
    </row>
    <row r="705" spans="2:25" ht="15.75" customHeight="1" x14ac:dyDescent="0.25">
      <c r="B705" s="30">
        <v>45961</v>
      </c>
      <c r="C705" s="105"/>
      <c r="D705" s="43">
        <v>7224</v>
      </c>
      <c r="E705" s="61"/>
      <c r="F705" s="61"/>
      <c r="G705" s="61"/>
      <c r="H705" s="61"/>
      <c r="I705" s="346"/>
      <c r="J705" s="43" t="s">
        <v>171</v>
      </c>
      <c r="K705" s="346"/>
      <c r="L705" s="43">
        <v>5932</v>
      </c>
      <c r="M705" s="346"/>
      <c r="N705" s="47" t="s">
        <v>171</v>
      </c>
      <c r="O705" s="104" t="s">
        <v>171</v>
      </c>
      <c r="P705" s="49" t="s">
        <v>171</v>
      </c>
      <c r="Q705" s="346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82">
        <v>8964</v>
      </c>
      <c r="Y705" s="178" t="s">
        <v>171</v>
      </c>
    </row>
    <row r="706" spans="2:25" ht="15.75" customHeight="1" x14ac:dyDescent="0.25">
      <c r="B706" s="30">
        <v>45964</v>
      </c>
      <c r="C706" s="105"/>
      <c r="D706" s="43">
        <v>6464</v>
      </c>
      <c r="E706" s="61"/>
      <c r="F706" s="61"/>
      <c r="G706" s="61"/>
      <c r="H706" s="61"/>
      <c r="I706" s="346"/>
      <c r="J706" s="43" t="s">
        <v>171</v>
      </c>
      <c r="K706" s="346"/>
      <c r="L706" s="43">
        <v>5490</v>
      </c>
      <c r="M706" s="346"/>
      <c r="N706" s="47" t="s">
        <v>171</v>
      </c>
      <c r="O706" s="104" t="s">
        <v>171</v>
      </c>
      <c r="P706" s="49" t="s">
        <v>171</v>
      </c>
      <c r="Q706" s="346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82">
        <v>8744</v>
      </c>
      <c r="Y706" s="178" t="s">
        <v>171</v>
      </c>
    </row>
    <row r="707" spans="2:25" ht="15.75" customHeight="1" x14ac:dyDescent="0.25">
      <c r="B707" s="30">
        <v>45966</v>
      </c>
      <c r="C707" s="105"/>
      <c r="D707" s="43">
        <v>6545</v>
      </c>
      <c r="E707" s="61"/>
      <c r="F707" s="61"/>
      <c r="G707" s="61"/>
      <c r="H707" s="61"/>
      <c r="I707" s="346"/>
      <c r="J707" s="43" t="s">
        <v>171</v>
      </c>
      <c r="K707" s="346"/>
      <c r="L707" s="43">
        <v>5309</v>
      </c>
      <c r="M707" s="346"/>
      <c r="N707" s="47" t="s">
        <v>171</v>
      </c>
      <c r="O707" s="104" t="s">
        <v>171</v>
      </c>
      <c r="P707" s="49" t="s">
        <v>171</v>
      </c>
      <c r="Q707" s="346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82">
        <v>9221</v>
      </c>
      <c r="Y707" s="178" t="s">
        <v>171</v>
      </c>
    </row>
    <row r="708" spans="2:25" ht="15.75" customHeight="1" x14ac:dyDescent="0.25">
      <c r="B708" s="30">
        <v>45968</v>
      </c>
      <c r="C708" s="105"/>
      <c r="D708" s="43">
        <v>7431</v>
      </c>
      <c r="E708" s="61"/>
      <c r="F708" s="61"/>
      <c r="G708" s="61"/>
      <c r="H708" s="61"/>
      <c r="I708" s="346"/>
      <c r="J708" s="43" t="s">
        <v>171</v>
      </c>
      <c r="K708" s="346"/>
      <c r="L708" s="43">
        <v>6358</v>
      </c>
      <c r="M708" s="346"/>
      <c r="N708" s="47" t="s">
        <v>171</v>
      </c>
      <c r="O708" s="104" t="s">
        <v>171</v>
      </c>
      <c r="P708" s="49" t="s">
        <v>171</v>
      </c>
      <c r="Q708" s="346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82">
        <v>9065</v>
      </c>
      <c r="Y708" s="178" t="s">
        <v>171</v>
      </c>
    </row>
    <row r="709" spans="2:25" ht="15.75" customHeight="1" x14ac:dyDescent="0.25">
      <c r="B709" s="30">
        <v>45971</v>
      </c>
      <c r="C709" s="105"/>
      <c r="D709" s="43">
        <v>7226</v>
      </c>
      <c r="E709" s="61"/>
      <c r="F709" s="61"/>
      <c r="G709" s="61"/>
      <c r="H709" s="61"/>
      <c r="I709" s="346"/>
      <c r="J709" s="43" t="s">
        <v>171</v>
      </c>
      <c r="K709" s="346"/>
      <c r="L709" s="43">
        <v>6612</v>
      </c>
      <c r="M709" s="346"/>
      <c r="N709" s="47" t="s">
        <v>171</v>
      </c>
      <c r="O709" s="104" t="s">
        <v>171</v>
      </c>
      <c r="P709" s="49" t="s">
        <v>171</v>
      </c>
      <c r="Q709" s="346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82">
        <v>9214</v>
      </c>
      <c r="Y709" s="178" t="s">
        <v>171</v>
      </c>
    </row>
    <row r="710" spans="2:25" ht="15.75" customHeight="1" x14ac:dyDescent="0.25">
      <c r="B710" s="30">
        <v>45973</v>
      </c>
      <c r="C710" s="105"/>
      <c r="D710" s="43">
        <v>7075</v>
      </c>
      <c r="E710" s="61"/>
      <c r="F710" s="61"/>
      <c r="G710" s="61"/>
      <c r="H710" s="61"/>
      <c r="I710" s="346"/>
      <c r="J710" s="43" t="s">
        <v>171</v>
      </c>
      <c r="K710" s="346"/>
      <c r="L710" s="43">
        <v>6729</v>
      </c>
      <c r="M710" s="346"/>
      <c r="N710" s="47" t="s">
        <v>171</v>
      </c>
      <c r="O710" s="104" t="s">
        <v>171</v>
      </c>
      <c r="P710" s="49" t="s">
        <v>171</v>
      </c>
      <c r="Q710" s="346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82">
        <v>9229</v>
      </c>
      <c r="Y710" s="178" t="s">
        <v>171</v>
      </c>
    </row>
    <row r="711" spans="2:25" ht="15.75" customHeight="1" x14ac:dyDescent="0.25">
      <c r="B711" s="30">
        <v>45975</v>
      </c>
      <c r="C711" s="105"/>
      <c r="D711" s="43">
        <v>7409</v>
      </c>
      <c r="E711" s="61"/>
      <c r="F711" s="61"/>
      <c r="G711" s="61"/>
      <c r="H711" s="61"/>
      <c r="I711" s="346"/>
      <c r="J711" s="43" t="s">
        <v>171</v>
      </c>
      <c r="K711" s="346"/>
      <c r="L711" s="43">
        <v>6581</v>
      </c>
      <c r="M711" s="346"/>
      <c r="N711" s="47" t="s">
        <v>171</v>
      </c>
      <c r="O711" s="104" t="s">
        <v>171</v>
      </c>
      <c r="P711" s="49" t="s">
        <v>171</v>
      </c>
      <c r="Q711" s="346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82">
        <v>10128</v>
      </c>
      <c r="Y711" s="178" t="s">
        <v>171</v>
      </c>
    </row>
    <row r="712" spans="2:25" ht="15.75" customHeight="1" x14ac:dyDescent="0.25">
      <c r="B712" s="30">
        <v>45978</v>
      </c>
      <c r="C712" s="105"/>
      <c r="D712" s="43">
        <v>7242</v>
      </c>
      <c r="E712" s="61"/>
      <c r="F712" s="61"/>
      <c r="G712" s="61"/>
      <c r="H712" s="61"/>
      <c r="I712" s="346"/>
      <c r="J712" s="43" t="s">
        <v>171</v>
      </c>
      <c r="K712" s="346"/>
      <c r="L712" s="43">
        <v>6350</v>
      </c>
      <c r="M712" s="346"/>
      <c r="N712" s="47" t="s">
        <v>171</v>
      </c>
      <c r="O712" s="104" t="s">
        <v>171</v>
      </c>
      <c r="P712" s="49" t="s">
        <v>171</v>
      </c>
      <c r="Q712" s="346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82" t="s">
        <v>171</v>
      </c>
      <c r="Y712" s="178" t="s">
        <v>171</v>
      </c>
    </row>
    <row r="713" spans="2:25" ht="15.75" customHeight="1" x14ac:dyDescent="0.25">
      <c r="B713" s="30">
        <v>45981</v>
      </c>
      <c r="C713" s="105"/>
      <c r="D713" s="43">
        <v>7142</v>
      </c>
      <c r="E713" s="61"/>
      <c r="F713" s="61"/>
      <c r="G713" s="61"/>
      <c r="H713" s="61"/>
      <c r="I713" s="346"/>
      <c r="J713" s="43" t="s">
        <v>171</v>
      </c>
      <c r="K713" s="346"/>
      <c r="L713" s="43">
        <v>6071</v>
      </c>
      <c r="M713" s="346"/>
      <c r="N713" s="47" t="s">
        <v>171</v>
      </c>
      <c r="O713" s="104" t="s">
        <v>171</v>
      </c>
      <c r="P713" s="49" t="s">
        <v>171</v>
      </c>
      <c r="Q713" s="346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82" t="s">
        <v>171</v>
      </c>
      <c r="Y713" s="178" t="s">
        <v>171</v>
      </c>
    </row>
    <row r="714" spans="2:25" ht="15.75" customHeight="1" x14ac:dyDescent="0.25">
      <c r="B714" s="30">
        <v>45982</v>
      </c>
      <c r="C714" s="105"/>
      <c r="D714" s="43">
        <v>7209</v>
      </c>
      <c r="E714" s="61"/>
      <c r="F714" s="61"/>
      <c r="G714" s="61"/>
      <c r="H714" s="61"/>
      <c r="I714" s="346"/>
      <c r="J714" s="43" t="s">
        <v>171</v>
      </c>
      <c r="K714" s="346"/>
      <c r="L714" s="43">
        <v>6271</v>
      </c>
      <c r="M714" s="346"/>
      <c r="N714" s="47" t="s">
        <v>171</v>
      </c>
      <c r="O714" s="104" t="s">
        <v>171</v>
      </c>
      <c r="P714" s="49" t="s">
        <v>171</v>
      </c>
      <c r="Q714" s="346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82" t="s">
        <v>171</v>
      </c>
      <c r="Y714" s="178" t="s">
        <v>171</v>
      </c>
    </row>
    <row r="715" spans="2:25" ht="15.75" customHeight="1" x14ac:dyDescent="0.25">
      <c r="B715" s="30">
        <v>45985</v>
      </c>
      <c r="C715" s="105"/>
      <c r="D715" s="43">
        <v>6709</v>
      </c>
      <c r="E715" s="61"/>
      <c r="F715" s="61"/>
      <c r="G715" s="61"/>
      <c r="H715" s="61"/>
      <c r="I715" s="346"/>
      <c r="J715" s="43" t="s">
        <v>171</v>
      </c>
      <c r="K715" s="346"/>
      <c r="L715" s="43">
        <v>6765</v>
      </c>
      <c r="M715" s="346"/>
      <c r="N715" s="47" t="s">
        <v>171</v>
      </c>
      <c r="O715" s="104" t="s">
        <v>171</v>
      </c>
      <c r="P715" s="49" t="s">
        <v>171</v>
      </c>
      <c r="Q715" s="346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82" t="s">
        <v>171</v>
      </c>
      <c r="Y715" s="178" t="s">
        <v>171</v>
      </c>
    </row>
    <row r="716" spans="2:25" ht="15.75" customHeight="1" x14ac:dyDescent="0.25">
      <c r="B716" s="30">
        <v>45987</v>
      </c>
      <c r="C716" s="105"/>
      <c r="D716" s="43">
        <v>7555</v>
      </c>
      <c r="E716" s="61"/>
      <c r="F716" s="61"/>
      <c r="G716" s="61"/>
      <c r="H716" s="61"/>
      <c r="I716" s="346"/>
      <c r="J716" s="43" t="s">
        <v>171</v>
      </c>
      <c r="K716" s="346"/>
      <c r="L716" s="43">
        <v>7097</v>
      </c>
      <c r="M716" s="346"/>
      <c r="N716" s="47" t="s">
        <v>171</v>
      </c>
      <c r="O716" s="104" t="s">
        <v>171</v>
      </c>
      <c r="P716" s="49" t="s">
        <v>171</v>
      </c>
      <c r="Q716" s="346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82" t="s">
        <v>171</v>
      </c>
      <c r="Y716" s="178" t="s">
        <v>171</v>
      </c>
    </row>
    <row r="717" spans="2:25" ht="15.75" customHeight="1" x14ac:dyDescent="0.25">
      <c r="B717" s="30">
        <v>45989</v>
      </c>
      <c r="C717" s="105"/>
      <c r="D717" s="43">
        <v>7075</v>
      </c>
      <c r="E717" s="61"/>
      <c r="F717" s="61"/>
      <c r="G717" s="61"/>
      <c r="H717" s="61"/>
      <c r="I717" s="346"/>
      <c r="J717" s="43" t="s">
        <v>171</v>
      </c>
      <c r="K717" s="346"/>
      <c r="L717" s="43">
        <v>6528</v>
      </c>
      <c r="M717" s="346"/>
      <c r="N717" s="47" t="s">
        <v>171</v>
      </c>
      <c r="O717" s="104" t="s">
        <v>171</v>
      </c>
      <c r="P717" s="49" t="s">
        <v>171</v>
      </c>
      <c r="Q717" s="346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82" t="s">
        <v>171</v>
      </c>
      <c r="Y717" s="178" t="s">
        <v>171</v>
      </c>
    </row>
    <row r="718" spans="2:25" ht="15.75" customHeight="1" x14ac:dyDescent="0.25">
      <c r="B718" s="30">
        <v>45992</v>
      </c>
      <c r="C718" s="105"/>
      <c r="D718" s="43">
        <v>7577</v>
      </c>
      <c r="E718" s="61"/>
      <c r="F718" s="61"/>
      <c r="G718" s="61"/>
      <c r="H718" s="61"/>
      <c r="I718" s="346"/>
      <c r="J718" s="43" t="s">
        <v>171</v>
      </c>
      <c r="K718" s="346"/>
      <c r="L718" s="43">
        <v>7041</v>
      </c>
      <c r="M718" s="346"/>
      <c r="N718" s="47" t="s">
        <v>171</v>
      </c>
      <c r="O718" s="104" t="s">
        <v>171</v>
      </c>
      <c r="P718" s="49" t="s">
        <v>171</v>
      </c>
      <c r="Q718" s="346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82" t="s">
        <v>171</v>
      </c>
      <c r="Y718" s="178" t="s">
        <v>171</v>
      </c>
    </row>
    <row r="719" spans="2:25" ht="15.75" customHeight="1" x14ac:dyDescent="0.25">
      <c r="B719" s="30">
        <v>45994</v>
      </c>
      <c r="C719" s="105"/>
      <c r="D719" s="43">
        <v>7229</v>
      </c>
      <c r="E719" s="61"/>
      <c r="F719" s="61"/>
      <c r="G719" s="61"/>
      <c r="H719" s="61"/>
      <c r="I719" s="346"/>
      <c r="J719" s="43" t="s">
        <v>171</v>
      </c>
      <c r="K719" s="346"/>
      <c r="L719" s="43">
        <v>6701</v>
      </c>
      <c r="M719" s="346"/>
      <c r="N719" s="47" t="s">
        <v>171</v>
      </c>
      <c r="O719" s="104" t="s">
        <v>171</v>
      </c>
      <c r="P719" s="49" t="s">
        <v>171</v>
      </c>
      <c r="Q719" s="346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82" t="s">
        <v>171</v>
      </c>
      <c r="Y719" s="178" t="s">
        <v>171</v>
      </c>
    </row>
    <row r="720" spans="2:25" ht="15.75" customHeight="1" x14ac:dyDescent="0.25">
      <c r="B720" s="30">
        <v>45996</v>
      </c>
      <c r="C720" s="105"/>
      <c r="D720" s="43">
        <v>7367</v>
      </c>
      <c r="E720" s="61"/>
      <c r="F720" s="61"/>
      <c r="G720" s="61"/>
      <c r="H720" s="61"/>
      <c r="I720" s="346"/>
      <c r="J720" s="43" t="s">
        <v>171</v>
      </c>
      <c r="K720" s="346"/>
      <c r="L720" s="43">
        <v>6807</v>
      </c>
      <c r="M720" s="346"/>
      <c r="N720" s="47" t="s">
        <v>171</v>
      </c>
      <c r="O720" s="104" t="s">
        <v>171</v>
      </c>
      <c r="P720" s="49" t="s">
        <v>171</v>
      </c>
      <c r="Q720" s="346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82" t="s">
        <v>171</v>
      </c>
      <c r="Y720" s="178" t="s">
        <v>171</v>
      </c>
    </row>
    <row r="721" spans="2:25" ht="15.75" customHeight="1" x14ac:dyDescent="0.25">
      <c r="B721" s="30">
        <v>46001</v>
      </c>
      <c r="C721" s="105"/>
      <c r="D721" s="43">
        <v>7566</v>
      </c>
      <c r="E721" s="61"/>
      <c r="F721" s="61"/>
      <c r="G721" s="61"/>
      <c r="H721" s="61"/>
      <c r="I721" s="346"/>
      <c r="J721" s="43" t="s">
        <v>171</v>
      </c>
      <c r="K721" s="346"/>
      <c r="L721" s="43">
        <v>6941</v>
      </c>
      <c r="M721" s="346"/>
      <c r="N721" s="47" t="s">
        <v>171</v>
      </c>
      <c r="O721" s="104" t="s">
        <v>171</v>
      </c>
      <c r="P721" s="49" t="s">
        <v>171</v>
      </c>
      <c r="Q721" s="346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82" t="s">
        <v>171</v>
      </c>
      <c r="Y721" s="178" t="s">
        <v>171</v>
      </c>
    </row>
    <row r="722" spans="2:25" ht="15.75" customHeight="1" x14ac:dyDescent="0.25">
      <c r="B722" s="30">
        <v>46003</v>
      </c>
      <c r="C722" s="105"/>
      <c r="D722" s="43">
        <v>7421</v>
      </c>
      <c r="E722" s="61"/>
      <c r="F722" s="61"/>
      <c r="G722" s="61"/>
      <c r="H722" s="61"/>
      <c r="I722" s="346"/>
      <c r="J722" s="43">
        <v>7678</v>
      </c>
      <c r="K722" s="346"/>
      <c r="L722" s="43">
        <v>6885</v>
      </c>
      <c r="M722" s="346"/>
      <c r="N722" s="47" t="s">
        <v>171</v>
      </c>
      <c r="O722" s="104" t="s">
        <v>171</v>
      </c>
      <c r="P722" s="49" t="s">
        <v>171</v>
      </c>
      <c r="Q722" s="346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82" t="s">
        <v>171</v>
      </c>
      <c r="Y722" s="178" t="s">
        <v>171</v>
      </c>
    </row>
    <row r="723" spans="2:25" ht="15.75" customHeight="1" x14ac:dyDescent="0.25">
      <c r="B723" s="30">
        <v>46006</v>
      </c>
      <c r="C723" s="105"/>
      <c r="D723" s="43">
        <v>2152</v>
      </c>
      <c r="E723" s="61"/>
      <c r="F723" s="61"/>
      <c r="G723" s="61"/>
      <c r="H723" s="61"/>
      <c r="I723" s="346"/>
      <c r="J723" s="43" t="s">
        <v>171</v>
      </c>
      <c r="K723" s="346"/>
      <c r="L723" s="43" t="s">
        <v>171</v>
      </c>
      <c r="M723" s="346"/>
      <c r="N723" s="47" t="s">
        <v>171</v>
      </c>
      <c r="O723" s="104" t="s">
        <v>171</v>
      </c>
      <c r="P723" s="49" t="s">
        <v>171</v>
      </c>
      <c r="Q723" s="346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82" t="s">
        <v>171</v>
      </c>
      <c r="Y723" s="178" t="s">
        <v>171</v>
      </c>
    </row>
    <row r="724" spans="2:25" ht="15.75" customHeight="1" x14ac:dyDescent="0.25">
      <c r="B724" s="30">
        <v>46008</v>
      </c>
      <c r="C724" s="105"/>
      <c r="D724" s="43">
        <v>4210</v>
      </c>
      <c r="E724" s="61"/>
      <c r="F724" s="61"/>
      <c r="G724" s="61"/>
      <c r="H724" s="61"/>
      <c r="I724" s="346"/>
      <c r="J724" s="43" t="s">
        <v>171</v>
      </c>
      <c r="K724" s="346"/>
      <c r="L724" s="43" t="s">
        <v>171</v>
      </c>
      <c r="M724" s="346"/>
      <c r="N724" s="47" t="s">
        <v>171</v>
      </c>
      <c r="O724" s="104" t="s">
        <v>171</v>
      </c>
      <c r="P724" s="49" t="s">
        <v>171</v>
      </c>
      <c r="Q724" s="346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82" t="s">
        <v>171</v>
      </c>
      <c r="Y724" s="178" t="s">
        <v>171</v>
      </c>
    </row>
    <row r="725" spans="2:25" ht="15.75" customHeight="1" x14ac:dyDescent="0.25">
      <c r="B725" s="30">
        <v>46010</v>
      </c>
      <c r="C725" s="105"/>
      <c r="D725" s="43">
        <v>5112</v>
      </c>
      <c r="E725" s="61"/>
      <c r="F725" s="61"/>
      <c r="G725" s="61"/>
      <c r="H725" s="61"/>
      <c r="I725" s="346"/>
      <c r="J725" s="43" t="s">
        <v>171</v>
      </c>
      <c r="K725" s="346"/>
      <c r="L725" s="43" t="s">
        <v>171</v>
      </c>
      <c r="M725" s="346"/>
      <c r="N725" s="47" t="s">
        <v>171</v>
      </c>
      <c r="O725" s="104" t="s">
        <v>171</v>
      </c>
      <c r="P725" s="49" t="s">
        <v>171</v>
      </c>
      <c r="Q725" s="346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82" t="s">
        <v>171</v>
      </c>
      <c r="Y725" s="178" t="s">
        <v>171</v>
      </c>
    </row>
    <row r="726" spans="2:25" ht="15.75" customHeight="1" x14ac:dyDescent="0.25">
      <c r="B726" s="30">
        <v>46013</v>
      </c>
      <c r="C726" s="105"/>
      <c r="D726" s="43">
        <v>4302</v>
      </c>
      <c r="E726" s="61"/>
      <c r="F726" s="61"/>
      <c r="G726" s="61"/>
      <c r="H726" s="61"/>
      <c r="I726" s="346"/>
      <c r="J726" s="43" t="s">
        <v>171</v>
      </c>
      <c r="K726" s="346"/>
      <c r="L726" s="43" t="s">
        <v>171</v>
      </c>
      <c r="M726" s="346"/>
      <c r="N726" s="47" t="s">
        <v>171</v>
      </c>
      <c r="O726" s="104" t="s">
        <v>171</v>
      </c>
      <c r="P726" s="49" t="s">
        <v>171</v>
      </c>
      <c r="Q726" s="346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82" t="s">
        <v>171</v>
      </c>
      <c r="Y726" s="178" t="s">
        <v>171</v>
      </c>
    </row>
    <row r="727" spans="2:25" ht="15.75" customHeight="1" x14ac:dyDescent="0.25">
      <c r="B727" s="30">
        <v>46015</v>
      </c>
      <c r="C727" s="105"/>
      <c r="D727" s="43">
        <v>5036</v>
      </c>
      <c r="E727" s="61"/>
      <c r="F727" s="61"/>
      <c r="G727" s="61"/>
      <c r="H727" s="61"/>
      <c r="I727" s="346"/>
      <c r="J727" s="43" t="s">
        <v>171</v>
      </c>
      <c r="K727" s="346"/>
      <c r="L727" s="43" t="s">
        <v>171</v>
      </c>
      <c r="M727" s="346"/>
      <c r="N727" s="47" t="s">
        <v>171</v>
      </c>
      <c r="O727" s="104" t="s">
        <v>171</v>
      </c>
      <c r="P727" s="49" t="s">
        <v>171</v>
      </c>
      <c r="Q727" s="346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82" t="s">
        <v>171</v>
      </c>
      <c r="Y727" s="178" t="s">
        <v>171</v>
      </c>
    </row>
    <row r="728" spans="2:25" ht="15.75" customHeight="1" x14ac:dyDescent="0.25">
      <c r="B728" s="30">
        <v>46017</v>
      </c>
      <c r="C728" s="105"/>
      <c r="D728" s="43">
        <v>2102</v>
      </c>
      <c r="E728" s="61"/>
      <c r="F728" s="61"/>
      <c r="G728" s="61"/>
      <c r="H728" s="61"/>
      <c r="I728" s="346"/>
      <c r="J728" s="43" t="s">
        <v>171</v>
      </c>
      <c r="K728" s="346"/>
      <c r="L728" s="43" t="s">
        <v>171</v>
      </c>
      <c r="M728" s="346"/>
      <c r="N728" s="47" t="s">
        <v>171</v>
      </c>
      <c r="O728" s="104" t="s">
        <v>171</v>
      </c>
      <c r="P728" s="49" t="s">
        <v>171</v>
      </c>
      <c r="Q728" s="346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182" t="s">
        <v>171</v>
      </c>
      <c r="Y728" s="178" t="s">
        <v>171</v>
      </c>
    </row>
    <row r="729" spans="2:25" ht="15.75" customHeight="1" x14ac:dyDescent="0.25">
      <c r="B729" s="30">
        <v>46020</v>
      </c>
      <c r="C729" s="105"/>
      <c r="D729" s="43">
        <v>2356</v>
      </c>
      <c r="E729" s="61"/>
      <c r="F729" s="61"/>
      <c r="G729" s="61"/>
      <c r="H729" s="61"/>
      <c r="I729" s="346"/>
      <c r="J729" s="43" t="s">
        <v>171</v>
      </c>
      <c r="K729" s="346"/>
      <c r="L729" s="43" t="s">
        <v>171</v>
      </c>
      <c r="M729" s="346"/>
      <c r="N729" s="47" t="s">
        <v>171</v>
      </c>
      <c r="O729" s="104" t="s">
        <v>171</v>
      </c>
      <c r="P729" s="49" t="s">
        <v>171</v>
      </c>
      <c r="Q729" s="346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182" t="s">
        <v>171</v>
      </c>
      <c r="Y729" s="178" t="s">
        <v>171</v>
      </c>
    </row>
    <row r="730" spans="2:25" ht="15.75" customHeight="1" x14ac:dyDescent="0.25">
      <c r="B730" s="30">
        <v>46022</v>
      </c>
      <c r="C730" s="105"/>
      <c r="D730" s="43">
        <v>4823</v>
      </c>
      <c r="E730" s="61"/>
      <c r="F730" s="61"/>
      <c r="G730" s="61"/>
      <c r="H730" s="61"/>
      <c r="I730" s="346"/>
      <c r="J730" s="43" t="s">
        <v>171</v>
      </c>
      <c r="K730" s="346"/>
      <c r="L730" s="43">
        <v>4992</v>
      </c>
      <c r="M730" s="346"/>
      <c r="N730" s="47" t="s">
        <v>171</v>
      </c>
      <c r="O730" s="104" t="s">
        <v>171</v>
      </c>
      <c r="P730" s="49" t="s">
        <v>171</v>
      </c>
      <c r="Q730" s="346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182" t="s">
        <v>171</v>
      </c>
      <c r="Y730" s="178" t="s">
        <v>171</v>
      </c>
    </row>
    <row r="731" spans="2:25" ht="15.75" customHeight="1" x14ac:dyDescent="0.25">
      <c r="B731" s="30">
        <v>46024</v>
      </c>
      <c r="C731" s="105"/>
      <c r="D731" s="43">
        <v>5422</v>
      </c>
      <c r="E731" s="61"/>
      <c r="F731" s="61"/>
      <c r="G731" s="61"/>
      <c r="H731" s="61"/>
      <c r="I731" s="346"/>
      <c r="J731" s="43" t="s">
        <v>171</v>
      </c>
      <c r="K731" s="346"/>
      <c r="L731" s="43">
        <v>5688</v>
      </c>
      <c r="M731" s="346"/>
      <c r="N731" s="47" t="s">
        <v>171</v>
      </c>
      <c r="O731" s="104" t="s">
        <v>171</v>
      </c>
      <c r="P731" s="49" t="s">
        <v>171</v>
      </c>
      <c r="Q731" s="346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182" t="s">
        <v>171</v>
      </c>
      <c r="Y731" s="178" t="s">
        <v>171</v>
      </c>
    </row>
    <row r="732" spans="2:25" ht="15.75" customHeight="1" x14ac:dyDescent="0.25">
      <c r="B732" s="30">
        <v>46027</v>
      </c>
      <c r="C732" s="105"/>
      <c r="D732" s="43">
        <v>4879</v>
      </c>
      <c r="E732" s="61"/>
      <c r="F732" s="61"/>
      <c r="G732" s="61"/>
      <c r="H732" s="61"/>
      <c r="I732" s="346"/>
      <c r="J732" s="43" t="s">
        <v>171</v>
      </c>
      <c r="K732" s="346"/>
      <c r="L732" s="43" t="s">
        <v>171</v>
      </c>
      <c r="M732" s="346"/>
      <c r="N732" s="47" t="s">
        <v>171</v>
      </c>
      <c r="O732" s="104" t="s">
        <v>171</v>
      </c>
      <c r="P732" s="49" t="s">
        <v>171</v>
      </c>
      <c r="Q732" s="346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182" t="s">
        <v>171</v>
      </c>
      <c r="Y732" s="178" t="s">
        <v>171</v>
      </c>
    </row>
    <row r="733" spans="2:25" ht="15.75" customHeight="1" x14ac:dyDescent="0.25">
      <c r="B733" s="30">
        <v>46029</v>
      </c>
      <c r="C733" s="105"/>
      <c r="D733" s="43">
        <v>5295</v>
      </c>
      <c r="E733" s="61"/>
      <c r="F733" s="61"/>
      <c r="G733" s="61"/>
      <c r="H733" s="61"/>
      <c r="I733" s="346"/>
      <c r="J733" s="43" t="s">
        <v>171</v>
      </c>
      <c r="K733" s="346"/>
      <c r="L733" s="43" t="s">
        <v>171</v>
      </c>
      <c r="M733" s="346"/>
      <c r="N733" s="47" t="s">
        <v>171</v>
      </c>
      <c r="O733" s="104" t="s">
        <v>171</v>
      </c>
      <c r="P733" s="49" t="s">
        <v>171</v>
      </c>
      <c r="Q733" s="346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182" t="s">
        <v>171</v>
      </c>
      <c r="Y733" s="178" t="s">
        <v>171</v>
      </c>
    </row>
    <row r="734" spans="2:25" ht="15.75" customHeight="1" x14ac:dyDescent="0.25">
      <c r="B734" s="30">
        <v>46031</v>
      </c>
      <c r="C734" s="105"/>
      <c r="D734" s="43">
        <v>5678</v>
      </c>
      <c r="E734" s="61"/>
      <c r="F734" s="61"/>
      <c r="G734" s="61"/>
      <c r="H734" s="61"/>
      <c r="I734" s="346"/>
      <c r="J734" s="43">
        <v>5265</v>
      </c>
      <c r="K734" s="346"/>
      <c r="L734" s="43">
        <v>5643</v>
      </c>
      <c r="M734" s="346"/>
      <c r="N734" s="47" t="s">
        <v>171</v>
      </c>
      <c r="O734" s="104" t="s">
        <v>171</v>
      </c>
      <c r="P734" s="49" t="s">
        <v>171</v>
      </c>
      <c r="Q734" s="346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182" t="s">
        <v>171</v>
      </c>
      <c r="Y734" s="178" t="s">
        <v>171</v>
      </c>
    </row>
    <row r="735" spans="2:25" ht="15.75" customHeight="1" x14ac:dyDescent="0.25">
      <c r="B735" s="30">
        <v>46034</v>
      </c>
      <c r="C735" s="105"/>
      <c r="D735" s="43">
        <v>6659</v>
      </c>
      <c r="E735" s="61"/>
      <c r="F735" s="61"/>
      <c r="G735" s="61"/>
      <c r="H735" s="61"/>
      <c r="I735" s="346"/>
      <c r="J735" s="43">
        <v>6734</v>
      </c>
      <c r="K735" s="346"/>
      <c r="L735" s="43">
        <v>6222</v>
      </c>
      <c r="M735" s="346"/>
      <c r="N735" s="47" t="s">
        <v>171</v>
      </c>
      <c r="O735" s="104" t="s">
        <v>171</v>
      </c>
      <c r="P735" s="49" t="s">
        <v>171</v>
      </c>
      <c r="Q735" s="346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182" t="s">
        <v>171</v>
      </c>
      <c r="Y735" s="178" t="s">
        <v>171</v>
      </c>
    </row>
    <row r="736" spans="2:25" ht="15" customHeight="1" x14ac:dyDescent="0.25">
      <c r="B736" s="30">
        <v>46036</v>
      </c>
      <c r="C736" s="105"/>
      <c r="D736" s="43">
        <v>6383</v>
      </c>
      <c r="E736" s="61"/>
      <c r="F736" s="61"/>
      <c r="G736" s="61"/>
      <c r="H736" s="61"/>
      <c r="I736" s="346"/>
      <c r="J736" s="43">
        <v>6274</v>
      </c>
      <c r="K736" s="346"/>
      <c r="L736" s="43">
        <v>6715</v>
      </c>
      <c r="M736" s="346"/>
      <c r="N736" s="47" t="s">
        <v>171</v>
      </c>
      <c r="O736" s="104" t="s">
        <v>171</v>
      </c>
      <c r="P736" s="49" t="s">
        <v>171</v>
      </c>
      <c r="Q736" s="346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182" t="s">
        <v>171</v>
      </c>
      <c r="Y736" s="178" t="s">
        <v>171</v>
      </c>
    </row>
    <row r="737" spans="2:25" ht="15" customHeight="1" x14ac:dyDescent="0.25">
      <c r="B737" s="30">
        <v>46038</v>
      </c>
      <c r="C737" s="105"/>
      <c r="D737" s="43">
        <v>6537</v>
      </c>
      <c r="E737" s="61"/>
      <c r="F737" s="61"/>
      <c r="G737" s="61"/>
      <c r="H737" s="61"/>
      <c r="I737" s="346"/>
      <c r="J737" s="43">
        <v>6725</v>
      </c>
      <c r="K737" s="346"/>
      <c r="L737" s="43">
        <v>6162</v>
      </c>
      <c r="M737" s="346"/>
      <c r="N737" s="47" t="s">
        <v>171</v>
      </c>
      <c r="O737" s="104" t="s">
        <v>171</v>
      </c>
      <c r="P737" s="49" t="s">
        <v>171</v>
      </c>
      <c r="Q737" s="346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182" t="s">
        <v>171</v>
      </c>
      <c r="Y737" s="178" t="s">
        <v>171</v>
      </c>
    </row>
    <row r="738" spans="2:25" ht="15" customHeight="1" x14ac:dyDescent="0.25">
      <c r="B738" s="30">
        <v>46041</v>
      </c>
      <c r="C738" s="105"/>
      <c r="D738" s="43">
        <v>7296</v>
      </c>
      <c r="E738" s="61"/>
      <c r="F738" s="61"/>
      <c r="G738" s="61"/>
      <c r="H738" s="61"/>
      <c r="I738" s="346"/>
      <c r="J738" s="43">
        <v>7564</v>
      </c>
      <c r="K738" s="346"/>
      <c r="L738" s="43">
        <v>6441</v>
      </c>
      <c r="M738" s="346"/>
      <c r="N738" s="47" t="s">
        <v>171</v>
      </c>
      <c r="O738" s="104" t="s">
        <v>171</v>
      </c>
      <c r="P738" s="49" t="s">
        <v>171</v>
      </c>
      <c r="Q738" s="346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182" t="s">
        <v>171</v>
      </c>
      <c r="Y738" s="178" t="s">
        <v>171</v>
      </c>
    </row>
    <row r="739" spans="2:25" ht="15" customHeight="1" x14ac:dyDescent="0.25">
      <c r="B739" s="30">
        <v>46043</v>
      </c>
      <c r="C739" s="105"/>
      <c r="D739" s="43">
        <v>7293</v>
      </c>
      <c r="E739" s="61"/>
      <c r="F739" s="61"/>
      <c r="G739" s="61"/>
      <c r="H739" s="61"/>
      <c r="I739" s="346"/>
      <c r="J739" s="43">
        <v>6654</v>
      </c>
      <c r="K739" s="346"/>
      <c r="L739" s="43">
        <v>5866</v>
      </c>
      <c r="M739" s="346"/>
      <c r="N739" s="47" t="s">
        <v>171</v>
      </c>
      <c r="O739" s="104" t="s">
        <v>171</v>
      </c>
      <c r="P739" s="49" t="s">
        <v>171</v>
      </c>
      <c r="Q739" s="346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182" t="s">
        <v>171</v>
      </c>
      <c r="Y739" s="178" t="s">
        <v>171</v>
      </c>
    </row>
    <row r="740" spans="2:25" ht="15" customHeight="1" x14ac:dyDescent="0.25">
      <c r="B740" s="30">
        <v>46045</v>
      </c>
      <c r="C740" s="105"/>
      <c r="D740" s="43">
        <v>7249</v>
      </c>
      <c r="E740" s="61"/>
      <c r="F740" s="61"/>
      <c r="G740" s="61"/>
      <c r="H740" s="61"/>
      <c r="I740" s="346"/>
      <c r="J740" s="43" t="s">
        <v>171</v>
      </c>
      <c r="K740" s="346"/>
      <c r="L740" s="43">
        <v>6549</v>
      </c>
      <c r="M740" s="346"/>
      <c r="N740" s="47" t="s">
        <v>171</v>
      </c>
      <c r="O740" s="104" t="s">
        <v>171</v>
      </c>
      <c r="P740" s="49" t="s">
        <v>171</v>
      </c>
      <c r="Q740" s="346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182" t="s">
        <v>171</v>
      </c>
      <c r="Y740" s="178" t="s">
        <v>171</v>
      </c>
    </row>
    <row r="741" spans="2:25" ht="15" customHeight="1" x14ac:dyDescent="0.25">
      <c r="B741" s="30">
        <v>46048</v>
      </c>
      <c r="C741" s="105"/>
      <c r="D741" s="43">
        <v>7186</v>
      </c>
      <c r="E741" s="61"/>
      <c r="F741" s="61"/>
      <c r="G741" s="61"/>
      <c r="H741" s="61"/>
      <c r="I741" s="346"/>
      <c r="J741" s="43" t="s">
        <v>171</v>
      </c>
      <c r="K741" s="346"/>
      <c r="L741" s="43">
        <v>6550</v>
      </c>
      <c r="M741" s="346"/>
      <c r="N741" s="47" t="s">
        <v>171</v>
      </c>
      <c r="O741" s="104" t="s">
        <v>171</v>
      </c>
      <c r="P741" s="49" t="s">
        <v>171</v>
      </c>
      <c r="Q741" s="346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182" t="s">
        <v>171</v>
      </c>
      <c r="Y741" s="178" t="s">
        <v>171</v>
      </c>
    </row>
    <row r="742" spans="2:25" ht="15" customHeight="1" x14ac:dyDescent="0.25">
      <c r="B742" s="30">
        <v>46050</v>
      </c>
      <c r="C742" s="105"/>
      <c r="D742" s="43">
        <v>7040</v>
      </c>
      <c r="E742" s="61"/>
      <c r="F742" s="61"/>
      <c r="G742" s="61"/>
      <c r="H742" s="61"/>
      <c r="I742" s="346"/>
      <c r="J742" s="43" t="s">
        <v>171</v>
      </c>
      <c r="K742" s="346"/>
      <c r="L742" s="43">
        <v>6535</v>
      </c>
      <c r="M742" s="346"/>
      <c r="N742" s="47" t="s">
        <v>171</v>
      </c>
      <c r="O742" s="104" t="s">
        <v>171</v>
      </c>
      <c r="P742" s="49" t="s">
        <v>171</v>
      </c>
      <c r="Q742" s="346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182" t="s">
        <v>171</v>
      </c>
      <c r="Y742" s="178" t="s">
        <v>171</v>
      </c>
    </row>
    <row r="743" spans="2:25" ht="15" customHeight="1" x14ac:dyDescent="0.25">
      <c r="B743" s="30">
        <v>46052</v>
      </c>
      <c r="C743" s="105"/>
      <c r="D743" s="43">
        <v>6861</v>
      </c>
      <c r="E743" s="61"/>
      <c r="F743" s="61"/>
      <c r="G743" s="61"/>
      <c r="H743" s="61"/>
      <c r="I743" s="346"/>
      <c r="J743" s="43">
        <v>7518</v>
      </c>
      <c r="K743" s="346"/>
      <c r="L743" s="43">
        <v>6065</v>
      </c>
      <c r="M743" s="346"/>
      <c r="N743" s="47" t="s">
        <v>171</v>
      </c>
      <c r="O743" s="104" t="s">
        <v>171</v>
      </c>
      <c r="P743" s="49" t="s">
        <v>171</v>
      </c>
      <c r="Q743" s="346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182" t="s">
        <v>171</v>
      </c>
      <c r="Y743" s="178" t="s">
        <v>171</v>
      </c>
    </row>
    <row r="744" spans="2:25" ht="15" customHeight="1" x14ac:dyDescent="0.25">
      <c r="B744" s="30">
        <v>46055</v>
      </c>
      <c r="C744" s="105"/>
      <c r="D744" s="43">
        <v>7191</v>
      </c>
      <c r="E744" s="61"/>
      <c r="F744" s="61"/>
      <c r="G744" s="61"/>
      <c r="H744" s="61"/>
      <c r="I744" s="346"/>
      <c r="J744" s="43">
        <v>7597</v>
      </c>
      <c r="K744" s="346"/>
      <c r="L744" s="43">
        <v>6317</v>
      </c>
      <c r="M744" s="346"/>
      <c r="N744" s="47" t="s">
        <v>171</v>
      </c>
      <c r="O744" s="104" t="s">
        <v>171</v>
      </c>
      <c r="P744" s="49" t="s">
        <v>171</v>
      </c>
      <c r="Q744" s="346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182" t="s">
        <v>171</v>
      </c>
      <c r="Y744" s="178" t="s">
        <v>171</v>
      </c>
    </row>
    <row r="745" spans="2:25" ht="15" customHeight="1" x14ac:dyDescent="0.25">
      <c r="B745" s="30">
        <v>46057</v>
      </c>
      <c r="C745" s="105"/>
      <c r="D745" s="43">
        <v>6622</v>
      </c>
      <c r="E745" s="61"/>
      <c r="F745" s="61"/>
      <c r="G745" s="61"/>
      <c r="H745" s="61"/>
      <c r="I745" s="346"/>
      <c r="J745" s="43" t="s">
        <v>171</v>
      </c>
      <c r="K745" s="346"/>
      <c r="L745" s="43" t="s">
        <v>171</v>
      </c>
      <c r="M745" s="346"/>
      <c r="N745" s="47" t="s">
        <v>171</v>
      </c>
      <c r="O745" s="104" t="s">
        <v>171</v>
      </c>
      <c r="P745" s="49" t="s">
        <v>171</v>
      </c>
      <c r="Q745" s="346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182" t="s">
        <v>171</v>
      </c>
      <c r="Y745" s="178" t="s">
        <v>171</v>
      </c>
    </row>
    <row r="746" spans="2:25" ht="15" customHeight="1" x14ac:dyDescent="0.25">
      <c r="B746" s="30">
        <v>46059</v>
      </c>
      <c r="C746" s="105"/>
      <c r="D746" s="43">
        <v>6701</v>
      </c>
      <c r="E746" s="61"/>
      <c r="F746" s="61"/>
      <c r="G746" s="61"/>
      <c r="H746" s="61"/>
      <c r="I746" s="346"/>
      <c r="J746" s="43">
        <v>7536</v>
      </c>
      <c r="K746" s="346"/>
      <c r="L746" s="43">
        <v>5930</v>
      </c>
      <c r="M746" s="346"/>
      <c r="N746" s="47" t="s">
        <v>171</v>
      </c>
      <c r="O746" s="104" t="s">
        <v>171</v>
      </c>
      <c r="P746" s="49" t="s">
        <v>171</v>
      </c>
      <c r="Q746" s="346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182" t="s">
        <v>171</v>
      </c>
      <c r="Y746" s="178" t="s">
        <v>171</v>
      </c>
    </row>
    <row r="747" spans="2:25" ht="15" customHeight="1" x14ac:dyDescent="0.25">
      <c r="B747" s="30">
        <v>46062</v>
      </c>
      <c r="C747" s="105"/>
      <c r="D747" s="43">
        <v>7185</v>
      </c>
      <c r="E747" s="61"/>
      <c r="F747" s="61"/>
      <c r="G747" s="61"/>
      <c r="H747" s="61"/>
      <c r="I747" s="346"/>
      <c r="J747" s="43">
        <v>7550</v>
      </c>
      <c r="K747" s="346"/>
      <c r="L747" s="43">
        <v>6492</v>
      </c>
      <c r="M747" s="346"/>
      <c r="N747" s="47" t="s">
        <v>171</v>
      </c>
      <c r="O747" s="104" t="s">
        <v>171</v>
      </c>
      <c r="P747" s="49" t="s">
        <v>171</v>
      </c>
      <c r="Q747" s="346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182" t="s">
        <v>171</v>
      </c>
      <c r="Y747" s="178" t="s">
        <v>171</v>
      </c>
    </row>
    <row r="748" spans="2:25" ht="15" customHeight="1" x14ac:dyDescent="0.25">
      <c r="B748" s="30">
        <v>46064</v>
      </c>
      <c r="C748" s="105"/>
      <c r="D748" s="43">
        <v>6788</v>
      </c>
      <c r="E748" s="61"/>
      <c r="F748" s="61"/>
      <c r="G748" s="61"/>
      <c r="H748" s="61"/>
      <c r="I748" s="346"/>
      <c r="J748" s="43">
        <v>7459</v>
      </c>
      <c r="K748" s="346"/>
      <c r="L748" s="43">
        <v>6048</v>
      </c>
      <c r="M748" s="346"/>
      <c r="N748" s="47" t="s">
        <v>171</v>
      </c>
      <c r="O748" s="104" t="s">
        <v>171</v>
      </c>
      <c r="P748" s="49" t="s">
        <v>171</v>
      </c>
      <c r="Q748" s="346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182" t="s">
        <v>171</v>
      </c>
      <c r="Y748" s="178" t="s">
        <v>171</v>
      </c>
    </row>
    <row r="749" spans="2:25" ht="15" customHeight="1" x14ac:dyDescent="0.25">
      <c r="B749" s="30">
        <v>46066</v>
      </c>
      <c r="C749" s="105"/>
      <c r="D749" s="43">
        <v>6968</v>
      </c>
      <c r="E749" s="61"/>
      <c r="F749" s="61"/>
      <c r="G749" s="61"/>
      <c r="H749" s="61"/>
      <c r="I749" s="346"/>
      <c r="J749" s="43">
        <v>7624</v>
      </c>
      <c r="K749" s="346"/>
      <c r="L749" s="43">
        <v>6565</v>
      </c>
      <c r="M749" s="346"/>
      <c r="N749" s="47" t="s">
        <v>171</v>
      </c>
      <c r="O749" s="104" t="s">
        <v>171</v>
      </c>
      <c r="P749" s="49" t="s">
        <v>171</v>
      </c>
      <c r="Q749" s="346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182" t="s">
        <v>171</v>
      </c>
      <c r="Y749" s="178" t="s">
        <v>171</v>
      </c>
    </row>
    <row r="750" spans="2:25" ht="15" customHeight="1" x14ac:dyDescent="0.25">
      <c r="B750" s="30">
        <v>46069</v>
      </c>
      <c r="C750" s="105"/>
      <c r="D750" s="43">
        <v>7155</v>
      </c>
      <c r="E750" s="61"/>
      <c r="F750" s="61"/>
      <c r="G750" s="61"/>
      <c r="H750" s="61"/>
      <c r="I750" s="346"/>
      <c r="J750" s="43">
        <v>7612</v>
      </c>
      <c r="K750" s="346"/>
      <c r="L750" s="43">
        <v>6659</v>
      </c>
      <c r="M750" s="346"/>
      <c r="N750" s="47" t="s">
        <v>171</v>
      </c>
      <c r="O750" s="104" t="s">
        <v>171</v>
      </c>
      <c r="P750" s="49" t="s">
        <v>171</v>
      </c>
      <c r="Q750" s="346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182" t="s">
        <v>171</v>
      </c>
      <c r="Y750" s="178" t="s">
        <v>171</v>
      </c>
    </row>
    <row r="751" spans="2:25" ht="15" customHeight="1" x14ac:dyDescent="0.25">
      <c r="B751" s="30">
        <v>46071</v>
      </c>
      <c r="C751" s="105"/>
      <c r="D751" s="43">
        <v>7471</v>
      </c>
      <c r="E751" s="61"/>
      <c r="F751" s="61"/>
      <c r="G751" s="61"/>
      <c r="H751" s="61"/>
      <c r="I751" s="346"/>
      <c r="J751" s="43">
        <v>7613</v>
      </c>
      <c r="K751" s="346"/>
      <c r="L751" s="43">
        <v>6573</v>
      </c>
      <c r="M751" s="346"/>
      <c r="N751" s="47" t="s">
        <v>171</v>
      </c>
      <c r="O751" s="104" t="s">
        <v>171</v>
      </c>
      <c r="P751" s="49" t="s">
        <v>171</v>
      </c>
      <c r="Q751" s="346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182" t="s">
        <v>171</v>
      </c>
      <c r="Y751" s="178" t="s">
        <v>171</v>
      </c>
    </row>
    <row r="752" spans="2:25" ht="15" customHeight="1" x14ac:dyDescent="0.25">
      <c r="B752" s="30">
        <v>46077</v>
      </c>
      <c r="C752" s="105"/>
      <c r="D752" s="43">
        <v>7348</v>
      </c>
      <c r="E752" s="61"/>
      <c r="F752" s="61"/>
      <c r="G752" s="61"/>
      <c r="H752" s="61"/>
      <c r="I752" s="346"/>
      <c r="J752" s="43">
        <v>7541</v>
      </c>
      <c r="K752" s="346"/>
      <c r="L752" s="43">
        <v>6508</v>
      </c>
      <c r="M752" s="346"/>
      <c r="N752" s="47" t="s">
        <v>171</v>
      </c>
      <c r="O752" s="104" t="s">
        <v>171</v>
      </c>
      <c r="P752" s="49" t="s">
        <v>171</v>
      </c>
      <c r="Q752" s="346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182" t="s">
        <v>171</v>
      </c>
      <c r="Y752" s="178" t="s">
        <v>171</v>
      </c>
    </row>
    <row r="753" spans="2:25" ht="15" customHeight="1" x14ac:dyDescent="0.25">
      <c r="B753" s="30">
        <v>46078</v>
      </c>
      <c r="C753" s="105"/>
      <c r="D753" s="43">
        <v>7293</v>
      </c>
      <c r="E753" s="61"/>
      <c r="F753" s="61"/>
      <c r="G753" s="61"/>
      <c r="H753" s="61"/>
      <c r="I753" s="346"/>
      <c r="J753" s="43">
        <v>7689</v>
      </c>
      <c r="K753" s="346"/>
      <c r="L753" s="43">
        <v>6260</v>
      </c>
      <c r="M753" s="346"/>
      <c r="N753" s="47" t="s">
        <v>171</v>
      </c>
      <c r="O753" s="104" t="s">
        <v>171</v>
      </c>
      <c r="P753" s="49" t="s">
        <v>171</v>
      </c>
      <c r="Q753" s="346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182" t="s">
        <v>171</v>
      </c>
      <c r="Y753" s="178" t="s">
        <v>171</v>
      </c>
    </row>
    <row r="754" spans="2:25" ht="15" customHeight="1" x14ac:dyDescent="0.25">
      <c r="B754" s="30">
        <v>46080</v>
      </c>
      <c r="C754" s="105"/>
      <c r="D754" s="43">
        <v>7057</v>
      </c>
      <c r="E754" s="61"/>
      <c r="F754" s="61"/>
      <c r="G754" s="61"/>
      <c r="H754" s="61"/>
      <c r="I754" s="346"/>
      <c r="J754" s="43">
        <v>7535</v>
      </c>
      <c r="K754" s="346"/>
      <c r="L754" s="43">
        <v>6084</v>
      </c>
      <c r="M754" s="346"/>
      <c r="N754" s="47" t="s">
        <v>171</v>
      </c>
      <c r="O754" s="104" t="s">
        <v>171</v>
      </c>
      <c r="P754" s="49" t="s">
        <v>171</v>
      </c>
      <c r="Q754" s="346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182" t="s">
        <v>171</v>
      </c>
      <c r="Y754" s="178" t="s">
        <v>171</v>
      </c>
    </row>
    <row r="755" spans="2:25" ht="15" customHeight="1" x14ac:dyDescent="0.25">
      <c r="B755" s="30">
        <v>46083</v>
      </c>
      <c r="C755" s="105"/>
      <c r="D755" s="43">
        <v>7176</v>
      </c>
      <c r="E755" s="61"/>
      <c r="F755" s="61"/>
      <c r="G755" s="61"/>
      <c r="H755" s="61"/>
      <c r="I755" s="346"/>
      <c r="J755" s="43">
        <v>7561</v>
      </c>
      <c r="K755" s="346"/>
      <c r="L755" s="43">
        <v>6325</v>
      </c>
      <c r="M755" s="346"/>
      <c r="N755" s="47" t="s">
        <v>171</v>
      </c>
      <c r="O755" s="104" t="s">
        <v>171</v>
      </c>
      <c r="P755" s="49" t="s">
        <v>171</v>
      </c>
      <c r="Q755" s="346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182" t="s">
        <v>171</v>
      </c>
      <c r="Y755" s="178" t="s">
        <v>171</v>
      </c>
    </row>
    <row r="756" spans="2:25" ht="15" customHeight="1" x14ac:dyDescent="0.25">
      <c r="B756" s="30">
        <v>46085</v>
      </c>
      <c r="C756" s="105"/>
      <c r="D756" s="43">
        <v>7304</v>
      </c>
      <c r="E756" s="61"/>
      <c r="F756" s="61"/>
      <c r="G756" s="61"/>
      <c r="H756" s="61"/>
      <c r="I756" s="346"/>
      <c r="J756" s="43">
        <v>7614</v>
      </c>
      <c r="K756" s="346"/>
      <c r="L756" s="43">
        <v>6378</v>
      </c>
      <c r="M756" s="346"/>
      <c r="N756" s="47" t="s">
        <v>171</v>
      </c>
      <c r="O756" s="104" t="s">
        <v>171</v>
      </c>
      <c r="P756" s="49" t="s">
        <v>171</v>
      </c>
      <c r="Q756" s="346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182" t="s">
        <v>171</v>
      </c>
      <c r="Y756" s="178" t="s">
        <v>171</v>
      </c>
    </row>
    <row r="757" spans="2:25" ht="15" customHeight="1" x14ac:dyDescent="0.25">
      <c r="B757" s="30">
        <v>46087</v>
      </c>
      <c r="C757" s="105"/>
      <c r="D757" s="43">
        <v>7049</v>
      </c>
      <c r="E757" s="61"/>
      <c r="F757" s="61"/>
      <c r="G757" s="61"/>
      <c r="H757" s="61"/>
      <c r="I757" s="346"/>
      <c r="J757" s="43" t="s">
        <v>171</v>
      </c>
      <c r="K757" s="346"/>
      <c r="L757" s="43" t="s">
        <v>171</v>
      </c>
      <c r="M757" s="346"/>
      <c r="N757" s="47" t="s">
        <v>171</v>
      </c>
      <c r="O757" s="104" t="s">
        <v>171</v>
      </c>
      <c r="P757" s="49" t="s">
        <v>171</v>
      </c>
      <c r="Q757" s="346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182" t="s">
        <v>171</v>
      </c>
      <c r="Y757" s="178" t="s">
        <v>171</v>
      </c>
    </row>
    <row r="758" spans="2:25" ht="15" customHeight="1" x14ac:dyDescent="0.25">
      <c r="B758" s="30">
        <v>46090</v>
      </c>
      <c r="C758" s="105"/>
      <c r="D758" s="43">
        <v>7348</v>
      </c>
      <c r="E758" s="61"/>
      <c r="F758" s="61"/>
      <c r="G758" s="61"/>
      <c r="H758" s="61"/>
      <c r="I758" s="346"/>
      <c r="J758" s="43" t="s">
        <v>171</v>
      </c>
      <c r="K758" s="346"/>
      <c r="L758" s="43" t="s">
        <v>171</v>
      </c>
      <c r="M758" s="346"/>
      <c r="N758" s="47" t="s">
        <v>171</v>
      </c>
      <c r="O758" s="104" t="s">
        <v>171</v>
      </c>
      <c r="P758" s="49" t="s">
        <v>171</v>
      </c>
      <c r="Q758" s="346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182" t="s">
        <v>171</v>
      </c>
      <c r="Y758" s="178" t="s">
        <v>171</v>
      </c>
    </row>
    <row r="759" spans="2:25" ht="15" customHeight="1" x14ac:dyDescent="0.25">
      <c r="B759" s="30">
        <v>46092</v>
      </c>
      <c r="C759" s="105"/>
      <c r="D759" s="43">
        <v>7089</v>
      </c>
      <c r="E759" s="61"/>
      <c r="F759" s="61"/>
      <c r="G759" s="61"/>
      <c r="H759" s="61"/>
      <c r="I759" s="346"/>
      <c r="J759" s="43" t="s">
        <v>171</v>
      </c>
      <c r="K759" s="346"/>
      <c r="L759" s="43" t="s">
        <v>171</v>
      </c>
      <c r="M759" s="346"/>
      <c r="N759" s="47" t="s">
        <v>171</v>
      </c>
      <c r="O759" s="104" t="s">
        <v>171</v>
      </c>
      <c r="P759" s="49" t="s">
        <v>171</v>
      </c>
      <c r="Q759" s="346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182" t="s">
        <v>171</v>
      </c>
      <c r="Y759" s="178" t="s">
        <v>171</v>
      </c>
    </row>
    <row r="760" spans="2:25" ht="15" customHeight="1" x14ac:dyDescent="0.25">
      <c r="B760" s="30">
        <v>46094</v>
      </c>
      <c r="C760" s="105"/>
      <c r="D760" s="43">
        <v>7081</v>
      </c>
      <c r="E760" s="61"/>
      <c r="F760" s="61"/>
      <c r="G760" s="61"/>
      <c r="H760" s="61"/>
      <c r="I760" s="346"/>
      <c r="J760" s="43">
        <v>7428</v>
      </c>
      <c r="K760" s="346"/>
      <c r="L760" s="43" t="s">
        <v>171</v>
      </c>
      <c r="M760" s="346"/>
      <c r="N760" s="47" t="s">
        <v>171</v>
      </c>
      <c r="O760" s="104" t="s">
        <v>171</v>
      </c>
      <c r="P760" s="49" t="s">
        <v>171</v>
      </c>
      <c r="Q760" s="346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182" t="s">
        <v>171</v>
      </c>
      <c r="Y760" s="178" t="s">
        <v>171</v>
      </c>
    </row>
    <row r="761" spans="2:25" ht="15" customHeight="1" x14ac:dyDescent="0.25">
      <c r="B761" s="30">
        <v>46097</v>
      </c>
      <c r="C761" s="105"/>
      <c r="D761" s="43">
        <v>7108</v>
      </c>
      <c r="E761" s="61"/>
      <c r="F761" s="61"/>
      <c r="G761" s="61"/>
      <c r="H761" s="61"/>
      <c r="I761" s="346"/>
      <c r="J761" s="43">
        <v>7458</v>
      </c>
      <c r="K761" s="346"/>
      <c r="L761" s="43">
        <v>6325</v>
      </c>
      <c r="M761" s="346"/>
      <c r="N761" s="47" t="s">
        <v>171</v>
      </c>
      <c r="O761" s="104" t="s">
        <v>171</v>
      </c>
      <c r="P761" s="49" t="s">
        <v>171</v>
      </c>
      <c r="Q761" s="346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182" t="s">
        <v>171</v>
      </c>
      <c r="Y761" s="178" t="s">
        <v>171</v>
      </c>
    </row>
    <row r="762" spans="2:25" ht="15" customHeight="1" x14ac:dyDescent="0.25">
      <c r="B762" s="30">
        <v>46099</v>
      </c>
      <c r="C762" s="105"/>
      <c r="D762" s="43">
        <v>7224</v>
      </c>
      <c r="E762" s="61"/>
      <c r="F762" s="61"/>
      <c r="G762" s="61"/>
      <c r="H762" s="61"/>
      <c r="I762" s="346"/>
      <c r="J762" s="43">
        <v>7609</v>
      </c>
      <c r="K762" s="346"/>
      <c r="L762" s="43">
        <v>6454</v>
      </c>
      <c r="M762" s="346"/>
      <c r="N762" s="47" t="s">
        <v>171</v>
      </c>
      <c r="O762" s="104" t="s">
        <v>171</v>
      </c>
      <c r="P762" s="49" t="s">
        <v>171</v>
      </c>
      <c r="Q762" s="346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182" t="s">
        <v>171</v>
      </c>
      <c r="Y762" s="178" t="s">
        <v>171</v>
      </c>
    </row>
    <row r="763" spans="2:25" ht="15" customHeight="1" x14ac:dyDescent="0.25">
      <c r="B763" s="30">
        <v>46101</v>
      </c>
      <c r="C763" s="105"/>
      <c r="D763" s="43">
        <v>7269</v>
      </c>
      <c r="E763" s="61"/>
      <c r="F763" s="61"/>
      <c r="G763" s="61"/>
      <c r="H763" s="61"/>
      <c r="I763" s="346"/>
      <c r="J763" s="43">
        <v>7674</v>
      </c>
      <c r="K763" s="346"/>
      <c r="L763" s="43">
        <v>6513</v>
      </c>
      <c r="M763" s="346"/>
      <c r="N763" s="47" t="s">
        <v>171</v>
      </c>
      <c r="O763" s="104" t="s">
        <v>171</v>
      </c>
      <c r="P763" s="49" t="s">
        <v>171</v>
      </c>
      <c r="Q763" s="346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182" t="s">
        <v>171</v>
      </c>
      <c r="Y763" s="178" t="s">
        <v>171</v>
      </c>
    </row>
    <row r="764" spans="2:25" ht="15" customHeight="1" x14ac:dyDescent="0.25">
      <c r="B764" s="30">
        <v>46104</v>
      </c>
      <c r="C764" s="105"/>
      <c r="D764" s="43">
        <v>7425</v>
      </c>
      <c r="E764" s="61"/>
      <c r="F764" s="61"/>
      <c r="G764" s="61"/>
      <c r="H764" s="61"/>
      <c r="I764" s="346"/>
      <c r="J764" s="43">
        <v>7634</v>
      </c>
      <c r="K764" s="346"/>
      <c r="L764" s="43">
        <v>6796</v>
      </c>
      <c r="M764" s="346"/>
      <c r="N764" s="47" t="s">
        <v>171</v>
      </c>
      <c r="O764" s="104" t="s">
        <v>171</v>
      </c>
      <c r="P764" s="49" t="s">
        <v>171</v>
      </c>
      <c r="Q764" s="346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182" t="s">
        <v>171</v>
      </c>
      <c r="Y764" s="178" t="s">
        <v>171</v>
      </c>
    </row>
    <row r="765" spans="2:25" ht="15" customHeight="1" x14ac:dyDescent="0.25">
      <c r="B765" s="30">
        <v>46106</v>
      </c>
      <c r="C765" s="105"/>
      <c r="D765" s="43">
        <v>7365</v>
      </c>
      <c r="E765" s="61"/>
      <c r="F765" s="61"/>
      <c r="G765" s="61"/>
      <c r="H765" s="61"/>
      <c r="I765" s="346"/>
      <c r="J765" s="43">
        <v>7719</v>
      </c>
      <c r="K765" s="346"/>
      <c r="L765" s="43">
        <v>6834</v>
      </c>
      <c r="M765" s="346"/>
      <c r="N765" s="47" t="s">
        <v>171</v>
      </c>
      <c r="O765" s="104" t="s">
        <v>171</v>
      </c>
      <c r="P765" s="49" t="s">
        <v>171</v>
      </c>
      <c r="Q765" s="346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182" t="s">
        <v>171</v>
      </c>
      <c r="Y765" s="178" t="s">
        <v>171</v>
      </c>
    </row>
    <row r="766" spans="2:25" ht="15" customHeight="1" x14ac:dyDescent="0.25">
      <c r="B766" s="30">
        <v>46108</v>
      </c>
      <c r="C766" s="105"/>
      <c r="D766" s="43">
        <v>7488</v>
      </c>
      <c r="E766" s="61"/>
      <c r="F766" s="61"/>
      <c r="G766" s="61"/>
      <c r="H766" s="61"/>
      <c r="I766" s="346"/>
      <c r="J766" s="43">
        <v>7912</v>
      </c>
      <c r="K766" s="346"/>
      <c r="L766" s="43">
        <v>6606</v>
      </c>
      <c r="M766" s="346"/>
      <c r="N766" s="47" t="s">
        <v>171</v>
      </c>
      <c r="O766" s="104" t="s">
        <v>171</v>
      </c>
      <c r="P766" s="49" t="s">
        <v>171</v>
      </c>
      <c r="Q766" s="346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182" t="s">
        <v>171</v>
      </c>
      <c r="Y766" s="178" t="s">
        <v>171</v>
      </c>
    </row>
    <row r="767" spans="2:25" ht="15" customHeight="1" x14ac:dyDescent="0.25">
      <c r="B767" s="30">
        <v>46111</v>
      </c>
      <c r="C767" s="105"/>
      <c r="D767" s="43">
        <v>7531</v>
      </c>
      <c r="E767" s="61"/>
      <c r="F767" s="61"/>
      <c r="G767" s="61"/>
      <c r="H767" s="61"/>
      <c r="I767" s="346"/>
      <c r="J767" s="43">
        <v>7607</v>
      </c>
      <c r="K767" s="346"/>
      <c r="L767" s="43" t="s">
        <v>171</v>
      </c>
      <c r="M767" s="346"/>
      <c r="N767" s="47" t="s">
        <v>171</v>
      </c>
      <c r="O767" s="104" t="s">
        <v>171</v>
      </c>
      <c r="P767" s="49" t="s">
        <v>171</v>
      </c>
      <c r="Q767" s="346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182" t="s">
        <v>171</v>
      </c>
      <c r="Y767" s="178" t="s">
        <v>171</v>
      </c>
    </row>
    <row r="768" spans="2:25" ht="15" customHeight="1" x14ac:dyDescent="0.25">
      <c r="B768" s="30">
        <v>46113</v>
      </c>
      <c r="C768" s="105"/>
      <c r="D768" s="43">
        <v>7536</v>
      </c>
      <c r="E768" s="61"/>
      <c r="F768" s="61"/>
      <c r="G768" s="61"/>
      <c r="H768" s="61"/>
      <c r="I768" s="346"/>
      <c r="J768" s="43">
        <v>7692</v>
      </c>
      <c r="K768" s="346"/>
      <c r="L768" s="43">
        <v>6751</v>
      </c>
      <c r="M768" s="346"/>
      <c r="N768" s="47" t="s">
        <v>171</v>
      </c>
      <c r="O768" s="104" t="s">
        <v>171</v>
      </c>
      <c r="P768" s="49" t="s">
        <v>171</v>
      </c>
      <c r="Q768" s="346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182" t="s">
        <v>171</v>
      </c>
      <c r="Y768" s="178" t="s">
        <v>171</v>
      </c>
    </row>
    <row r="769" spans="2:25" ht="15" customHeight="1" x14ac:dyDescent="0.25">
      <c r="B769" s="30">
        <v>46118</v>
      </c>
      <c r="C769" s="105"/>
      <c r="D769" s="43">
        <v>7573</v>
      </c>
      <c r="E769" s="61"/>
      <c r="F769" s="61"/>
      <c r="G769" s="61"/>
      <c r="H769" s="61"/>
      <c r="I769" s="346"/>
      <c r="J769" s="43">
        <v>7621</v>
      </c>
      <c r="K769" s="346"/>
      <c r="L769" s="43">
        <v>6826</v>
      </c>
      <c r="M769" s="346"/>
      <c r="N769" s="47" t="s">
        <v>171</v>
      </c>
      <c r="O769" s="104" t="s">
        <v>171</v>
      </c>
      <c r="P769" s="49" t="s">
        <v>171</v>
      </c>
      <c r="Q769" s="346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182" t="s">
        <v>171</v>
      </c>
      <c r="Y769" s="178" t="s">
        <v>171</v>
      </c>
    </row>
    <row r="770" spans="2:25" ht="15" customHeight="1" x14ac:dyDescent="0.25">
      <c r="B770" s="30">
        <v>46120</v>
      </c>
      <c r="C770" s="105"/>
      <c r="D770" s="43">
        <v>7517</v>
      </c>
      <c r="E770" s="61"/>
      <c r="F770" s="61"/>
      <c r="G770" s="61"/>
      <c r="H770" s="61"/>
      <c r="I770" s="346"/>
      <c r="J770" s="43">
        <v>7712</v>
      </c>
      <c r="K770" s="346"/>
      <c r="L770" s="43">
        <v>6781</v>
      </c>
      <c r="M770" s="346"/>
      <c r="N770" s="47" t="s">
        <v>171</v>
      </c>
      <c r="O770" s="104" t="s">
        <v>171</v>
      </c>
      <c r="P770" s="49" t="s">
        <v>171</v>
      </c>
      <c r="Q770" s="346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182" t="s">
        <v>171</v>
      </c>
      <c r="Y770" s="178" t="s">
        <v>171</v>
      </c>
    </row>
    <row r="771" spans="2:25" ht="15" customHeight="1" x14ac:dyDescent="0.25">
      <c r="B771" s="30">
        <v>46122</v>
      </c>
      <c r="C771" s="105"/>
      <c r="D771" s="43">
        <v>6617</v>
      </c>
      <c r="E771" s="61"/>
      <c r="F771" s="61"/>
      <c r="G771" s="61"/>
      <c r="H771" s="61"/>
      <c r="I771" s="346"/>
      <c r="J771" s="43">
        <v>7812</v>
      </c>
      <c r="K771" s="346"/>
      <c r="L771" s="43">
        <v>6238</v>
      </c>
      <c r="M771" s="346"/>
      <c r="N771" s="47" t="s">
        <v>171</v>
      </c>
      <c r="O771" s="104" t="s">
        <v>171</v>
      </c>
      <c r="P771" s="49" t="s">
        <v>171</v>
      </c>
      <c r="Q771" s="346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182" t="s">
        <v>171</v>
      </c>
      <c r="Y771" s="178" t="s">
        <v>171</v>
      </c>
    </row>
    <row r="772" spans="2:25" ht="15" customHeight="1" x14ac:dyDescent="0.25">
      <c r="B772" s="30">
        <v>46125</v>
      </c>
      <c r="C772" s="105"/>
      <c r="D772" s="43">
        <v>4428</v>
      </c>
      <c r="E772" s="61"/>
      <c r="F772" s="61"/>
      <c r="G772" s="61"/>
      <c r="H772" s="61"/>
      <c r="I772" s="346"/>
      <c r="J772" s="43">
        <v>7564</v>
      </c>
      <c r="K772" s="346"/>
      <c r="L772" s="43">
        <v>6721</v>
      </c>
      <c r="M772" s="346"/>
      <c r="N772" s="47" t="s">
        <v>171</v>
      </c>
      <c r="O772" s="104" t="s">
        <v>171</v>
      </c>
      <c r="P772" s="49" t="s">
        <v>171</v>
      </c>
      <c r="Q772" s="346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182" t="s">
        <v>171</v>
      </c>
      <c r="Y772" s="178" t="s">
        <v>171</v>
      </c>
    </row>
    <row r="773" spans="2:25" ht="15" customHeight="1" x14ac:dyDescent="0.25">
      <c r="B773" s="30">
        <v>46127</v>
      </c>
      <c r="C773" s="105"/>
      <c r="D773" s="43">
        <v>5741</v>
      </c>
      <c r="E773" s="61"/>
      <c r="F773" s="61"/>
      <c r="G773" s="61"/>
      <c r="H773" s="61"/>
      <c r="I773" s="346"/>
      <c r="J773" s="43">
        <v>6814</v>
      </c>
      <c r="K773" s="346"/>
      <c r="L773" s="43">
        <v>6478</v>
      </c>
      <c r="M773" s="346"/>
      <c r="N773" s="47" t="s">
        <v>171</v>
      </c>
      <c r="O773" s="104" t="s">
        <v>171</v>
      </c>
      <c r="P773" s="49" t="s">
        <v>171</v>
      </c>
      <c r="Q773" s="346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182" t="s">
        <v>171</v>
      </c>
      <c r="Y773" s="178" t="s">
        <v>171</v>
      </c>
    </row>
    <row r="774" spans="2:25" ht="15" customHeight="1" x14ac:dyDescent="0.25">
      <c r="B774" s="30">
        <v>46129</v>
      </c>
      <c r="C774" s="105"/>
      <c r="D774" s="43">
        <v>7098</v>
      </c>
      <c r="E774" s="61"/>
      <c r="F774" s="61"/>
      <c r="G774" s="61"/>
      <c r="H774" s="61"/>
      <c r="I774" s="346"/>
      <c r="J774" s="43">
        <v>7511</v>
      </c>
      <c r="K774" s="346"/>
      <c r="L774" s="43">
        <v>6249</v>
      </c>
      <c r="M774" s="346"/>
      <c r="N774" s="47" t="s">
        <v>171</v>
      </c>
      <c r="O774" s="104" t="s">
        <v>171</v>
      </c>
      <c r="P774" s="49" t="s">
        <v>171</v>
      </c>
      <c r="Q774" s="346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182" t="s">
        <v>171</v>
      </c>
      <c r="Y774" s="178" t="s">
        <v>171</v>
      </c>
    </row>
    <row r="775" spans="2:25" ht="15" customHeight="1" x14ac:dyDescent="0.25">
      <c r="B775" s="30">
        <v>46132</v>
      </c>
      <c r="C775" s="105"/>
      <c r="D775" s="43">
        <v>7041</v>
      </c>
      <c r="E775" s="61"/>
      <c r="F775" s="61"/>
      <c r="G775" s="61"/>
      <c r="H775" s="61"/>
      <c r="I775" s="346"/>
      <c r="J775" s="43">
        <v>7484</v>
      </c>
      <c r="K775" s="346"/>
      <c r="L775" s="43">
        <v>6178</v>
      </c>
      <c r="M775" s="346"/>
      <c r="N775" s="47" t="s">
        <v>171</v>
      </c>
      <c r="O775" s="104" t="s">
        <v>171</v>
      </c>
      <c r="P775" s="49" t="s">
        <v>171</v>
      </c>
      <c r="Q775" s="346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182" t="s">
        <v>171</v>
      </c>
      <c r="Y775" s="178" t="s">
        <v>171</v>
      </c>
    </row>
    <row r="776" spans="2:25" ht="15" customHeight="1" x14ac:dyDescent="0.25">
      <c r="B776" s="30">
        <v>46134</v>
      </c>
      <c r="C776" s="105"/>
      <c r="D776" s="43">
        <v>7026</v>
      </c>
      <c r="E776" s="61"/>
      <c r="F776" s="61"/>
      <c r="G776" s="61"/>
      <c r="H776" s="61"/>
      <c r="I776" s="346"/>
      <c r="J776" s="43">
        <v>7561</v>
      </c>
      <c r="K776" s="346"/>
      <c r="L776" s="43">
        <v>6331</v>
      </c>
      <c r="M776" s="346"/>
      <c r="N776" s="47" t="s">
        <v>171</v>
      </c>
      <c r="O776" s="104" t="s">
        <v>171</v>
      </c>
      <c r="P776" s="49" t="s">
        <v>171</v>
      </c>
      <c r="Q776" s="346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182" t="s">
        <v>171</v>
      </c>
      <c r="Y776" s="178" t="s">
        <v>171</v>
      </c>
    </row>
    <row r="777" spans="2:25" ht="15" customHeight="1" x14ac:dyDescent="0.25">
      <c r="B777" s="30">
        <v>46136</v>
      </c>
      <c r="C777" s="105"/>
      <c r="D777" s="43">
        <v>7016</v>
      </c>
      <c r="E777" s="61"/>
      <c r="F777" s="61"/>
      <c r="G777" s="61"/>
      <c r="H777" s="61"/>
      <c r="I777" s="346"/>
      <c r="J777" s="43">
        <v>7624</v>
      </c>
      <c r="K777" s="346"/>
      <c r="L777" s="43">
        <v>6342</v>
      </c>
      <c r="M777" s="346"/>
      <c r="N777" s="47" t="s">
        <v>171</v>
      </c>
      <c r="O777" s="104" t="s">
        <v>171</v>
      </c>
      <c r="P777" s="49" t="s">
        <v>171</v>
      </c>
      <c r="Q777" s="346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182" t="s">
        <v>171</v>
      </c>
      <c r="Y777" s="178" t="s">
        <v>171</v>
      </c>
    </row>
    <row r="778" spans="2:25" ht="15" customHeight="1" x14ac:dyDescent="0.25">
      <c r="B778" s="30">
        <v>46139</v>
      </c>
      <c r="C778" s="105"/>
      <c r="D778" s="43">
        <v>7510</v>
      </c>
      <c r="E778" s="61"/>
      <c r="F778" s="61"/>
      <c r="G778" s="61"/>
      <c r="H778" s="61"/>
      <c r="I778" s="346"/>
      <c r="J778" s="43">
        <v>7845</v>
      </c>
      <c r="K778" s="346"/>
      <c r="L778" s="43">
        <v>6584</v>
      </c>
      <c r="M778" s="346"/>
      <c r="N778" s="47" t="s">
        <v>171</v>
      </c>
      <c r="O778" s="104" t="s">
        <v>171</v>
      </c>
      <c r="P778" s="49" t="s">
        <v>171</v>
      </c>
      <c r="Q778" s="346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182" t="s">
        <v>171</v>
      </c>
      <c r="Y778" s="178" t="s">
        <v>171</v>
      </c>
    </row>
    <row r="779" spans="2:25" ht="15" customHeight="1" x14ac:dyDescent="0.25">
      <c r="B779" s="30">
        <v>46146</v>
      </c>
      <c r="C779" s="105"/>
      <c r="D779" s="43">
        <v>6740</v>
      </c>
      <c r="E779" s="61"/>
      <c r="F779" s="61"/>
      <c r="G779" s="61"/>
      <c r="H779" s="61"/>
      <c r="I779" s="346"/>
      <c r="J779" s="43">
        <v>7745</v>
      </c>
      <c r="K779" s="346"/>
      <c r="L779" s="43">
        <v>5736</v>
      </c>
      <c r="M779" s="346"/>
      <c r="N779" s="47" t="s">
        <v>171</v>
      </c>
      <c r="O779" s="104" t="s">
        <v>171</v>
      </c>
      <c r="P779" s="49" t="s">
        <v>171</v>
      </c>
      <c r="Q779" s="346"/>
      <c r="R779" s="102" t="s">
        <v>171</v>
      </c>
      <c r="S779" s="103" t="s">
        <v>171</v>
      </c>
      <c r="T779" s="98">
        <v>32029</v>
      </c>
      <c r="U779" s="179">
        <v>40622</v>
      </c>
      <c r="V779" s="225" t="s">
        <v>171</v>
      </c>
      <c r="W779" s="176" t="s">
        <v>171</v>
      </c>
      <c r="X779" s="182">
        <v>8994</v>
      </c>
      <c r="Y779" s="178" t="s">
        <v>171</v>
      </c>
    </row>
    <row r="780" spans="2:25" ht="15" customHeight="1" x14ac:dyDescent="0.25">
      <c r="B780" s="30">
        <v>46148</v>
      </c>
      <c r="C780" s="105"/>
      <c r="D780" s="43">
        <v>6852</v>
      </c>
      <c r="E780" s="61"/>
      <c r="F780" s="61"/>
      <c r="G780" s="61"/>
      <c r="H780" s="61"/>
      <c r="I780" s="346"/>
      <c r="J780" s="43">
        <v>7767</v>
      </c>
      <c r="K780" s="346"/>
      <c r="L780" s="43">
        <v>6037</v>
      </c>
      <c r="M780" s="346"/>
      <c r="N780" s="47" t="s">
        <v>171</v>
      </c>
      <c r="O780" s="104" t="s">
        <v>171</v>
      </c>
      <c r="P780" s="49" t="s">
        <v>171</v>
      </c>
      <c r="Q780" s="346"/>
      <c r="R780" s="102" t="s">
        <v>171</v>
      </c>
      <c r="S780" s="103" t="s">
        <v>171</v>
      </c>
      <c r="T780" s="98" t="s">
        <v>171</v>
      </c>
      <c r="U780" s="179" t="s">
        <v>171</v>
      </c>
      <c r="V780" s="225" t="s">
        <v>171</v>
      </c>
      <c r="W780" s="176" t="s">
        <v>171</v>
      </c>
      <c r="X780" s="182" t="s">
        <v>171</v>
      </c>
      <c r="Y780" s="178" t="s">
        <v>171</v>
      </c>
    </row>
    <row r="781" spans="2:25" x14ac:dyDescent="0.25">
      <c r="B781" s="30">
        <v>46150</v>
      </c>
      <c r="C781" s="105"/>
      <c r="D781" s="43">
        <v>5691</v>
      </c>
      <c r="E781" s="61"/>
      <c r="F781" s="61"/>
      <c r="G781" s="61"/>
      <c r="H781" s="61"/>
      <c r="I781" s="346"/>
      <c r="J781" s="43" t="s">
        <v>171</v>
      </c>
      <c r="K781" s="346"/>
      <c r="L781" s="43" t="s">
        <v>171</v>
      </c>
      <c r="M781" s="346"/>
      <c r="N781" s="47" t="s">
        <v>171</v>
      </c>
      <c r="O781" s="97">
        <v>1367</v>
      </c>
      <c r="P781" s="49" t="s">
        <v>171</v>
      </c>
      <c r="Q781" s="346"/>
      <c r="R781" s="102" t="s">
        <v>171</v>
      </c>
      <c r="S781" s="103" t="s">
        <v>171</v>
      </c>
      <c r="T781" s="98" t="s">
        <v>171</v>
      </c>
      <c r="U781" s="179" t="s">
        <v>171</v>
      </c>
      <c r="V781" s="225" t="s">
        <v>171</v>
      </c>
      <c r="W781" s="181">
        <v>8258</v>
      </c>
      <c r="X781" s="182">
        <v>8414</v>
      </c>
      <c r="Y781" s="178" t="s">
        <v>171</v>
      </c>
    </row>
    <row r="782" spans="2:25" x14ac:dyDescent="0.25">
      <c r="B782" s="30">
        <v>46153</v>
      </c>
      <c r="C782" s="105"/>
      <c r="D782" s="43">
        <v>7896</v>
      </c>
      <c r="E782" s="61"/>
      <c r="F782" s="61"/>
      <c r="G782" s="61"/>
      <c r="H782" s="61"/>
      <c r="I782" s="346"/>
      <c r="J782" s="43" t="s">
        <v>171</v>
      </c>
      <c r="K782" s="346"/>
      <c r="L782" s="43" t="s">
        <v>171</v>
      </c>
      <c r="M782" s="346"/>
      <c r="N782" s="47" t="s">
        <v>171</v>
      </c>
      <c r="O782" s="97">
        <v>8827</v>
      </c>
      <c r="P782" s="49" t="s">
        <v>171</v>
      </c>
      <c r="Q782" s="346"/>
      <c r="R782" s="102" t="s">
        <v>171</v>
      </c>
      <c r="S782" s="103" t="s">
        <v>171</v>
      </c>
      <c r="T782" s="98" t="s">
        <v>171</v>
      </c>
      <c r="U782" s="179" t="s">
        <v>171</v>
      </c>
      <c r="V782" s="225" t="s">
        <v>171</v>
      </c>
      <c r="W782" s="176" t="s">
        <v>171</v>
      </c>
      <c r="X782" s="182" t="s">
        <v>171</v>
      </c>
      <c r="Y782" s="178" t="s">
        <v>171</v>
      </c>
    </row>
    <row r="783" spans="2:25" x14ac:dyDescent="0.25">
      <c r="B783" s="30">
        <v>46155</v>
      </c>
      <c r="C783" s="105"/>
      <c r="D783" s="43">
        <v>6999</v>
      </c>
      <c r="E783" s="61"/>
      <c r="F783" s="61"/>
      <c r="G783" s="61"/>
      <c r="H783" s="61"/>
      <c r="I783" s="346"/>
      <c r="J783" s="43" t="s">
        <v>171</v>
      </c>
      <c r="K783" s="346"/>
      <c r="L783" s="43" t="s">
        <v>171</v>
      </c>
      <c r="M783" s="346"/>
      <c r="N783" s="47" t="s">
        <v>171</v>
      </c>
      <c r="O783" s="97">
        <v>10800</v>
      </c>
      <c r="P783" s="49" t="s">
        <v>171</v>
      </c>
      <c r="Q783" s="346"/>
      <c r="R783" s="102" t="s">
        <v>171</v>
      </c>
      <c r="S783" s="103" t="s">
        <v>171</v>
      </c>
      <c r="T783" s="98" t="s">
        <v>171</v>
      </c>
      <c r="U783" s="179" t="s">
        <v>171</v>
      </c>
      <c r="V783" s="225" t="s">
        <v>171</v>
      </c>
      <c r="W783" s="176" t="s">
        <v>171</v>
      </c>
      <c r="X783" s="182">
        <v>9560</v>
      </c>
      <c r="Y783" s="178" t="s">
        <v>171</v>
      </c>
    </row>
    <row r="784" spans="2:25" x14ac:dyDescent="0.25">
      <c r="B784" s="30">
        <v>46157</v>
      </c>
      <c r="C784" s="105"/>
      <c r="D784" s="43">
        <v>7722</v>
      </c>
      <c r="E784" s="61"/>
      <c r="F784" s="61"/>
      <c r="G784" s="61"/>
      <c r="H784" s="61"/>
      <c r="I784" s="346"/>
      <c r="J784" s="43" t="s">
        <v>171</v>
      </c>
      <c r="K784" s="346"/>
      <c r="L784" s="43">
        <v>5911</v>
      </c>
      <c r="M784" s="346"/>
      <c r="N784" s="47" t="s">
        <v>171</v>
      </c>
      <c r="O784" s="97">
        <v>10394</v>
      </c>
      <c r="P784" s="49" t="s">
        <v>171</v>
      </c>
      <c r="Q784" s="346"/>
      <c r="R784" s="102" t="s">
        <v>171</v>
      </c>
      <c r="S784" s="103" t="s">
        <v>171</v>
      </c>
      <c r="T784" s="98" t="s">
        <v>171</v>
      </c>
      <c r="U784" s="179" t="s">
        <v>171</v>
      </c>
      <c r="V784" s="225" t="s">
        <v>171</v>
      </c>
      <c r="W784" s="176" t="s">
        <v>171</v>
      </c>
      <c r="X784" s="182">
        <v>10427</v>
      </c>
      <c r="Y784" s="178" t="s">
        <v>171</v>
      </c>
    </row>
    <row r="785" spans="2:25" x14ac:dyDescent="0.25">
      <c r="B785" s="30">
        <v>46160</v>
      </c>
      <c r="C785" s="105"/>
      <c r="D785" s="43">
        <v>6980</v>
      </c>
      <c r="E785" s="61"/>
      <c r="F785" s="61"/>
      <c r="G785" s="61"/>
      <c r="H785" s="61"/>
      <c r="I785" s="346"/>
      <c r="J785" s="43" t="s">
        <v>171</v>
      </c>
      <c r="K785" s="346"/>
      <c r="L785" s="43">
        <v>6568</v>
      </c>
      <c r="M785" s="346"/>
      <c r="N785" s="47" t="s">
        <v>171</v>
      </c>
      <c r="O785" s="97">
        <v>11610</v>
      </c>
      <c r="P785" s="49" t="s">
        <v>171</v>
      </c>
      <c r="Q785" s="346"/>
      <c r="R785" s="102" t="s">
        <v>171</v>
      </c>
      <c r="S785" s="103" t="s">
        <v>171</v>
      </c>
      <c r="T785" s="98" t="s">
        <v>171</v>
      </c>
      <c r="U785" s="179" t="s">
        <v>171</v>
      </c>
      <c r="V785" s="225" t="s">
        <v>171</v>
      </c>
      <c r="W785" s="176" t="s">
        <v>171</v>
      </c>
      <c r="X785" s="182">
        <v>10490</v>
      </c>
      <c r="Y785" s="178" t="s">
        <v>171</v>
      </c>
    </row>
    <row r="786" spans="2:25" x14ac:dyDescent="0.25">
      <c r="B786" s="30">
        <v>46162</v>
      </c>
      <c r="C786" s="105"/>
      <c r="D786" s="43">
        <v>7245</v>
      </c>
      <c r="E786" s="61"/>
      <c r="F786" s="61"/>
      <c r="G786" s="61"/>
      <c r="H786" s="61"/>
      <c r="I786" s="346"/>
      <c r="J786" s="43" t="s">
        <v>171</v>
      </c>
      <c r="K786" s="346"/>
      <c r="L786" s="43">
        <v>6694</v>
      </c>
      <c r="M786" s="346"/>
      <c r="N786" s="47" t="s">
        <v>171</v>
      </c>
      <c r="O786" s="97">
        <v>11669</v>
      </c>
      <c r="P786" s="49" t="s">
        <v>171</v>
      </c>
      <c r="Q786" s="346"/>
      <c r="R786" s="102" t="s">
        <v>171</v>
      </c>
      <c r="S786" s="103" t="s">
        <v>171</v>
      </c>
      <c r="T786" s="98" t="s">
        <v>171</v>
      </c>
      <c r="U786" s="179" t="s">
        <v>171</v>
      </c>
      <c r="V786" s="225" t="s">
        <v>171</v>
      </c>
      <c r="W786" s="176" t="s">
        <v>171</v>
      </c>
      <c r="X786" s="182">
        <v>9711</v>
      </c>
      <c r="Y786" s="178" t="s">
        <v>171</v>
      </c>
    </row>
    <row r="787" spans="2:25" x14ac:dyDescent="0.25">
      <c r="B787" s="30">
        <v>46164</v>
      </c>
      <c r="C787" s="105"/>
      <c r="D787" s="43">
        <v>7526</v>
      </c>
      <c r="E787" s="61"/>
      <c r="F787" s="61"/>
      <c r="G787" s="61"/>
      <c r="H787" s="61"/>
      <c r="I787" s="346"/>
      <c r="J787" s="43" t="s">
        <v>171</v>
      </c>
      <c r="K787" s="346"/>
      <c r="L787" s="43">
        <v>6627</v>
      </c>
      <c r="M787" s="346"/>
      <c r="N787" s="47" t="s">
        <v>171</v>
      </c>
      <c r="O787" s="97">
        <v>11226</v>
      </c>
      <c r="P787" s="49" t="s">
        <v>171</v>
      </c>
      <c r="Q787" s="346"/>
      <c r="R787" s="102" t="s">
        <v>171</v>
      </c>
      <c r="S787" s="103" t="s">
        <v>171</v>
      </c>
      <c r="T787" s="98" t="s">
        <v>171</v>
      </c>
      <c r="U787" s="179" t="s">
        <v>171</v>
      </c>
      <c r="V787" s="225" t="s">
        <v>171</v>
      </c>
      <c r="W787" s="176" t="s">
        <v>171</v>
      </c>
      <c r="X787" s="182">
        <v>10187</v>
      </c>
      <c r="Y787" s="178" t="s">
        <v>171</v>
      </c>
    </row>
    <row r="788" spans="2:25" x14ac:dyDescent="0.25">
      <c r="B788" s="30">
        <v>46167</v>
      </c>
      <c r="C788" s="105"/>
      <c r="D788" s="43">
        <v>7556</v>
      </c>
      <c r="E788" s="61"/>
      <c r="F788" s="61"/>
      <c r="G788" s="61"/>
      <c r="H788" s="61"/>
      <c r="I788" s="346"/>
      <c r="J788" s="43" t="s">
        <v>171</v>
      </c>
      <c r="K788" s="346"/>
      <c r="L788" s="43">
        <v>6350</v>
      </c>
      <c r="M788" s="346"/>
      <c r="N788" s="47" t="s">
        <v>171</v>
      </c>
      <c r="O788" s="97">
        <v>11662</v>
      </c>
      <c r="P788" s="49" t="s">
        <v>171</v>
      </c>
      <c r="Q788" s="346"/>
      <c r="R788" s="102" t="s">
        <v>171</v>
      </c>
      <c r="S788" s="103" t="s">
        <v>171</v>
      </c>
      <c r="T788" s="98" t="s">
        <v>171</v>
      </c>
      <c r="U788" s="179" t="s">
        <v>171</v>
      </c>
      <c r="V788" s="225" t="s">
        <v>171</v>
      </c>
      <c r="W788" s="176" t="s">
        <v>171</v>
      </c>
      <c r="X788" s="182">
        <v>9357</v>
      </c>
      <c r="Y788" s="178" t="s">
        <v>171</v>
      </c>
    </row>
    <row r="789" spans="2:25" x14ac:dyDescent="0.25">
      <c r="B789" s="30">
        <v>46169</v>
      </c>
      <c r="C789" s="105"/>
      <c r="D789" s="43">
        <v>7175</v>
      </c>
      <c r="E789" s="61"/>
      <c r="F789" s="61"/>
      <c r="G789" s="61"/>
      <c r="H789" s="61"/>
      <c r="I789" s="346"/>
      <c r="J789" s="43" t="s">
        <v>171</v>
      </c>
      <c r="K789" s="346"/>
      <c r="L789" s="43">
        <v>6324</v>
      </c>
      <c r="M789" s="346"/>
      <c r="N789" s="47" t="s">
        <v>171</v>
      </c>
      <c r="O789" s="97">
        <v>11282</v>
      </c>
      <c r="P789" s="49" t="s">
        <v>171</v>
      </c>
      <c r="Q789" s="346"/>
      <c r="R789" s="102" t="s">
        <v>171</v>
      </c>
      <c r="S789" s="103" t="s">
        <v>171</v>
      </c>
      <c r="T789" s="98" t="s">
        <v>171</v>
      </c>
      <c r="U789" s="179" t="s">
        <v>171</v>
      </c>
      <c r="V789" s="225" t="s">
        <v>171</v>
      </c>
      <c r="W789" s="176" t="s">
        <v>171</v>
      </c>
      <c r="X789" s="182">
        <v>9018</v>
      </c>
      <c r="Y789" s="178" t="s">
        <v>171</v>
      </c>
    </row>
    <row r="790" spans="2:25" x14ac:dyDescent="0.25">
      <c r="B790" s="30">
        <v>46171</v>
      </c>
      <c r="C790" s="105"/>
      <c r="D790" s="43">
        <v>7375</v>
      </c>
      <c r="E790" s="61"/>
      <c r="F790" s="61"/>
      <c r="G790" s="61"/>
      <c r="H790" s="61"/>
      <c r="I790" s="346"/>
      <c r="J790" s="43" t="s">
        <v>171</v>
      </c>
      <c r="K790" s="346"/>
      <c r="L790" s="43">
        <v>6316</v>
      </c>
      <c r="M790" s="346"/>
      <c r="N790" s="47" t="s">
        <v>171</v>
      </c>
      <c r="O790" s="97">
        <v>13168</v>
      </c>
      <c r="P790" s="49" t="s">
        <v>171</v>
      </c>
      <c r="Q790" s="346"/>
      <c r="R790" s="102" t="s">
        <v>171</v>
      </c>
      <c r="S790" s="103" t="s">
        <v>171</v>
      </c>
      <c r="T790" s="98" t="s">
        <v>171</v>
      </c>
      <c r="U790" s="179" t="s">
        <v>171</v>
      </c>
      <c r="V790" s="225" t="s">
        <v>171</v>
      </c>
      <c r="W790" s="176" t="s">
        <v>171</v>
      </c>
      <c r="X790" s="182">
        <v>8723</v>
      </c>
      <c r="Y790" s="178" t="s">
        <v>171</v>
      </c>
    </row>
    <row r="791" spans="2:25" x14ac:dyDescent="0.25">
      <c r="B791" s="30">
        <v>46174</v>
      </c>
      <c r="C791" s="105"/>
      <c r="D791" s="43">
        <v>7550</v>
      </c>
      <c r="E791" s="61"/>
      <c r="F791" s="61"/>
      <c r="G791" s="61"/>
      <c r="H791" s="61"/>
      <c r="I791" s="346"/>
      <c r="J791" s="43" t="s">
        <v>171</v>
      </c>
      <c r="K791" s="346"/>
      <c r="L791" s="43">
        <v>6816</v>
      </c>
      <c r="M791" s="346"/>
      <c r="N791" s="47" t="s">
        <v>171</v>
      </c>
      <c r="O791" s="97" t="s">
        <v>171</v>
      </c>
      <c r="P791" s="49" t="s">
        <v>171</v>
      </c>
      <c r="Q791" s="346"/>
      <c r="R791" s="102" t="s">
        <v>171</v>
      </c>
      <c r="S791" s="103" t="s">
        <v>171</v>
      </c>
      <c r="T791" s="98" t="s">
        <v>171</v>
      </c>
      <c r="U791" s="179" t="s">
        <v>171</v>
      </c>
      <c r="V791" s="225" t="s">
        <v>171</v>
      </c>
      <c r="W791" s="176" t="s">
        <v>171</v>
      </c>
      <c r="X791" s="182">
        <v>9297</v>
      </c>
      <c r="Y791" s="178" t="s">
        <v>171</v>
      </c>
    </row>
    <row r="792" spans="2:25" x14ac:dyDescent="0.25">
      <c r="B792" s="30">
        <v>46176</v>
      </c>
      <c r="C792" s="105"/>
      <c r="D792" s="43">
        <v>7772</v>
      </c>
      <c r="E792" s="61"/>
      <c r="F792" s="61"/>
      <c r="G792" s="61"/>
      <c r="H792" s="61"/>
      <c r="I792" s="346"/>
      <c r="J792" s="43" t="s">
        <v>171</v>
      </c>
      <c r="K792" s="346"/>
      <c r="L792" s="43">
        <v>6302</v>
      </c>
      <c r="M792" s="346"/>
      <c r="N792" s="47" t="s">
        <v>171</v>
      </c>
      <c r="O792" s="97" t="s">
        <v>171</v>
      </c>
      <c r="P792" s="49" t="s">
        <v>171</v>
      </c>
      <c r="Q792" s="346"/>
      <c r="R792" s="102" t="s">
        <v>171</v>
      </c>
      <c r="S792" s="103" t="s">
        <v>171</v>
      </c>
      <c r="T792" s="98" t="s">
        <v>171</v>
      </c>
      <c r="U792" s="179" t="s">
        <v>171</v>
      </c>
      <c r="V792" s="225" t="s">
        <v>171</v>
      </c>
      <c r="W792" s="176" t="s">
        <v>171</v>
      </c>
      <c r="X792" s="182">
        <v>9491</v>
      </c>
      <c r="Y792" s="178" t="s">
        <v>171</v>
      </c>
    </row>
    <row r="793" spans="2:25" x14ac:dyDescent="0.25">
      <c r="B793" s="30">
        <v>46178</v>
      </c>
      <c r="C793" s="105"/>
      <c r="D793" s="43">
        <v>7976</v>
      </c>
      <c r="E793" s="61"/>
      <c r="F793" s="61"/>
      <c r="G793" s="61"/>
      <c r="H793" s="61"/>
      <c r="I793" s="346"/>
      <c r="J793" s="43" t="s">
        <v>171</v>
      </c>
      <c r="K793" s="346"/>
      <c r="L793" s="43">
        <v>6891</v>
      </c>
      <c r="M793" s="346"/>
      <c r="N793" s="47" t="s">
        <v>171</v>
      </c>
      <c r="O793" s="97" t="s">
        <v>171</v>
      </c>
      <c r="P793" s="49" t="s">
        <v>171</v>
      </c>
      <c r="Q793" s="346"/>
      <c r="R793" s="102" t="s">
        <v>171</v>
      </c>
      <c r="S793" s="103" t="s">
        <v>171</v>
      </c>
      <c r="T793" s="98" t="s">
        <v>171</v>
      </c>
      <c r="U793" s="179" t="s">
        <v>171</v>
      </c>
      <c r="V793" s="225" t="s">
        <v>171</v>
      </c>
      <c r="W793" s="176" t="s">
        <v>171</v>
      </c>
      <c r="X793" s="182">
        <v>8258</v>
      </c>
      <c r="Y793" s="178" t="s">
        <v>171</v>
      </c>
    </row>
    <row r="794" spans="2:25" x14ac:dyDescent="0.25">
      <c r="B794" s="30">
        <v>46181</v>
      </c>
      <c r="C794" s="105"/>
      <c r="D794" s="43">
        <v>7816</v>
      </c>
      <c r="E794" s="61"/>
      <c r="F794" s="61"/>
      <c r="G794" s="61"/>
      <c r="H794" s="61"/>
      <c r="I794" s="346"/>
      <c r="J794" s="43" t="s">
        <v>171</v>
      </c>
      <c r="K794" s="346"/>
      <c r="L794" s="43">
        <v>6616</v>
      </c>
      <c r="M794" s="346"/>
      <c r="N794" s="47" t="s">
        <v>171</v>
      </c>
      <c r="O794" s="97" t="s">
        <v>171</v>
      </c>
      <c r="P794" s="49" t="s">
        <v>171</v>
      </c>
      <c r="Q794" s="346"/>
      <c r="R794" s="102" t="s">
        <v>171</v>
      </c>
      <c r="S794" s="103" t="s">
        <v>171</v>
      </c>
      <c r="T794" s="98" t="s">
        <v>171</v>
      </c>
      <c r="U794" s="179" t="s">
        <v>171</v>
      </c>
      <c r="V794" s="225" t="s">
        <v>171</v>
      </c>
      <c r="W794" s="176" t="s">
        <v>171</v>
      </c>
      <c r="X794" s="182">
        <v>9379</v>
      </c>
      <c r="Y794" s="178" t="s">
        <v>171</v>
      </c>
    </row>
    <row r="795" spans="2:25" x14ac:dyDescent="0.25">
      <c r="B795" s="30">
        <v>46183</v>
      </c>
      <c r="C795" s="105"/>
      <c r="D795" s="43">
        <v>7483</v>
      </c>
      <c r="E795" s="61"/>
      <c r="F795" s="61"/>
      <c r="G795" s="61"/>
      <c r="H795" s="61"/>
      <c r="I795" s="346"/>
      <c r="J795" s="43" t="s">
        <v>171</v>
      </c>
      <c r="K795" s="346"/>
      <c r="L795" s="43">
        <v>6135</v>
      </c>
      <c r="M795" s="346"/>
      <c r="N795" s="47" t="s">
        <v>171</v>
      </c>
      <c r="O795" s="97" t="s">
        <v>171</v>
      </c>
      <c r="P795" s="49" t="s">
        <v>171</v>
      </c>
      <c r="Q795" s="346"/>
      <c r="R795" s="102" t="s">
        <v>171</v>
      </c>
      <c r="S795" s="103" t="s">
        <v>171</v>
      </c>
      <c r="T795" s="98" t="s">
        <v>171</v>
      </c>
      <c r="U795" s="179" t="s">
        <v>171</v>
      </c>
      <c r="V795" s="225" t="s">
        <v>171</v>
      </c>
      <c r="W795" s="176" t="s">
        <v>171</v>
      </c>
      <c r="X795" s="182">
        <v>8443</v>
      </c>
      <c r="Y795" s="178" t="s">
        <v>171</v>
      </c>
    </row>
    <row r="796" spans="2:25" x14ac:dyDescent="0.25">
      <c r="B796" s="30">
        <v>46185</v>
      </c>
      <c r="C796" s="105"/>
      <c r="D796" s="43">
        <v>7023</v>
      </c>
      <c r="E796" s="61"/>
      <c r="F796" s="61"/>
      <c r="G796" s="61"/>
      <c r="H796" s="61"/>
      <c r="I796" s="346"/>
      <c r="J796" s="43" t="s">
        <v>171</v>
      </c>
      <c r="K796" s="346"/>
      <c r="L796" s="43">
        <v>6140</v>
      </c>
      <c r="M796" s="346"/>
      <c r="N796" s="47" t="s">
        <v>171</v>
      </c>
      <c r="O796" s="97" t="s">
        <v>171</v>
      </c>
      <c r="P796" s="49" t="s">
        <v>171</v>
      </c>
      <c r="Q796" s="346"/>
      <c r="R796" s="102" t="s">
        <v>171</v>
      </c>
      <c r="S796" s="103" t="s">
        <v>171</v>
      </c>
      <c r="T796" s="98" t="s">
        <v>171</v>
      </c>
      <c r="U796" s="179" t="s">
        <v>171</v>
      </c>
      <c r="V796" s="225" t="s">
        <v>171</v>
      </c>
      <c r="W796" s="176" t="s">
        <v>171</v>
      </c>
      <c r="X796" s="182">
        <v>8157</v>
      </c>
      <c r="Y796" s="178" t="s">
        <v>171</v>
      </c>
    </row>
    <row r="797" spans="2:25" x14ac:dyDescent="0.25">
      <c r="B797" s="30">
        <v>46188</v>
      </c>
      <c r="C797" s="105"/>
      <c r="D797" s="43">
        <v>7072</v>
      </c>
      <c r="E797" s="61"/>
      <c r="F797" s="61"/>
      <c r="G797" s="61"/>
      <c r="H797" s="61"/>
      <c r="I797" s="346"/>
      <c r="J797" s="43" t="s">
        <v>171</v>
      </c>
      <c r="K797" s="346"/>
      <c r="L797" s="43">
        <v>5935</v>
      </c>
      <c r="M797" s="346"/>
      <c r="N797" s="47" t="s">
        <v>171</v>
      </c>
      <c r="O797" s="97" t="s">
        <v>171</v>
      </c>
      <c r="P797" s="49" t="s">
        <v>171</v>
      </c>
      <c r="Q797" s="346"/>
      <c r="R797" s="102" t="s">
        <v>171</v>
      </c>
      <c r="S797" s="103" t="s">
        <v>171</v>
      </c>
      <c r="T797" s="98" t="s">
        <v>171</v>
      </c>
      <c r="U797" s="179" t="s">
        <v>171</v>
      </c>
      <c r="V797" s="225" t="s">
        <v>171</v>
      </c>
      <c r="W797" s="176" t="s">
        <v>171</v>
      </c>
      <c r="X797" s="182">
        <v>7604</v>
      </c>
      <c r="Y797" s="178" t="s">
        <v>171</v>
      </c>
    </row>
    <row r="798" spans="2:25" x14ac:dyDescent="0.25">
      <c r="B798" s="30">
        <v>46190</v>
      </c>
      <c r="C798" s="105"/>
      <c r="D798" s="43">
        <v>7510</v>
      </c>
      <c r="E798" s="61"/>
      <c r="F798" s="61"/>
      <c r="G798" s="61"/>
      <c r="H798" s="61"/>
      <c r="I798" s="346"/>
      <c r="J798" s="43" t="s">
        <v>171</v>
      </c>
      <c r="K798" s="346"/>
      <c r="L798" s="43">
        <v>7354</v>
      </c>
      <c r="M798" s="346"/>
      <c r="N798" s="47" t="s">
        <v>171</v>
      </c>
      <c r="O798" s="97" t="s">
        <v>171</v>
      </c>
      <c r="P798" s="49" t="s">
        <v>171</v>
      </c>
      <c r="Q798" s="346"/>
      <c r="R798" s="102" t="s">
        <v>171</v>
      </c>
      <c r="S798" s="103" t="s">
        <v>171</v>
      </c>
      <c r="T798" s="98" t="s">
        <v>171</v>
      </c>
      <c r="U798" s="179" t="s">
        <v>171</v>
      </c>
      <c r="V798" s="225" t="s">
        <v>171</v>
      </c>
      <c r="W798" s="176" t="s">
        <v>171</v>
      </c>
      <c r="X798" s="182">
        <v>7332</v>
      </c>
      <c r="Y798" s="178" t="s">
        <v>171</v>
      </c>
    </row>
    <row r="799" spans="2:25" x14ac:dyDescent="0.25">
      <c r="B799" s="30">
        <v>46192</v>
      </c>
      <c r="C799" s="105"/>
      <c r="D799" s="43">
        <v>7095</v>
      </c>
      <c r="E799" s="61"/>
      <c r="F799" s="61"/>
      <c r="G799" s="61"/>
      <c r="H799" s="61"/>
      <c r="I799" s="346"/>
      <c r="J799" s="43" t="s">
        <v>171</v>
      </c>
      <c r="K799" s="346"/>
      <c r="L799" s="43">
        <v>6358</v>
      </c>
      <c r="M799" s="346"/>
      <c r="N799" s="47" t="s">
        <v>171</v>
      </c>
      <c r="O799" s="97" t="s">
        <v>171</v>
      </c>
      <c r="P799" s="49" t="s">
        <v>171</v>
      </c>
      <c r="Q799" s="346"/>
      <c r="R799" s="102" t="s">
        <v>171</v>
      </c>
      <c r="S799" s="103" t="s">
        <v>171</v>
      </c>
      <c r="T799" s="98" t="s">
        <v>171</v>
      </c>
      <c r="U799" s="179" t="s">
        <v>171</v>
      </c>
      <c r="V799" s="225" t="s">
        <v>171</v>
      </c>
      <c r="W799" s="176" t="s">
        <v>171</v>
      </c>
      <c r="X799" s="182" t="s">
        <v>171</v>
      </c>
      <c r="Y799" s="178" t="s">
        <v>171</v>
      </c>
    </row>
    <row r="800" spans="2:25" x14ac:dyDescent="0.25">
      <c r="B800" s="30">
        <v>46195</v>
      </c>
      <c r="C800" s="105"/>
      <c r="D800" s="43">
        <v>8589</v>
      </c>
      <c r="E800" s="61"/>
      <c r="F800" s="61"/>
      <c r="G800" s="61"/>
      <c r="H800" s="61"/>
      <c r="I800" s="346"/>
      <c r="J800" s="43" t="s">
        <v>171</v>
      </c>
      <c r="K800" s="346"/>
      <c r="L800" s="43">
        <v>6549</v>
      </c>
      <c r="M800" s="346"/>
      <c r="N800" s="47" t="s">
        <v>171</v>
      </c>
      <c r="O800" s="97" t="s">
        <v>171</v>
      </c>
      <c r="P800" s="49" t="s">
        <v>171</v>
      </c>
      <c r="Q800" s="346"/>
      <c r="R800" s="102" t="s">
        <v>171</v>
      </c>
      <c r="S800" s="103" t="s">
        <v>171</v>
      </c>
      <c r="T800" s="98" t="s">
        <v>171</v>
      </c>
      <c r="U800" s="179" t="s">
        <v>171</v>
      </c>
      <c r="V800" s="225" t="s">
        <v>171</v>
      </c>
      <c r="W800" s="176" t="s">
        <v>171</v>
      </c>
      <c r="X800" s="182">
        <v>7712</v>
      </c>
      <c r="Y800" s="178" t="s">
        <v>171</v>
      </c>
    </row>
    <row r="801" spans="2:25" x14ac:dyDescent="0.25">
      <c r="B801" s="30">
        <v>46197</v>
      </c>
      <c r="C801" s="105"/>
      <c r="D801" s="43">
        <v>6866</v>
      </c>
      <c r="E801" s="61"/>
      <c r="F801" s="61"/>
      <c r="G801" s="61"/>
      <c r="H801" s="61"/>
      <c r="I801" s="346"/>
      <c r="J801" s="43">
        <v>7029</v>
      </c>
      <c r="K801" s="346"/>
      <c r="L801" s="43">
        <v>6256</v>
      </c>
      <c r="M801" s="346"/>
      <c r="N801" s="47" t="s">
        <v>171</v>
      </c>
      <c r="O801" s="97" t="s">
        <v>171</v>
      </c>
      <c r="P801" s="49" t="s">
        <v>171</v>
      </c>
      <c r="Q801" s="346"/>
      <c r="R801" s="102" t="s">
        <v>171</v>
      </c>
      <c r="S801" s="103" t="s">
        <v>171</v>
      </c>
      <c r="T801" s="98" t="s">
        <v>171</v>
      </c>
      <c r="U801" s="179" t="s">
        <v>171</v>
      </c>
      <c r="V801" s="225" t="s">
        <v>171</v>
      </c>
      <c r="W801" s="176" t="s">
        <v>171</v>
      </c>
      <c r="X801" s="182">
        <v>6825</v>
      </c>
      <c r="Y801" s="178" t="s">
        <v>171</v>
      </c>
    </row>
    <row r="802" spans="2:25" x14ac:dyDescent="0.25">
      <c r="B802" s="30">
        <v>46199</v>
      </c>
      <c r="C802" s="105"/>
      <c r="D802" s="43">
        <v>7757</v>
      </c>
      <c r="E802" s="61"/>
      <c r="F802" s="61"/>
      <c r="G802" s="61"/>
      <c r="H802" s="61"/>
      <c r="I802" s="346"/>
      <c r="J802" s="43">
        <v>7595</v>
      </c>
      <c r="K802" s="346"/>
      <c r="L802" s="43">
        <v>6362</v>
      </c>
      <c r="M802" s="346"/>
      <c r="N802" s="47" t="s">
        <v>171</v>
      </c>
      <c r="O802" s="97" t="s">
        <v>171</v>
      </c>
      <c r="P802" s="49" t="s">
        <v>171</v>
      </c>
      <c r="Q802" s="346"/>
      <c r="R802" s="102" t="s">
        <v>171</v>
      </c>
      <c r="S802" s="103" t="s">
        <v>171</v>
      </c>
      <c r="T802" s="98" t="s">
        <v>171</v>
      </c>
      <c r="U802" s="179" t="s">
        <v>171</v>
      </c>
      <c r="V802" s="225" t="s">
        <v>171</v>
      </c>
      <c r="W802" s="176" t="s">
        <v>171</v>
      </c>
      <c r="X802" s="182">
        <v>7619</v>
      </c>
      <c r="Y802" s="178" t="s">
        <v>171</v>
      </c>
    </row>
    <row r="803" spans="2:25" x14ac:dyDescent="0.25">
      <c r="B803" s="30">
        <v>46202</v>
      </c>
      <c r="C803" s="105"/>
      <c r="D803" s="43">
        <v>7457</v>
      </c>
      <c r="E803" s="61"/>
      <c r="F803" s="61"/>
      <c r="G803" s="61"/>
      <c r="H803" s="61"/>
      <c r="I803" s="346"/>
      <c r="J803" s="43">
        <v>7591</v>
      </c>
      <c r="K803" s="346"/>
      <c r="L803" s="43">
        <v>6542</v>
      </c>
      <c r="M803" s="346"/>
      <c r="N803" s="47" t="s">
        <v>171</v>
      </c>
      <c r="O803" s="97" t="s">
        <v>171</v>
      </c>
      <c r="P803" s="49" t="s">
        <v>171</v>
      </c>
      <c r="Q803" s="346"/>
      <c r="R803" s="102" t="s">
        <v>171</v>
      </c>
      <c r="S803" s="103" t="s">
        <v>171</v>
      </c>
      <c r="T803" s="98" t="s">
        <v>171</v>
      </c>
      <c r="U803" s="179" t="s">
        <v>171</v>
      </c>
      <c r="V803" s="225" t="s">
        <v>171</v>
      </c>
      <c r="W803" s="176" t="s">
        <v>171</v>
      </c>
      <c r="X803" s="182">
        <v>7526</v>
      </c>
      <c r="Y803" s="178" t="s">
        <v>171</v>
      </c>
    </row>
    <row r="804" spans="2:25" x14ac:dyDescent="0.25">
      <c r="B804" s="30">
        <v>46204</v>
      </c>
      <c r="C804" s="105"/>
      <c r="D804" s="43">
        <v>7322</v>
      </c>
      <c r="E804" s="61"/>
      <c r="F804" s="61"/>
      <c r="G804" s="61"/>
      <c r="H804" s="61"/>
      <c r="I804" s="346"/>
      <c r="J804" s="43">
        <v>7636</v>
      </c>
      <c r="K804" s="346"/>
      <c r="L804" s="43">
        <v>6396</v>
      </c>
      <c r="M804" s="346"/>
      <c r="N804" s="47" t="s">
        <v>171</v>
      </c>
      <c r="O804" s="97" t="s">
        <v>171</v>
      </c>
      <c r="P804" s="49" t="s">
        <v>171</v>
      </c>
      <c r="Q804" s="346"/>
      <c r="R804" s="102" t="s">
        <v>171</v>
      </c>
      <c r="S804" s="103" t="s">
        <v>171</v>
      </c>
      <c r="T804" s="98" t="s">
        <v>171</v>
      </c>
      <c r="U804" s="179" t="s">
        <v>171</v>
      </c>
      <c r="V804" s="225" t="s">
        <v>171</v>
      </c>
      <c r="W804" s="176" t="s">
        <v>171</v>
      </c>
      <c r="X804" s="182">
        <v>7441</v>
      </c>
      <c r="Y804" s="178" t="s">
        <v>171</v>
      </c>
    </row>
    <row r="805" spans="2:25" x14ac:dyDescent="0.25">
      <c r="B805" s="30">
        <v>46206</v>
      </c>
      <c r="C805" s="105"/>
      <c r="D805" s="43">
        <v>6996</v>
      </c>
      <c r="E805" s="61"/>
      <c r="F805" s="61"/>
      <c r="G805" s="61"/>
      <c r="H805" s="61"/>
      <c r="I805" s="346"/>
      <c r="J805" s="43">
        <v>7626</v>
      </c>
      <c r="K805" s="346"/>
      <c r="L805" s="43">
        <v>6007</v>
      </c>
      <c r="M805" s="346"/>
      <c r="N805" s="47" t="s">
        <v>171</v>
      </c>
      <c r="O805" s="97" t="s">
        <v>171</v>
      </c>
      <c r="P805" s="49" t="s">
        <v>171</v>
      </c>
      <c r="Q805" s="346"/>
      <c r="R805" s="102" t="s">
        <v>171</v>
      </c>
      <c r="S805" s="103" t="s">
        <v>171</v>
      </c>
      <c r="T805" s="98" t="s">
        <v>171</v>
      </c>
      <c r="U805" s="179" t="s">
        <v>171</v>
      </c>
      <c r="V805" s="225" t="s">
        <v>171</v>
      </c>
      <c r="W805" s="176" t="s">
        <v>171</v>
      </c>
      <c r="X805" s="182">
        <v>7402</v>
      </c>
      <c r="Y805" s="178" t="s">
        <v>171</v>
      </c>
    </row>
    <row r="806" spans="2:25" x14ac:dyDescent="0.25">
      <c r="B806" s="30">
        <v>46209</v>
      </c>
      <c r="C806" s="105"/>
      <c r="D806" s="43">
        <v>6836</v>
      </c>
      <c r="E806" s="61"/>
      <c r="F806" s="61"/>
      <c r="G806" s="61"/>
      <c r="H806" s="61"/>
      <c r="I806" s="346"/>
      <c r="J806" s="43">
        <v>7623</v>
      </c>
      <c r="K806" s="346"/>
      <c r="L806" s="43">
        <v>6193</v>
      </c>
      <c r="M806" s="346"/>
      <c r="N806" s="47" t="s">
        <v>171</v>
      </c>
      <c r="O806" s="97" t="s">
        <v>171</v>
      </c>
      <c r="P806" s="49" t="s">
        <v>171</v>
      </c>
      <c r="Q806" s="346"/>
      <c r="R806" s="102" t="s">
        <v>171</v>
      </c>
      <c r="S806" s="103" t="s">
        <v>171</v>
      </c>
      <c r="T806" s="98" t="s">
        <v>171</v>
      </c>
      <c r="U806" s="179" t="s">
        <v>171</v>
      </c>
      <c r="V806" s="225" t="s">
        <v>171</v>
      </c>
      <c r="W806" s="176" t="s">
        <v>171</v>
      </c>
      <c r="X806" s="182">
        <v>7467</v>
      </c>
      <c r="Y806" s="178" t="s">
        <v>171</v>
      </c>
    </row>
    <row r="807" spans="2:25" x14ac:dyDescent="0.25">
      <c r="B807" s="30">
        <v>46211</v>
      </c>
      <c r="C807" s="105"/>
      <c r="D807" s="43">
        <v>7151</v>
      </c>
      <c r="E807" s="61"/>
      <c r="F807" s="61"/>
      <c r="G807" s="61"/>
      <c r="H807" s="61"/>
      <c r="I807" s="346"/>
      <c r="J807" s="43">
        <v>7717</v>
      </c>
      <c r="K807" s="346"/>
      <c r="L807" s="43">
        <v>6479</v>
      </c>
      <c r="M807" s="346"/>
      <c r="N807" s="47" t="s">
        <v>171</v>
      </c>
      <c r="O807" s="97" t="s">
        <v>171</v>
      </c>
      <c r="P807" s="49" t="s">
        <v>171</v>
      </c>
      <c r="Q807" s="346"/>
      <c r="R807" s="102" t="s">
        <v>171</v>
      </c>
      <c r="S807" s="103" t="s">
        <v>171</v>
      </c>
      <c r="T807" s="98" t="s">
        <v>171</v>
      </c>
      <c r="U807" s="179" t="s">
        <v>171</v>
      </c>
      <c r="V807" s="225" t="s">
        <v>171</v>
      </c>
      <c r="W807" s="176" t="s">
        <v>171</v>
      </c>
      <c r="X807" s="182">
        <v>7510</v>
      </c>
      <c r="Y807" s="178" t="s">
        <v>171</v>
      </c>
    </row>
    <row r="808" spans="2:25" x14ac:dyDescent="0.25">
      <c r="B808" s="30">
        <v>46213</v>
      </c>
      <c r="C808" s="105"/>
      <c r="D808" s="43">
        <v>6935</v>
      </c>
      <c r="E808" s="61"/>
      <c r="F808" s="61"/>
      <c r="G808" s="61"/>
      <c r="H808" s="61"/>
      <c r="I808" s="346"/>
      <c r="J808" s="43">
        <v>7525</v>
      </c>
      <c r="K808" s="346"/>
      <c r="L808" s="43">
        <v>6222</v>
      </c>
      <c r="M808" s="346"/>
      <c r="N808" s="47" t="s">
        <v>171</v>
      </c>
      <c r="O808" s="97" t="s">
        <v>171</v>
      </c>
      <c r="P808" s="49" t="s">
        <v>171</v>
      </c>
      <c r="Q808" s="346"/>
      <c r="R808" s="102" t="s">
        <v>171</v>
      </c>
      <c r="S808" s="103" t="s">
        <v>171</v>
      </c>
      <c r="T808" s="98" t="s">
        <v>171</v>
      </c>
      <c r="U808" s="179" t="s">
        <v>171</v>
      </c>
      <c r="V808" s="225" t="s">
        <v>171</v>
      </c>
      <c r="W808" s="176" t="s">
        <v>171</v>
      </c>
      <c r="X808" s="182">
        <v>7393</v>
      </c>
      <c r="Y808" s="178" t="s">
        <v>171</v>
      </c>
    </row>
    <row r="809" spans="2:25" x14ac:dyDescent="0.25">
      <c r="B809" s="30">
        <v>46216</v>
      </c>
      <c r="C809" s="105"/>
      <c r="D809" s="43">
        <v>7181</v>
      </c>
      <c r="E809" s="61"/>
      <c r="F809" s="61"/>
      <c r="G809" s="61"/>
      <c r="H809" s="61"/>
      <c r="I809" s="346"/>
      <c r="J809" s="43">
        <v>7463</v>
      </c>
      <c r="K809" s="346"/>
      <c r="L809" s="43">
        <v>6415</v>
      </c>
      <c r="M809" s="346"/>
      <c r="N809" s="47" t="s">
        <v>171</v>
      </c>
      <c r="O809" s="97" t="s">
        <v>171</v>
      </c>
      <c r="P809" s="49" t="s">
        <v>171</v>
      </c>
      <c r="Q809" s="346"/>
      <c r="R809" s="102" t="s">
        <v>171</v>
      </c>
      <c r="S809" s="103" t="s">
        <v>171</v>
      </c>
      <c r="T809" s="98" t="s">
        <v>171</v>
      </c>
      <c r="U809" s="179" t="s">
        <v>171</v>
      </c>
      <c r="V809" s="225" t="s">
        <v>171</v>
      </c>
      <c r="W809" s="176" t="s">
        <v>171</v>
      </c>
      <c r="X809" s="182">
        <v>7503</v>
      </c>
      <c r="Y809" s="178" t="s">
        <v>171</v>
      </c>
    </row>
    <row r="810" spans="2:25" x14ac:dyDescent="0.25">
      <c r="B810" s="30">
        <v>46218</v>
      </c>
      <c r="C810" s="105"/>
      <c r="D810" s="43">
        <v>6948</v>
      </c>
      <c r="E810" s="61"/>
      <c r="F810" s="61"/>
      <c r="G810" s="61"/>
      <c r="H810" s="61"/>
      <c r="I810" s="346"/>
      <c r="J810" s="43">
        <v>7499</v>
      </c>
      <c r="K810" s="346"/>
      <c r="L810" s="43">
        <v>6020</v>
      </c>
      <c r="M810" s="346"/>
      <c r="N810" s="47" t="s">
        <v>171</v>
      </c>
      <c r="O810" s="97" t="s">
        <v>171</v>
      </c>
      <c r="P810" s="49" t="s">
        <v>171</v>
      </c>
      <c r="Q810" s="346"/>
      <c r="R810" s="102" t="s">
        <v>171</v>
      </c>
      <c r="S810" s="103" t="s">
        <v>171</v>
      </c>
      <c r="T810" s="98" t="s">
        <v>171</v>
      </c>
      <c r="U810" s="179" t="s">
        <v>171</v>
      </c>
      <c r="V810" s="225" t="s">
        <v>171</v>
      </c>
      <c r="W810" s="176" t="s">
        <v>171</v>
      </c>
      <c r="X810" s="182" t="s">
        <v>171</v>
      </c>
      <c r="Y810" s="178" t="s">
        <v>171</v>
      </c>
    </row>
    <row r="811" spans="2:25" x14ac:dyDescent="0.25">
      <c r="B811" s="30">
        <v>46220</v>
      </c>
      <c r="C811" s="105"/>
      <c r="D811" s="43">
        <v>7075</v>
      </c>
      <c r="E811" s="61"/>
      <c r="F811" s="61"/>
      <c r="G811" s="61"/>
      <c r="H811" s="61"/>
      <c r="I811" s="346"/>
      <c r="J811" s="43">
        <v>7761</v>
      </c>
      <c r="K811" s="346"/>
      <c r="L811" s="43">
        <v>5928</v>
      </c>
      <c r="M811" s="346"/>
      <c r="N811" s="47" t="s">
        <v>171</v>
      </c>
      <c r="O811" s="97" t="s">
        <v>171</v>
      </c>
      <c r="P811" s="49" t="s">
        <v>171</v>
      </c>
      <c r="Q811" s="346"/>
      <c r="R811" s="102" t="s">
        <v>171</v>
      </c>
      <c r="S811" s="103" t="s">
        <v>171</v>
      </c>
      <c r="T811" s="98" t="s">
        <v>171</v>
      </c>
      <c r="U811" s="179" t="s">
        <v>171</v>
      </c>
      <c r="V811" s="225" t="s">
        <v>171</v>
      </c>
      <c r="W811" s="176" t="s">
        <v>171</v>
      </c>
      <c r="X811" s="182">
        <v>7082</v>
      </c>
      <c r="Y811" s="178" t="s">
        <v>171</v>
      </c>
    </row>
    <row r="812" spans="2:25" x14ac:dyDescent="0.25">
      <c r="B812" s="30">
        <v>46223</v>
      </c>
      <c r="C812" s="105"/>
      <c r="D812" s="43">
        <v>7103</v>
      </c>
      <c r="E812" s="61"/>
      <c r="F812" s="61"/>
      <c r="G812" s="61"/>
      <c r="H812" s="61"/>
      <c r="I812" s="346"/>
      <c r="J812" s="43">
        <v>7651</v>
      </c>
      <c r="K812" s="346"/>
      <c r="L812" s="43">
        <v>6145</v>
      </c>
      <c r="M812" s="346"/>
      <c r="N812" s="47" t="s">
        <v>171</v>
      </c>
      <c r="O812" s="97" t="s">
        <v>171</v>
      </c>
      <c r="P812" s="49" t="s">
        <v>171</v>
      </c>
      <c r="Q812" s="346"/>
      <c r="R812" s="102" t="s">
        <v>171</v>
      </c>
      <c r="S812" s="103" t="s">
        <v>171</v>
      </c>
      <c r="T812" s="98" t="s">
        <v>171</v>
      </c>
      <c r="U812" s="179" t="s">
        <v>171</v>
      </c>
      <c r="V812" s="225" t="s">
        <v>171</v>
      </c>
      <c r="W812" s="176" t="s">
        <v>171</v>
      </c>
      <c r="X812" s="182">
        <v>7303</v>
      </c>
      <c r="Y812" s="178" t="s">
        <v>171</v>
      </c>
    </row>
    <row r="813" spans="2:25" x14ac:dyDescent="0.25">
      <c r="B813" s="30">
        <v>46225</v>
      </c>
      <c r="C813" s="105"/>
      <c r="D813" s="43">
        <v>7104</v>
      </c>
      <c r="E813" s="61"/>
      <c r="F813" s="61"/>
      <c r="G813" s="61"/>
      <c r="H813" s="61"/>
      <c r="I813" s="346"/>
      <c r="J813" s="43">
        <v>7662</v>
      </c>
      <c r="K813" s="346"/>
      <c r="L813" s="43">
        <v>5977</v>
      </c>
      <c r="M813" s="346"/>
      <c r="N813" s="47" t="s">
        <v>171</v>
      </c>
      <c r="O813" s="97" t="s">
        <v>171</v>
      </c>
      <c r="P813" s="49" t="s">
        <v>171</v>
      </c>
      <c r="Q813" s="346"/>
      <c r="R813" s="102" t="s">
        <v>171</v>
      </c>
      <c r="S813" s="103" t="s">
        <v>171</v>
      </c>
      <c r="T813" s="98" t="s">
        <v>171</v>
      </c>
      <c r="U813" s="179" t="s">
        <v>171</v>
      </c>
      <c r="V813" s="225" t="s">
        <v>171</v>
      </c>
      <c r="W813" s="176" t="s">
        <v>171</v>
      </c>
      <c r="X813" s="182">
        <v>7324</v>
      </c>
      <c r="Y813" s="178" t="s">
        <v>171</v>
      </c>
    </row>
    <row r="814" spans="2:25" x14ac:dyDescent="0.25">
      <c r="B814" s="30">
        <v>46227</v>
      </c>
      <c r="C814" s="105"/>
      <c r="D814" s="43">
        <v>7089</v>
      </c>
      <c r="E814" s="61"/>
      <c r="F814" s="61"/>
      <c r="G814" s="61"/>
      <c r="H814" s="61"/>
      <c r="I814" s="346"/>
      <c r="J814" s="43">
        <v>7112</v>
      </c>
      <c r="K814" s="346"/>
      <c r="L814" s="43">
        <v>5989</v>
      </c>
      <c r="M814" s="346"/>
      <c r="N814" s="47" t="s">
        <v>171</v>
      </c>
      <c r="O814" s="97" t="s">
        <v>171</v>
      </c>
      <c r="P814" s="49" t="s">
        <v>171</v>
      </c>
      <c r="Q814" s="346"/>
      <c r="R814" s="102" t="s">
        <v>171</v>
      </c>
      <c r="S814" s="103" t="s">
        <v>171</v>
      </c>
      <c r="T814" s="98" t="s">
        <v>171</v>
      </c>
      <c r="U814" s="179" t="s">
        <v>171</v>
      </c>
      <c r="V814" s="225" t="s">
        <v>171</v>
      </c>
      <c r="W814" s="176" t="s">
        <v>171</v>
      </c>
      <c r="X814" s="182">
        <v>8588</v>
      </c>
      <c r="Y814" s="178" t="s">
        <v>171</v>
      </c>
    </row>
    <row r="815" spans="2:25" x14ac:dyDescent="0.25">
      <c r="B815" s="30">
        <v>46230</v>
      </c>
      <c r="C815" s="105"/>
      <c r="D815" s="43">
        <v>6915</v>
      </c>
      <c r="E815" s="61"/>
      <c r="F815" s="61"/>
      <c r="G815" s="61"/>
      <c r="H815" s="61"/>
      <c r="I815" s="346"/>
      <c r="J815" s="43">
        <v>7709</v>
      </c>
      <c r="K815" s="346"/>
      <c r="L815" s="43">
        <v>6034</v>
      </c>
      <c r="M815" s="346"/>
      <c r="N815" s="47" t="s">
        <v>171</v>
      </c>
      <c r="O815" s="97" t="s">
        <v>171</v>
      </c>
      <c r="P815" s="49" t="s">
        <v>171</v>
      </c>
      <c r="Q815" s="346"/>
      <c r="R815" s="102" t="s">
        <v>171</v>
      </c>
      <c r="S815" s="103" t="s">
        <v>171</v>
      </c>
      <c r="T815" s="98" t="s">
        <v>171</v>
      </c>
      <c r="U815" s="179" t="s">
        <v>171</v>
      </c>
      <c r="V815" s="225" t="s">
        <v>171</v>
      </c>
      <c r="W815" s="176" t="s">
        <v>171</v>
      </c>
      <c r="X815" s="182" t="s">
        <v>171</v>
      </c>
      <c r="Y815" s="178" t="s">
        <v>171</v>
      </c>
    </row>
    <row r="816" spans="2:25" x14ac:dyDescent="0.25">
      <c r="B816" s="30">
        <v>46232</v>
      </c>
      <c r="C816" s="105"/>
      <c r="D816" s="43">
        <v>6932</v>
      </c>
      <c r="E816" s="61"/>
      <c r="F816" s="61"/>
      <c r="G816" s="61"/>
      <c r="H816" s="61"/>
      <c r="I816" s="346"/>
      <c r="J816" s="43">
        <v>6897</v>
      </c>
      <c r="K816" s="346"/>
      <c r="L816" s="43">
        <v>6261</v>
      </c>
      <c r="M816" s="346"/>
      <c r="N816" s="47" t="s">
        <v>171</v>
      </c>
      <c r="O816" s="97" t="s">
        <v>171</v>
      </c>
      <c r="P816" s="49" t="s">
        <v>171</v>
      </c>
      <c r="Q816" s="346"/>
      <c r="R816" s="102" t="s">
        <v>171</v>
      </c>
      <c r="S816" s="103" t="s">
        <v>171</v>
      </c>
      <c r="T816" s="98" t="s">
        <v>171</v>
      </c>
      <c r="U816" s="179" t="s">
        <v>171</v>
      </c>
      <c r="V816" s="225" t="s">
        <v>171</v>
      </c>
      <c r="W816" s="176" t="s">
        <v>171</v>
      </c>
      <c r="X816" s="182" t="s">
        <v>171</v>
      </c>
      <c r="Y816" s="178" t="s">
        <v>171</v>
      </c>
    </row>
    <row r="817" spans="2:25" x14ac:dyDescent="0.25">
      <c r="B817" s="30">
        <v>46234</v>
      </c>
      <c r="C817" s="105"/>
      <c r="D817" s="43">
        <v>7660</v>
      </c>
      <c r="E817" s="61"/>
      <c r="F817" s="61"/>
      <c r="G817" s="61"/>
      <c r="H817" s="61"/>
      <c r="I817" s="346"/>
      <c r="J817" s="43">
        <v>8542</v>
      </c>
      <c r="K817" s="346"/>
      <c r="L817" s="43">
        <v>6760</v>
      </c>
      <c r="M817" s="346"/>
      <c r="N817" s="47" t="s">
        <v>171</v>
      </c>
      <c r="O817" s="97" t="s">
        <v>171</v>
      </c>
      <c r="P817" s="49" t="s">
        <v>171</v>
      </c>
      <c r="Q817" s="346"/>
      <c r="R817" s="102" t="s">
        <v>171</v>
      </c>
      <c r="S817" s="103" t="s">
        <v>171</v>
      </c>
      <c r="T817" s="98" t="s">
        <v>171</v>
      </c>
      <c r="U817" s="179" t="s">
        <v>171</v>
      </c>
      <c r="V817" s="225" t="s">
        <v>171</v>
      </c>
      <c r="W817" s="176" t="s">
        <v>171</v>
      </c>
      <c r="X817" s="182">
        <v>8235</v>
      </c>
      <c r="Y817" s="178" t="s">
        <v>171</v>
      </c>
    </row>
    <row r="818" spans="2:25" x14ac:dyDescent="0.25">
      <c r="B818" s="30">
        <v>46237</v>
      </c>
      <c r="C818" s="105"/>
      <c r="D818" s="43">
        <v>6987</v>
      </c>
      <c r="E818" s="61"/>
      <c r="F818" s="61"/>
      <c r="G818" s="61"/>
      <c r="H818" s="61"/>
      <c r="I818" s="346"/>
      <c r="J818" s="43">
        <v>7650</v>
      </c>
      <c r="K818" s="346"/>
      <c r="L818" s="43">
        <v>6117</v>
      </c>
      <c r="M818" s="346"/>
      <c r="N818" s="47" t="s">
        <v>171</v>
      </c>
      <c r="O818" s="97" t="s">
        <v>171</v>
      </c>
      <c r="P818" s="49" t="s">
        <v>171</v>
      </c>
      <c r="Q818" s="346"/>
      <c r="R818" s="102" t="s">
        <v>171</v>
      </c>
      <c r="S818" s="103" t="s">
        <v>171</v>
      </c>
      <c r="T818" s="98" t="s">
        <v>171</v>
      </c>
      <c r="U818" s="179" t="s">
        <v>171</v>
      </c>
      <c r="V818" s="225" t="s">
        <v>171</v>
      </c>
      <c r="W818" s="176" t="s">
        <v>171</v>
      </c>
      <c r="X818" s="182">
        <v>8356</v>
      </c>
      <c r="Y818" s="178" t="s">
        <v>171</v>
      </c>
    </row>
    <row r="819" spans="2:25" x14ac:dyDescent="0.25">
      <c r="B819" s="30">
        <v>46239</v>
      </c>
      <c r="C819" s="105"/>
      <c r="D819" s="43">
        <v>7160</v>
      </c>
      <c r="E819" s="61"/>
      <c r="F819" s="61"/>
      <c r="G819" s="61"/>
      <c r="H819" s="61"/>
      <c r="I819" s="346"/>
      <c r="J819" s="43">
        <v>7635</v>
      </c>
      <c r="K819" s="346"/>
      <c r="L819" s="43">
        <v>6276</v>
      </c>
      <c r="M819" s="346"/>
      <c r="N819" s="47" t="s">
        <v>171</v>
      </c>
      <c r="O819" s="97" t="s">
        <v>171</v>
      </c>
      <c r="P819" s="49" t="s">
        <v>171</v>
      </c>
      <c r="Q819" s="346"/>
      <c r="R819" s="102" t="s">
        <v>171</v>
      </c>
      <c r="S819" s="103" t="s">
        <v>171</v>
      </c>
      <c r="T819" s="98" t="s">
        <v>171</v>
      </c>
      <c r="U819" s="179" t="s">
        <v>171</v>
      </c>
      <c r="V819" s="225" t="s">
        <v>171</v>
      </c>
      <c r="W819" s="176" t="s">
        <v>171</v>
      </c>
      <c r="X819" s="182" t="s">
        <v>171</v>
      </c>
      <c r="Y819" s="178" t="s">
        <v>171</v>
      </c>
    </row>
    <row r="820" spans="2:25" x14ac:dyDescent="0.25">
      <c r="B820" s="30">
        <v>46241</v>
      </c>
      <c r="C820" s="105"/>
      <c r="D820" s="43">
        <v>6785</v>
      </c>
      <c r="E820" s="61"/>
      <c r="F820" s="61"/>
      <c r="G820" s="61"/>
      <c r="H820" s="61"/>
      <c r="I820" s="346"/>
      <c r="J820" s="43">
        <v>6238</v>
      </c>
      <c r="K820" s="346"/>
      <c r="L820" s="43">
        <v>6146</v>
      </c>
      <c r="M820" s="346"/>
      <c r="N820" s="47" t="s">
        <v>171</v>
      </c>
      <c r="O820" s="97" t="s">
        <v>171</v>
      </c>
      <c r="P820" s="49" t="s">
        <v>171</v>
      </c>
      <c r="Q820" s="346"/>
      <c r="R820" s="102" t="s">
        <v>171</v>
      </c>
      <c r="S820" s="103" t="s">
        <v>171</v>
      </c>
      <c r="T820" s="98" t="s">
        <v>171</v>
      </c>
      <c r="U820" s="179" t="s">
        <v>171</v>
      </c>
      <c r="V820" s="225" t="s">
        <v>171</v>
      </c>
      <c r="W820" s="176" t="s">
        <v>171</v>
      </c>
      <c r="X820" s="182" t="s">
        <v>171</v>
      </c>
      <c r="Y820" s="178" t="s">
        <v>171</v>
      </c>
    </row>
    <row r="821" spans="2:25" x14ac:dyDescent="0.25">
      <c r="B821" s="30">
        <v>46244</v>
      </c>
      <c r="C821" s="105"/>
      <c r="D821" s="43">
        <v>6682</v>
      </c>
      <c r="E821" s="61"/>
      <c r="F821" s="61"/>
      <c r="G821" s="61"/>
      <c r="H821" s="61"/>
      <c r="I821" s="346"/>
      <c r="J821" s="43">
        <v>7666</v>
      </c>
      <c r="K821" s="346"/>
      <c r="L821" s="43">
        <v>6079</v>
      </c>
      <c r="M821" s="346"/>
      <c r="N821" s="47" t="s">
        <v>171</v>
      </c>
      <c r="O821" s="97" t="s">
        <v>171</v>
      </c>
      <c r="P821" s="49" t="s">
        <v>171</v>
      </c>
      <c r="Q821" s="346"/>
      <c r="R821" s="102" t="s">
        <v>171</v>
      </c>
      <c r="S821" s="103" t="s">
        <v>171</v>
      </c>
      <c r="T821" s="98" t="s">
        <v>171</v>
      </c>
      <c r="U821" s="179" t="s">
        <v>171</v>
      </c>
      <c r="V821" s="225" t="s">
        <v>171</v>
      </c>
      <c r="W821" s="176" t="s">
        <v>171</v>
      </c>
      <c r="X821" s="182" t="s">
        <v>171</v>
      </c>
      <c r="Y821" s="178" t="s">
        <v>171</v>
      </c>
    </row>
    <row r="822" spans="2:25" x14ac:dyDescent="0.25">
      <c r="B822" s="30">
        <v>46246</v>
      </c>
      <c r="C822" s="105"/>
      <c r="D822" s="43">
        <v>6880</v>
      </c>
      <c r="E822" s="61"/>
      <c r="F822" s="61"/>
      <c r="G822" s="61"/>
      <c r="H822" s="61"/>
      <c r="I822" s="346"/>
      <c r="J822" s="43">
        <v>7560</v>
      </c>
      <c r="K822" s="346"/>
      <c r="L822" s="43">
        <v>8110</v>
      </c>
      <c r="M822" s="346"/>
      <c r="N822" s="47" t="s">
        <v>171</v>
      </c>
      <c r="O822" s="97" t="s">
        <v>171</v>
      </c>
      <c r="P822" s="49" t="s">
        <v>171</v>
      </c>
      <c r="Q822" s="346"/>
      <c r="R822" s="102" t="s">
        <v>171</v>
      </c>
      <c r="S822" s="103" t="s">
        <v>171</v>
      </c>
      <c r="T822" s="98" t="s">
        <v>171</v>
      </c>
      <c r="U822" s="179" t="s">
        <v>171</v>
      </c>
      <c r="V822" s="225" t="s">
        <v>171</v>
      </c>
      <c r="W822" s="176" t="s">
        <v>171</v>
      </c>
      <c r="X822" s="182" t="s">
        <v>171</v>
      </c>
      <c r="Y822" s="178" t="s">
        <v>171</v>
      </c>
    </row>
    <row r="823" spans="2:25" x14ac:dyDescent="0.25">
      <c r="B823" s="30">
        <v>46248</v>
      </c>
      <c r="C823" s="105"/>
      <c r="D823" s="43">
        <v>6338</v>
      </c>
      <c r="E823" s="61"/>
      <c r="F823" s="61"/>
      <c r="G823" s="61"/>
      <c r="H823" s="61"/>
      <c r="I823" s="346"/>
      <c r="J823" s="43">
        <v>7923</v>
      </c>
      <c r="K823" s="346"/>
      <c r="L823" s="43">
        <v>6316</v>
      </c>
      <c r="M823" s="346"/>
      <c r="N823" s="47" t="s">
        <v>171</v>
      </c>
      <c r="O823" s="97" t="s">
        <v>171</v>
      </c>
      <c r="P823" s="49" t="s">
        <v>171</v>
      </c>
      <c r="Q823" s="346"/>
      <c r="R823" s="102" t="s">
        <v>171</v>
      </c>
      <c r="S823" s="103" t="s">
        <v>171</v>
      </c>
      <c r="T823" s="98" t="s">
        <v>171</v>
      </c>
      <c r="U823" s="179" t="s">
        <v>171</v>
      </c>
      <c r="V823" s="225" t="s">
        <v>171</v>
      </c>
      <c r="W823" s="176" t="s">
        <v>171</v>
      </c>
      <c r="X823" s="182" t="s">
        <v>171</v>
      </c>
      <c r="Y823" s="178" t="s">
        <v>171</v>
      </c>
    </row>
    <row r="824" spans="2:25" x14ac:dyDescent="0.25">
      <c r="B824" s="30">
        <v>46251</v>
      </c>
      <c r="C824" s="105"/>
      <c r="D824" s="43">
        <v>7175</v>
      </c>
      <c r="E824" s="61"/>
      <c r="F824" s="61"/>
      <c r="G824" s="61"/>
      <c r="H824" s="61"/>
      <c r="I824" s="346"/>
      <c r="J824" s="43">
        <v>7812</v>
      </c>
      <c r="K824" s="346"/>
      <c r="L824" s="43">
        <v>6294</v>
      </c>
      <c r="M824" s="346"/>
      <c r="N824" s="47" t="s">
        <v>171</v>
      </c>
      <c r="O824" s="97" t="s">
        <v>171</v>
      </c>
      <c r="P824" s="49" t="s">
        <v>171</v>
      </c>
      <c r="Q824" s="346"/>
      <c r="R824" s="102" t="s">
        <v>171</v>
      </c>
      <c r="S824" s="103" t="s">
        <v>171</v>
      </c>
      <c r="T824" s="98" t="s">
        <v>171</v>
      </c>
      <c r="U824" s="179" t="s">
        <v>171</v>
      </c>
      <c r="V824" s="225" t="s">
        <v>171</v>
      </c>
      <c r="W824" s="176" t="s">
        <v>171</v>
      </c>
      <c r="X824" s="182">
        <v>7220</v>
      </c>
      <c r="Y824" s="178" t="s">
        <v>171</v>
      </c>
    </row>
    <row r="825" spans="2:25" x14ac:dyDescent="0.25">
      <c r="B825" s="30">
        <v>46253</v>
      </c>
      <c r="C825" s="105"/>
      <c r="D825" s="43">
        <v>6207</v>
      </c>
      <c r="E825" s="61"/>
      <c r="F825" s="61"/>
      <c r="G825" s="61"/>
      <c r="H825" s="61"/>
      <c r="I825" s="346"/>
      <c r="J825" s="43">
        <v>6758</v>
      </c>
      <c r="K825" s="346"/>
      <c r="L825" s="43">
        <v>6321</v>
      </c>
      <c r="M825" s="346"/>
      <c r="N825" s="47" t="s">
        <v>171</v>
      </c>
      <c r="O825" s="97" t="s">
        <v>171</v>
      </c>
      <c r="P825" s="49" t="s">
        <v>171</v>
      </c>
      <c r="Q825" s="346"/>
      <c r="R825" s="102" t="s">
        <v>171</v>
      </c>
      <c r="S825" s="103" t="s">
        <v>171</v>
      </c>
      <c r="T825" s="98" t="s">
        <v>171</v>
      </c>
      <c r="U825" s="179" t="s">
        <v>171</v>
      </c>
      <c r="V825" s="225" t="s">
        <v>171</v>
      </c>
      <c r="W825" s="176" t="s">
        <v>171</v>
      </c>
      <c r="X825" s="182">
        <v>6293</v>
      </c>
      <c r="Y825" s="178" t="s">
        <v>171</v>
      </c>
    </row>
    <row r="826" spans="2:25" x14ac:dyDescent="0.25">
      <c r="B826" s="30">
        <v>46255</v>
      </c>
      <c r="C826" s="105"/>
      <c r="D826" s="43">
        <v>6456</v>
      </c>
      <c r="E826" s="61"/>
      <c r="F826" s="61"/>
      <c r="G826" s="61"/>
      <c r="H826" s="61"/>
      <c r="I826" s="346"/>
      <c r="J826" s="43">
        <v>5526</v>
      </c>
      <c r="K826" s="346"/>
      <c r="L826" s="43">
        <v>6986</v>
      </c>
      <c r="M826" s="346"/>
      <c r="N826" s="47" t="s">
        <v>171</v>
      </c>
      <c r="O826" s="97" t="s">
        <v>171</v>
      </c>
      <c r="P826" s="49" t="s">
        <v>171</v>
      </c>
      <c r="Q826" s="346"/>
      <c r="R826" s="102" t="s">
        <v>171</v>
      </c>
      <c r="S826" s="103" t="s">
        <v>171</v>
      </c>
      <c r="T826" s="98" t="s">
        <v>171</v>
      </c>
      <c r="U826" s="179" t="s">
        <v>171</v>
      </c>
      <c r="V826" s="225" t="s">
        <v>171</v>
      </c>
      <c r="W826" s="176" t="s">
        <v>171</v>
      </c>
      <c r="X826" s="182">
        <v>6731</v>
      </c>
      <c r="Y826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A832"/>
  <sheetViews>
    <sheetView zoomScale="70" zoomScaleNormal="70" workbookViewId="0">
      <pane ySplit="7" topLeftCell="A801" activePane="bottomLeft" state="frozen"/>
      <selection pane="bottomLeft" activeCell="J832" sqref="J832"/>
    </sheetView>
  </sheetViews>
  <sheetFormatPr baseColWidth="10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4" width="17.140625" customWidth="1"/>
    <col min="15" max="15" width="17.85546875" customWidth="1"/>
    <col min="16" max="16" width="18.42578125" customWidth="1"/>
    <col min="17" max="18" width="17.140625" customWidth="1"/>
    <col min="19" max="19" width="16.42578125" customWidth="1"/>
    <col min="20" max="20" width="20.5703125" customWidth="1"/>
    <col min="21" max="21" width="19" customWidth="1"/>
    <col min="22" max="22" width="19.85546875" customWidth="1"/>
    <col min="23" max="23" width="17.85546875" bestFit="1" customWidth="1"/>
    <col min="24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63" t="s">
        <v>3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</row>
    <row r="5" spans="2:27" x14ac:dyDescent="0.25">
      <c r="B5" s="1" t="s">
        <v>6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6" t="s">
        <v>0</v>
      </c>
      <c r="P5" s="8" t="s">
        <v>0</v>
      </c>
      <c r="Q5" s="12" t="s">
        <v>0</v>
      </c>
      <c r="R5" s="16" t="s">
        <v>0</v>
      </c>
      <c r="S5" s="20" t="s">
        <v>0</v>
      </c>
      <c r="T5" s="20" t="s">
        <v>0</v>
      </c>
      <c r="U5" s="175" t="s">
        <v>0</v>
      </c>
      <c r="V5" s="151" t="s">
        <v>0</v>
      </c>
      <c r="W5" s="176" t="s">
        <v>0</v>
      </c>
      <c r="X5" s="177" t="s">
        <v>0</v>
      </c>
      <c r="Y5" s="178" t="s">
        <v>0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52">
        <v>18</v>
      </c>
      <c r="X6" s="153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106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170"/>
      <c r="V8" s="146"/>
      <c r="W8" s="172"/>
      <c r="X8" s="173"/>
      <c r="Y8" s="174"/>
    </row>
    <row r="9" spans="2:27" x14ac:dyDescent="0.25">
      <c r="B9" s="30">
        <v>43707</v>
      </c>
      <c r="C9" s="26">
        <v>141</v>
      </c>
      <c r="D9" s="43" t="s">
        <v>33</v>
      </c>
      <c r="E9" s="43"/>
      <c r="F9" s="43"/>
      <c r="G9" s="43"/>
      <c r="H9" s="43"/>
      <c r="I9" s="45"/>
      <c r="J9" s="26">
        <v>151</v>
      </c>
      <c r="K9" s="43" t="s">
        <v>24</v>
      </c>
      <c r="L9" s="43" t="s">
        <v>33</v>
      </c>
      <c r="M9" s="46"/>
      <c r="N9" s="46"/>
      <c r="O9" s="46"/>
      <c r="P9" s="46"/>
      <c r="Q9" s="46"/>
      <c r="R9" s="46"/>
      <c r="S9" s="46"/>
      <c r="T9" s="46"/>
      <c r="U9" s="170"/>
      <c r="V9" s="146"/>
      <c r="W9" s="172"/>
      <c r="X9" s="173"/>
      <c r="Y9" s="174"/>
    </row>
    <row r="10" spans="2:27" x14ac:dyDescent="0.25">
      <c r="B10" s="30">
        <v>43714</v>
      </c>
      <c r="C10" s="26">
        <v>160</v>
      </c>
      <c r="D10" s="43" t="s">
        <v>33</v>
      </c>
      <c r="E10" s="43"/>
      <c r="F10" s="43"/>
      <c r="G10" s="43"/>
      <c r="H10" s="43"/>
      <c r="I10" s="45"/>
      <c r="J10" s="26">
        <v>109</v>
      </c>
      <c r="K10" s="43" t="s">
        <v>24</v>
      </c>
      <c r="L10" s="43" t="s">
        <v>33</v>
      </c>
      <c r="M10" s="46"/>
      <c r="N10" s="46"/>
      <c r="O10" s="46"/>
      <c r="P10" s="46"/>
      <c r="Q10" s="46"/>
      <c r="R10" s="46"/>
      <c r="S10" s="46"/>
      <c r="T10" s="46"/>
      <c r="U10" s="170"/>
      <c r="V10" s="146"/>
      <c r="W10" s="172"/>
      <c r="X10" s="173"/>
      <c r="Y10" s="174"/>
    </row>
    <row r="11" spans="2:27" x14ac:dyDescent="0.25">
      <c r="B11" s="30">
        <v>43728</v>
      </c>
      <c r="C11" s="26">
        <v>0</v>
      </c>
      <c r="D11" s="26">
        <v>124</v>
      </c>
      <c r="E11" s="26"/>
      <c r="F11" s="26"/>
      <c r="G11" s="26"/>
      <c r="H11" s="26"/>
      <c r="I11" s="45"/>
      <c r="J11" s="26">
        <v>134</v>
      </c>
      <c r="K11" s="26">
        <v>352</v>
      </c>
      <c r="L11" s="47" t="s">
        <v>37</v>
      </c>
      <c r="M11" s="46"/>
      <c r="N11" s="46"/>
      <c r="O11" s="46"/>
      <c r="P11" s="46"/>
      <c r="Q11" s="46"/>
      <c r="R11" s="46"/>
      <c r="S11" s="46"/>
      <c r="T11" s="46"/>
      <c r="U11" s="170"/>
      <c r="V11" s="146"/>
      <c r="W11" s="172"/>
      <c r="X11" s="173"/>
      <c r="Y11" s="174"/>
      <c r="AA11" t="s">
        <v>38</v>
      </c>
    </row>
    <row r="12" spans="2:27" x14ac:dyDescent="0.25">
      <c r="B12" s="30">
        <v>43734</v>
      </c>
      <c r="C12" s="26">
        <v>0</v>
      </c>
      <c r="D12" s="26">
        <v>141</v>
      </c>
      <c r="E12" s="26"/>
      <c r="F12" s="26"/>
      <c r="G12" s="26"/>
      <c r="H12" s="26"/>
      <c r="I12" s="45"/>
      <c r="J12" s="26">
        <v>153</v>
      </c>
      <c r="K12" s="26">
        <v>268</v>
      </c>
      <c r="L12" s="26">
        <v>160</v>
      </c>
      <c r="M12" s="46"/>
      <c r="N12" s="46"/>
      <c r="O12" s="46"/>
      <c r="P12" s="46"/>
      <c r="Q12" s="46"/>
      <c r="R12" s="46"/>
      <c r="S12" s="46"/>
      <c r="T12" s="46"/>
      <c r="U12" s="170"/>
      <c r="V12" s="146"/>
      <c r="W12" s="172"/>
      <c r="X12" s="173"/>
      <c r="Y12" s="174"/>
    </row>
    <row r="13" spans="2:27" x14ac:dyDescent="0.25">
      <c r="B13" s="30">
        <v>43740</v>
      </c>
      <c r="C13" s="26">
        <v>0</v>
      </c>
      <c r="D13" s="26">
        <v>125</v>
      </c>
      <c r="E13" s="26"/>
      <c r="F13" s="26"/>
      <c r="G13" s="26"/>
      <c r="H13" s="26"/>
      <c r="I13" s="45"/>
      <c r="J13" s="26">
        <v>118</v>
      </c>
      <c r="K13" s="26">
        <v>262</v>
      </c>
      <c r="L13" s="26">
        <v>164</v>
      </c>
      <c r="M13" s="46"/>
      <c r="N13" s="46"/>
      <c r="O13" s="46"/>
      <c r="P13" s="46"/>
      <c r="Q13" s="46"/>
      <c r="R13" s="46"/>
      <c r="S13" s="46"/>
      <c r="T13" s="46"/>
      <c r="U13" s="170"/>
      <c r="V13" s="146"/>
      <c r="W13" s="172"/>
      <c r="X13" s="173"/>
      <c r="Y13" s="174"/>
    </row>
    <row r="14" spans="2:27" x14ac:dyDescent="0.25">
      <c r="B14" s="30">
        <v>43747</v>
      </c>
      <c r="C14" s="26">
        <v>0</v>
      </c>
      <c r="D14" s="26">
        <v>176</v>
      </c>
      <c r="E14" s="26"/>
      <c r="F14" s="26"/>
      <c r="G14" s="26"/>
      <c r="H14" s="26"/>
      <c r="I14" s="45"/>
      <c r="J14" s="26">
        <v>160</v>
      </c>
      <c r="K14" s="26">
        <v>273</v>
      </c>
      <c r="L14" s="26">
        <v>151</v>
      </c>
      <c r="M14" s="46"/>
      <c r="N14" s="46"/>
      <c r="O14" s="46"/>
      <c r="P14" s="46"/>
      <c r="Q14" s="46"/>
      <c r="R14" s="46"/>
      <c r="S14" s="46"/>
      <c r="T14" s="46"/>
      <c r="U14" s="170"/>
      <c r="V14" s="146"/>
      <c r="W14" s="172"/>
      <c r="X14" s="173"/>
      <c r="Y14" s="174"/>
    </row>
    <row r="15" spans="2:27" x14ac:dyDescent="0.25">
      <c r="B15" s="30">
        <v>43754</v>
      </c>
      <c r="C15" s="26">
        <v>0</v>
      </c>
      <c r="D15" s="26">
        <v>210</v>
      </c>
      <c r="E15" s="26"/>
      <c r="F15" s="26"/>
      <c r="G15" s="26"/>
      <c r="H15" s="26"/>
      <c r="I15" s="45"/>
      <c r="J15" s="26">
        <v>183</v>
      </c>
      <c r="K15" s="26">
        <v>172</v>
      </c>
      <c r="L15" s="26">
        <v>168</v>
      </c>
      <c r="M15" s="46"/>
      <c r="N15" s="46"/>
      <c r="O15" s="46"/>
      <c r="P15" s="46"/>
      <c r="Q15" s="46"/>
      <c r="R15" s="46"/>
      <c r="S15" s="46"/>
      <c r="T15" s="46"/>
      <c r="U15" s="170"/>
      <c r="V15" s="146"/>
      <c r="W15" s="172"/>
      <c r="X15" s="173"/>
      <c r="Y15" s="174"/>
    </row>
    <row r="16" spans="2:27" x14ac:dyDescent="0.25">
      <c r="B16" s="30">
        <v>43761</v>
      </c>
      <c r="C16" s="26">
        <v>153</v>
      </c>
      <c r="D16" s="26">
        <v>84</v>
      </c>
      <c r="E16" s="26"/>
      <c r="F16" s="26"/>
      <c r="G16" s="26"/>
      <c r="H16" s="26"/>
      <c r="I16" s="45"/>
      <c r="J16" s="26">
        <v>125</v>
      </c>
      <c r="K16" s="26">
        <v>50</v>
      </c>
      <c r="L16" s="26">
        <v>31.5</v>
      </c>
      <c r="M16" s="46"/>
      <c r="N16" s="46"/>
      <c r="O16" s="46"/>
      <c r="P16" s="46"/>
      <c r="Q16" s="46"/>
      <c r="R16" s="46"/>
      <c r="S16" s="46"/>
      <c r="T16" s="46"/>
      <c r="U16" s="170"/>
      <c r="V16" s="146"/>
      <c r="W16" s="172"/>
      <c r="X16" s="173"/>
      <c r="Y16" s="174"/>
    </row>
    <row r="17" spans="2:27" x14ac:dyDescent="0.25">
      <c r="B17" s="30">
        <v>43768</v>
      </c>
      <c r="C17" s="26">
        <v>172</v>
      </c>
      <c r="D17" s="26">
        <v>166</v>
      </c>
      <c r="E17" s="26"/>
      <c r="F17" s="26"/>
      <c r="G17" s="26"/>
      <c r="H17" s="26"/>
      <c r="I17" s="45"/>
      <c r="J17" s="26">
        <v>169</v>
      </c>
      <c r="K17" s="26">
        <v>141</v>
      </c>
      <c r="L17" s="26">
        <v>132</v>
      </c>
      <c r="M17" s="26">
        <v>520</v>
      </c>
      <c r="N17" s="46"/>
      <c r="O17" s="46"/>
      <c r="P17" s="46"/>
      <c r="Q17" s="46"/>
      <c r="R17" s="46"/>
      <c r="S17" s="46"/>
      <c r="T17" s="46"/>
      <c r="U17" s="170"/>
      <c r="V17" s="146"/>
      <c r="W17" s="172"/>
      <c r="X17" s="173"/>
      <c r="Y17" s="174"/>
      <c r="AA17" t="s">
        <v>35</v>
      </c>
    </row>
    <row r="18" spans="2:27" x14ac:dyDescent="0.25">
      <c r="B18" s="30">
        <v>43769</v>
      </c>
      <c r="C18" s="46"/>
      <c r="D18" s="26">
        <v>189</v>
      </c>
      <c r="E18" s="26"/>
      <c r="F18" s="26"/>
      <c r="G18" s="26"/>
      <c r="H18" s="26"/>
      <c r="I18" s="45"/>
      <c r="J18" s="46"/>
      <c r="K18" s="46"/>
      <c r="L18" s="46"/>
      <c r="M18" s="46"/>
      <c r="N18" s="46"/>
      <c r="O18" s="2">
        <v>294</v>
      </c>
      <c r="P18" s="10">
        <v>210</v>
      </c>
      <c r="Q18" s="14">
        <v>4</v>
      </c>
      <c r="R18" s="18">
        <v>11.6</v>
      </c>
      <c r="S18" s="22">
        <v>3.8</v>
      </c>
      <c r="T18" s="22">
        <v>146</v>
      </c>
      <c r="U18" s="170"/>
      <c r="V18" s="146"/>
      <c r="W18" s="172"/>
      <c r="X18" s="173"/>
      <c r="Y18" s="174"/>
      <c r="AA18" t="s">
        <v>36</v>
      </c>
    </row>
    <row r="19" spans="2:27" x14ac:dyDescent="0.25">
      <c r="B19" s="30">
        <v>43775</v>
      </c>
      <c r="C19" s="26">
        <v>174</v>
      </c>
      <c r="D19" s="26">
        <v>185</v>
      </c>
      <c r="E19" s="26"/>
      <c r="F19" s="26"/>
      <c r="G19" s="26"/>
      <c r="H19" s="26"/>
      <c r="I19" s="26">
        <v>268</v>
      </c>
      <c r="J19" s="26">
        <v>176</v>
      </c>
      <c r="K19" s="26">
        <v>136</v>
      </c>
      <c r="L19" s="26">
        <v>82</v>
      </c>
      <c r="M19" s="26">
        <v>370</v>
      </c>
      <c r="N19" s="46"/>
      <c r="O19" s="46"/>
      <c r="P19" s="46"/>
      <c r="Q19" s="46"/>
      <c r="R19" s="46"/>
      <c r="S19" s="46"/>
      <c r="T19" s="46"/>
      <c r="U19" s="170"/>
      <c r="V19" s="146"/>
      <c r="W19" s="172"/>
      <c r="X19" s="173"/>
      <c r="Y19" s="174"/>
    </row>
    <row r="20" spans="2:27" x14ac:dyDescent="0.25">
      <c r="B20" s="30">
        <v>43780</v>
      </c>
      <c r="C20" s="26">
        <v>195</v>
      </c>
      <c r="D20" s="26">
        <v>185</v>
      </c>
      <c r="E20" s="26"/>
      <c r="F20" s="26"/>
      <c r="G20" s="26"/>
      <c r="H20" s="26"/>
      <c r="I20" s="26">
        <v>220</v>
      </c>
      <c r="J20" s="26">
        <v>164</v>
      </c>
      <c r="K20" s="26">
        <v>178</v>
      </c>
      <c r="L20" s="26">
        <v>197</v>
      </c>
      <c r="M20" s="26">
        <v>352</v>
      </c>
      <c r="N20" s="46"/>
      <c r="O20" s="2">
        <v>262</v>
      </c>
      <c r="P20" s="10">
        <v>153</v>
      </c>
      <c r="Q20" s="14">
        <v>10.9</v>
      </c>
      <c r="R20" s="18"/>
      <c r="S20" s="22">
        <v>1.57</v>
      </c>
      <c r="T20" s="22">
        <v>191</v>
      </c>
      <c r="U20" s="170"/>
      <c r="V20" s="146"/>
      <c r="W20" s="172"/>
      <c r="X20" s="173"/>
      <c r="Y20" s="174"/>
    </row>
    <row r="21" spans="2:27" x14ac:dyDescent="0.25">
      <c r="B21" s="30">
        <v>43788</v>
      </c>
      <c r="C21" s="26">
        <v>194</v>
      </c>
      <c r="D21" s="26">
        <v>178</v>
      </c>
      <c r="E21" s="26"/>
      <c r="F21" s="26"/>
      <c r="G21" s="26"/>
      <c r="H21" s="26"/>
      <c r="I21" s="26">
        <v>202</v>
      </c>
      <c r="J21" s="26">
        <v>181</v>
      </c>
      <c r="K21" s="26">
        <v>185</v>
      </c>
      <c r="L21" s="26">
        <v>78</v>
      </c>
      <c r="M21" s="26">
        <v>368</v>
      </c>
      <c r="N21" s="46"/>
      <c r="O21" s="2">
        <v>284</v>
      </c>
      <c r="P21" s="10">
        <v>42</v>
      </c>
      <c r="Q21" s="14">
        <v>16.8</v>
      </c>
      <c r="R21" s="18">
        <v>25.3</v>
      </c>
      <c r="S21" s="22">
        <v>15.8</v>
      </c>
      <c r="T21" s="22">
        <v>178</v>
      </c>
      <c r="U21" s="170"/>
      <c r="V21" s="146"/>
      <c r="W21" s="172"/>
      <c r="X21" s="173"/>
      <c r="Y21" s="174"/>
    </row>
    <row r="22" spans="2:27" x14ac:dyDescent="0.25">
      <c r="B22" s="30">
        <v>43795</v>
      </c>
      <c r="C22" s="26">
        <v>210</v>
      </c>
      <c r="D22" s="26">
        <v>193</v>
      </c>
      <c r="E22" s="26"/>
      <c r="F22" s="26"/>
      <c r="G22" s="26"/>
      <c r="H22" s="26"/>
      <c r="I22" s="26">
        <v>204</v>
      </c>
      <c r="J22" s="26">
        <v>132</v>
      </c>
      <c r="K22" s="26">
        <v>170</v>
      </c>
      <c r="L22" s="26">
        <v>168</v>
      </c>
      <c r="M22" s="26">
        <v>368</v>
      </c>
      <c r="N22" s="46"/>
      <c r="O22" s="2">
        <v>273</v>
      </c>
      <c r="P22" s="10">
        <v>5.7</v>
      </c>
      <c r="Q22" s="14">
        <v>3.15</v>
      </c>
      <c r="R22" s="18">
        <v>7.2</v>
      </c>
      <c r="S22" s="22">
        <v>4.0999999999999996</v>
      </c>
      <c r="T22" s="22">
        <v>199</v>
      </c>
      <c r="U22" s="170"/>
      <c r="V22" s="146"/>
      <c r="W22" s="172"/>
      <c r="X22" s="173"/>
      <c r="Y22" s="174"/>
    </row>
    <row r="23" spans="2:27" x14ac:dyDescent="0.25">
      <c r="B23" s="30">
        <v>43804</v>
      </c>
      <c r="C23" s="26">
        <v>193</v>
      </c>
      <c r="D23" s="26">
        <v>150</v>
      </c>
      <c r="E23" s="26"/>
      <c r="F23" s="26"/>
      <c r="G23" s="26"/>
      <c r="H23" s="26"/>
      <c r="I23" s="26">
        <v>330</v>
      </c>
      <c r="J23" s="26">
        <v>185</v>
      </c>
      <c r="K23" s="26">
        <v>165</v>
      </c>
      <c r="L23" s="26">
        <v>80</v>
      </c>
      <c r="M23" s="26">
        <v>390</v>
      </c>
      <c r="N23" s="46"/>
      <c r="O23" s="2">
        <v>302</v>
      </c>
      <c r="P23" s="10">
        <v>154</v>
      </c>
      <c r="Q23" s="14">
        <v>63</v>
      </c>
      <c r="R23" s="18">
        <v>8.4</v>
      </c>
      <c r="S23" s="22">
        <v>25.2</v>
      </c>
      <c r="T23" s="22">
        <v>161</v>
      </c>
      <c r="U23" s="170"/>
      <c r="V23" s="146"/>
      <c r="W23" s="172"/>
      <c r="X23" s="173"/>
      <c r="Y23" s="174"/>
      <c r="AA23" t="s">
        <v>44</v>
      </c>
    </row>
    <row r="24" spans="2:27" x14ac:dyDescent="0.25">
      <c r="B24" s="30">
        <v>43809</v>
      </c>
      <c r="C24" s="26">
        <v>290</v>
      </c>
      <c r="D24" s="26">
        <v>205</v>
      </c>
      <c r="E24" s="26"/>
      <c r="F24" s="26"/>
      <c r="G24" s="26"/>
      <c r="H24" s="26"/>
      <c r="I24" s="26">
        <v>231</v>
      </c>
      <c r="J24" s="26">
        <v>191</v>
      </c>
      <c r="K24" s="26">
        <v>179</v>
      </c>
      <c r="L24" s="26">
        <v>185</v>
      </c>
      <c r="M24" s="26">
        <v>380</v>
      </c>
      <c r="N24" s="46"/>
      <c r="O24" s="2">
        <v>315</v>
      </c>
      <c r="P24" s="10">
        <v>170</v>
      </c>
      <c r="Q24" s="14">
        <v>6.3</v>
      </c>
      <c r="R24" s="44" t="s">
        <v>33</v>
      </c>
      <c r="S24" s="22">
        <v>27.3</v>
      </c>
      <c r="T24" s="22">
        <v>209</v>
      </c>
      <c r="U24" s="170"/>
      <c r="V24" s="146"/>
      <c r="W24" s="172"/>
      <c r="X24" s="173"/>
      <c r="Y24" s="174"/>
    </row>
    <row r="25" spans="2:27" x14ac:dyDescent="0.25">
      <c r="B25" s="30">
        <v>43816</v>
      </c>
      <c r="C25" s="26">
        <v>197</v>
      </c>
      <c r="D25" s="26">
        <v>208</v>
      </c>
      <c r="E25" s="26"/>
      <c r="F25" s="26"/>
      <c r="G25" s="26"/>
      <c r="H25" s="26"/>
      <c r="I25" s="26">
        <v>242</v>
      </c>
      <c r="J25" s="26">
        <v>191</v>
      </c>
      <c r="K25" s="26">
        <v>181</v>
      </c>
      <c r="L25" s="26">
        <v>189</v>
      </c>
      <c r="M25" s="26">
        <v>380</v>
      </c>
      <c r="N25" s="46"/>
      <c r="O25" s="2">
        <v>299</v>
      </c>
      <c r="P25" s="10">
        <v>151</v>
      </c>
      <c r="Q25" s="14">
        <v>12.2</v>
      </c>
      <c r="R25" s="44" t="s">
        <v>24</v>
      </c>
      <c r="S25" s="22">
        <v>35.200000000000003</v>
      </c>
      <c r="T25" s="22">
        <v>204</v>
      </c>
      <c r="U25" s="170"/>
      <c r="V25" s="146"/>
      <c r="W25" s="172"/>
      <c r="X25" s="173"/>
      <c r="Y25" s="174"/>
    </row>
    <row r="26" spans="2:27" x14ac:dyDescent="0.25">
      <c r="B26" s="30">
        <v>43822</v>
      </c>
      <c r="C26" s="26">
        <v>239.92500000000001</v>
      </c>
      <c r="D26" s="26">
        <v>201.6</v>
      </c>
      <c r="E26" s="26"/>
      <c r="F26" s="26"/>
      <c r="G26" s="26"/>
      <c r="H26" s="26"/>
      <c r="I26" s="26">
        <v>225.75</v>
      </c>
      <c r="J26" s="26">
        <v>163.80000000000001</v>
      </c>
      <c r="K26" s="26">
        <v>182.7</v>
      </c>
      <c r="L26" s="26">
        <v>180.6</v>
      </c>
      <c r="M26" s="26">
        <v>362.25</v>
      </c>
      <c r="N26" s="46"/>
      <c r="O26" s="2">
        <v>309.75</v>
      </c>
      <c r="P26" s="10">
        <v>90.2</v>
      </c>
      <c r="Q26" s="14">
        <v>4.18</v>
      </c>
      <c r="R26" s="44" t="s">
        <v>33</v>
      </c>
      <c r="S26" s="22">
        <v>38.85</v>
      </c>
      <c r="T26" s="22">
        <v>192</v>
      </c>
      <c r="U26" s="170"/>
      <c r="V26" s="146"/>
      <c r="W26" s="172"/>
      <c r="X26" s="173"/>
      <c r="Y26" s="174"/>
    </row>
    <row r="27" spans="2:27" x14ac:dyDescent="0.25">
      <c r="B27" s="30">
        <v>43829</v>
      </c>
      <c r="C27" s="26">
        <v>247.8</v>
      </c>
      <c r="D27" s="26">
        <v>210</v>
      </c>
      <c r="E27" s="26"/>
      <c r="F27" s="26"/>
      <c r="G27" s="26"/>
      <c r="H27" s="26"/>
      <c r="I27" s="26">
        <v>231</v>
      </c>
      <c r="J27" s="26">
        <v>182.7</v>
      </c>
      <c r="K27" s="26">
        <v>182.7</v>
      </c>
      <c r="L27" s="26">
        <v>170.1</v>
      </c>
      <c r="M27" s="26">
        <v>346.5</v>
      </c>
      <c r="N27" s="46"/>
      <c r="O27" s="2">
        <v>278.25</v>
      </c>
      <c r="P27" s="10">
        <v>15.4</v>
      </c>
      <c r="Q27" s="14">
        <v>19.8</v>
      </c>
      <c r="R27" s="44" t="s">
        <v>33</v>
      </c>
      <c r="S27" s="22">
        <v>22.574999999999999</v>
      </c>
      <c r="T27" s="22">
        <v>193.2</v>
      </c>
      <c r="U27" s="170"/>
      <c r="V27" s="146"/>
      <c r="W27" s="172"/>
      <c r="X27" s="173"/>
      <c r="Y27" s="174"/>
    </row>
    <row r="28" spans="2:27" x14ac:dyDescent="0.25">
      <c r="B28" s="30">
        <v>43837</v>
      </c>
      <c r="C28" s="26">
        <v>234.15</v>
      </c>
      <c r="D28" s="26">
        <v>197.4</v>
      </c>
      <c r="E28" s="26"/>
      <c r="F28" s="26"/>
      <c r="G28" s="26"/>
      <c r="H28" s="26"/>
      <c r="I28" s="26">
        <v>204.75</v>
      </c>
      <c r="J28" s="26">
        <v>168</v>
      </c>
      <c r="K28" s="26">
        <v>174.3</v>
      </c>
      <c r="L28" s="26">
        <v>191.1</v>
      </c>
      <c r="M28" s="26">
        <v>346.5</v>
      </c>
      <c r="N28" s="46"/>
      <c r="O28" s="2">
        <v>283.5</v>
      </c>
      <c r="P28" s="10">
        <v>5.3550000000000004</v>
      </c>
      <c r="Q28" s="14">
        <v>4.08</v>
      </c>
      <c r="R28" s="44" t="s">
        <v>33</v>
      </c>
      <c r="S28" s="22">
        <v>22.05</v>
      </c>
      <c r="T28" s="22">
        <v>191.1</v>
      </c>
      <c r="U28" s="170"/>
      <c r="V28" s="146"/>
      <c r="W28" s="172"/>
      <c r="X28" s="173"/>
      <c r="Y28" s="174"/>
    </row>
    <row r="29" spans="2:27" x14ac:dyDescent="0.25">
      <c r="B29" s="30">
        <v>43844</v>
      </c>
      <c r="C29" s="26">
        <v>220</v>
      </c>
      <c r="D29" s="26">
        <v>158</v>
      </c>
      <c r="E29" s="26"/>
      <c r="F29" s="26"/>
      <c r="G29" s="26"/>
      <c r="H29" s="26"/>
      <c r="I29" s="26">
        <v>209</v>
      </c>
      <c r="J29" s="26">
        <v>176</v>
      </c>
      <c r="K29" s="26">
        <v>143</v>
      </c>
      <c r="L29" s="26">
        <v>90</v>
      </c>
      <c r="M29" s="26">
        <v>368</v>
      </c>
      <c r="N29" s="46"/>
      <c r="O29" s="2">
        <v>315</v>
      </c>
      <c r="P29" s="10">
        <v>5.3</v>
      </c>
      <c r="Q29" s="14">
        <v>3.19</v>
      </c>
      <c r="R29" s="44" t="s">
        <v>33</v>
      </c>
      <c r="S29" s="22">
        <v>33.1</v>
      </c>
      <c r="T29" s="22">
        <v>163</v>
      </c>
      <c r="U29" s="170"/>
      <c r="V29" s="146"/>
      <c r="W29" s="172"/>
      <c r="X29" s="173"/>
      <c r="Y29" s="174"/>
    </row>
    <row r="30" spans="2:27" x14ac:dyDescent="0.25">
      <c r="B30" s="30">
        <v>43852</v>
      </c>
      <c r="C30" s="43" t="s">
        <v>33</v>
      </c>
      <c r="D30" s="26">
        <v>84</v>
      </c>
      <c r="E30" s="26"/>
      <c r="F30" s="26"/>
      <c r="G30" s="26"/>
      <c r="H30" s="26"/>
      <c r="I30" s="26">
        <v>299</v>
      </c>
      <c r="J30" s="26">
        <v>91</v>
      </c>
      <c r="K30" s="26">
        <v>57</v>
      </c>
      <c r="L30" s="26">
        <v>19.5</v>
      </c>
      <c r="M30" s="26">
        <v>352</v>
      </c>
      <c r="N30" s="46"/>
      <c r="O30" s="2">
        <v>168</v>
      </c>
      <c r="P30" s="10">
        <v>130</v>
      </c>
      <c r="Q30" s="14">
        <v>27</v>
      </c>
      <c r="R30" s="44" t="s">
        <v>24</v>
      </c>
      <c r="S30" s="22">
        <v>27.3</v>
      </c>
      <c r="T30" s="22">
        <v>134</v>
      </c>
      <c r="U30" s="170"/>
      <c r="V30" s="146"/>
      <c r="W30" s="172"/>
      <c r="X30" s="173"/>
      <c r="Y30" s="174"/>
      <c r="AA30" t="s">
        <v>41</v>
      </c>
    </row>
    <row r="31" spans="2:27" x14ac:dyDescent="0.25">
      <c r="B31" s="30">
        <v>43858</v>
      </c>
      <c r="C31" s="26">
        <v>268</v>
      </c>
      <c r="D31" s="26">
        <v>210</v>
      </c>
      <c r="E31" s="26"/>
      <c r="F31" s="26"/>
      <c r="G31" s="26"/>
      <c r="H31" s="26"/>
      <c r="I31" s="26">
        <v>268</v>
      </c>
      <c r="J31" s="26">
        <v>181</v>
      </c>
      <c r="K31" s="26">
        <v>172</v>
      </c>
      <c r="L31" s="26">
        <v>190</v>
      </c>
      <c r="M31" s="26">
        <v>380</v>
      </c>
      <c r="N31" s="46"/>
      <c r="O31" s="2">
        <v>341</v>
      </c>
      <c r="P31" s="10">
        <v>131</v>
      </c>
      <c r="Q31" s="14">
        <v>5.2</v>
      </c>
      <c r="R31" s="44" t="s">
        <v>24</v>
      </c>
      <c r="S31" s="22">
        <v>38</v>
      </c>
      <c r="T31" s="22">
        <v>158</v>
      </c>
      <c r="U31" s="170"/>
      <c r="V31" s="146"/>
      <c r="W31" s="172"/>
      <c r="X31" s="173"/>
      <c r="Y31" s="174"/>
    </row>
    <row r="32" spans="2:27" x14ac:dyDescent="0.25">
      <c r="B32" s="30">
        <v>43865</v>
      </c>
      <c r="C32" s="26">
        <v>274</v>
      </c>
      <c r="D32" s="26">
        <v>204</v>
      </c>
      <c r="E32" s="26"/>
      <c r="F32" s="26"/>
      <c r="G32" s="26"/>
      <c r="H32" s="26"/>
      <c r="I32" s="26">
        <v>294</v>
      </c>
      <c r="J32" s="26">
        <v>185</v>
      </c>
      <c r="K32" s="26">
        <v>176</v>
      </c>
      <c r="L32" s="26">
        <v>152</v>
      </c>
      <c r="M32" s="26">
        <v>380</v>
      </c>
      <c r="N32" s="46"/>
      <c r="O32" s="2">
        <v>315</v>
      </c>
      <c r="P32" s="10">
        <v>110</v>
      </c>
      <c r="Q32" s="14">
        <v>2.84</v>
      </c>
      <c r="R32" s="44" t="s">
        <v>33</v>
      </c>
      <c r="S32" s="22">
        <v>36.799999999999997</v>
      </c>
      <c r="T32" s="22">
        <v>189</v>
      </c>
      <c r="U32" s="170"/>
      <c r="V32" s="146"/>
      <c r="W32" s="172"/>
      <c r="X32" s="173"/>
      <c r="Y32" s="174"/>
    </row>
    <row r="33" spans="2:27" x14ac:dyDescent="0.25">
      <c r="B33" s="30">
        <v>43872</v>
      </c>
      <c r="C33" s="26">
        <v>262</v>
      </c>
      <c r="D33" s="26">
        <v>176</v>
      </c>
      <c r="E33" s="26"/>
      <c r="F33" s="26"/>
      <c r="G33" s="26"/>
      <c r="H33" s="26"/>
      <c r="I33" s="26">
        <v>204</v>
      </c>
      <c r="J33" s="26">
        <v>149</v>
      </c>
      <c r="K33" s="26">
        <v>147</v>
      </c>
      <c r="L33" s="26">
        <v>184</v>
      </c>
      <c r="M33" s="26">
        <v>390</v>
      </c>
      <c r="N33" s="46"/>
      <c r="O33" s="2">
        <v>304</v>
      </c>
      <c r="P33" s="10">
        <v>21</v>
      </c>
      <c r="Q33" s="14">
        <v>5.5</v>
      </c>
      <c r="R33" s="44" t="s">
        <v>33</v>
      </c>
      <c r="S33" s="22">
        <v>65</v>
      </c>
      <c r="T33" s="22">
        <v>170</v>
      </c>
      <c r="U33" s="170"/>
      <c r="V33" s="146"/>
      <c r="W33" s="172"/>
      <c r="X33" s="173"/>
      <c r="Y33" s="174"/>
    </row>
    <row r="34" spans="2:27" x14ac:dyDescent="0.25">
      <c r="B34" s="30">
        <v>43879</v>
      </c>
      <c r="C34" s="26">
        <v>248</v>
      </c>
      <c r="D34" s="26">
        <v>164</v>
      </c>
      <c r="E34" s="26"/>
      <c r="F34" s="26"/>
      <c r="G34" s="26"/>
      <c r="H34" s="26"/>
      <c r="I34" s="26">
        <v>186</v>
      </c>
      <c r="J34" s="26">
        <v>124</v>
      </c>
      <c r="K34" s="26">
        <v>147</v>
      </c>
      <c r="L34" s="26">
        <v>194</v>
      </c>
      <c r="M34" s="26">
        <v>399</v>
      </c>
      <c r="N34" s="46"/>
      <c r="O34" s="2">
        <v>273</v>
      </c>
      <c r="P34" s="10">
        <v>4.3</v>
      </c>
      <c r="Q34" s="14">
        <v>3.6</v>
      </c>
      <c r="R34" s="44" t="s">
        <v>33</v>
      </c>
      <c r="S34" s="22">
        <v>76</v>
      </c>
      <c r="T34" s="22">
        <v>167</v>
      </c>
      <c r="U34" s="170"/>
      <c r="V34" s="146"/>
      <c r="W34" s="172"/>
      <c r="X34" s="173"/>
      <c r="Y34" s="174"/>
    </row>
    <row r="35" spans="2:27" x14ac:dyDescent="0.25">
      <c r="B35" s="30">
        <v>43886</v>
      </c>
      <c r="C35" s="26">
        <v>252</v>
      </c>
      <c r="D35" s="26">
        <v>204</v>
      </c>
      <c r="E35" s="26"/>
      <c r="F35" s="26"/>
      <c r="G35" s="26"/>
      <c r="H35" s="26"/>
      <c r="I35" s="26">
        <v>226</v>
      </c>
      <c r="J35" s="26">
        <v>185</v>
      </c>
      <c r="K35" s="26">
        <v>176</v>
      </c>
      <c r="L35" s="26">
        <v>200</v>
      </c>
      <c r="M35" s="26">
        <v>380</v>
      </c>
      <c r="N35" s="46"/>
      <c r="O35" s="2">
        <v>326</v>
      </c>
      <c r="P35" s="10">
        <v>4.4000000000000004</v>
      </c>
      <c r="Q35" s="14">
        <v>2.1</v>
      </c>
      <c r="R35" s="44" t="s">
        <v>33</v>
      </c>
      <c r="S35" s="22">
        <v>64</v>
      </c>
      <c r="T35" s="22">
        <v>187</v>
      </c>
      <c r="U35" s="170"/>
      <c r="V35" s="146"/>
      <c r="W35" s="172"/>
      <c r="X35" s="173"/>
      <c r="Y35" s="174"/>
    </row>
    <row r="36" spans="2:27" x14ac:dyDescent="0.25">
      <c r="B36" s="30">
        <v>43893</v>
      </c>
      <c r="C36" s="26">
        <v>239</v>
      </c>
      <c r="D36" s="26">
        <v>185</v>
      </c>
      <c r="E36" s="26"/>
      <c r="F36" s="26"/>
      <c r="G36" s="26"/>
      <c r="H36" s="26"/>
      <c r="I36" s="26">
        <v>215</v>
      </c>
      <c r="J36" s="26">
        <v>178</v>
      </c>
      <c r="K36" s="26">
        <v>143</v>
      </c>
      <c r="L36" s="26">
        <v>189</v>
      </c>
      <c r="M36" s="26">
        <v>336</v>
      </c>
      <c r="N36" s="46"/>
      <c r="O36" s="2">
        <v>299</v>
      </c>
      <c r="P36" s="10">
        <v>4.2</v>
      </c>
      <c r="Q36" s="14">
        <v>5.4</v>
      </c>
      <c r="R36" s="44" t="s">
        <v>33</v>
      </c>
      <c r="S36" s="22">
        <v>59</v>
      </c>
      <c r="T36" s="22">
        <v>167</v>
      </c>
      <c r="U36" s="170"/>
      <c r="V36" s="146"/>
      <c r="W36" s="172"/>
      <c r="X36" s="173"/>
      <c r="Y36" s="174"/>
    </row>
    <row r="37" spans="2:27" x14ac:dyDescent="0.25">
      <c r="B37" s="30">
        <v>43900</v>
      </c>
      <c r="C37" s="26">
        <v>258</v>
      </c>
      <c r="D37" s="26">
        <v>195</v>
      </c>
      <c r="E37" s="26"/>
      <c r="F37" s="26"/>
      <c r="G37" s="26"/>
      <c r="H37" s="26"/>
      <c r="I37" s="26">
        <v>215</v>
      </c>
      <c r="J37" s="26">
        <v>172</v>
      </c>
      <c r="K37" s="26">
        <v>172</v>
      </c>
      <c r="L37" s="26">
        <v>200</v>
      </c>
      <c r="M37" s="26">
        <v>370</v>
      </c>
      <c r="N37" s="46"/>
      <c r="O37" s="2">
        <v>304</v>
      </c>
      <c r="P37" s="10">
        <v>5.3</v>
      </c>
      <c r="Q37" s="14">
        <v>3.26</v>
      </c>
      <c r="R37" s="44" t="s">
        <v>33</v>
      </c>
      <c r="S37" s="22">
        <v>48</v>
      </c>
      <c r="T37" s="22">
        <v>183</v>
      </c>
      <c r="U37" s="170"/>
      <c r="V37" s="146"/>
      <c r="W37" s="172"/>
      <c r="X37" s="173"/>
      <c r="Y37" s="174"/>
    </row>
    <row r="38" spans="2:27" x14ac:dyDescent="0.25">
      <c r="B38" s="30">
        <v>43907</v>
      </c>
      <c r="C38" s="26">
        <v>228</v>
      </c>
      <c r="D38" s="26">
        <v>187</v>
      </c>
      <c r="E38" s="26"/>
      <c r="F38" s="26"/>
      <c r="G38" s="26"/>
      <c r="H38" s="26"/>
      <c r="I38" s="26">
        <v>194</v>
      </c>
      <c r="J38" s="26">
        <v>168</v>
      </c>
      <c r="K38" s="26">
        <v>172</v>
      </c>
      <c r="L38" s="26">
        <v>194</v>
      </c>
      <c r="M38" s="26">
        <v>346</v>
      </c>
      <c r="N38" s="46"/>
      <c r="O38" s="2">
        <v>262</v>
      </c>
      <c r="P38" s="10">
        <v>5.3</v>
      </c>
      <c r="Q38" s="14">
        <v>3.41</v>
      </c>
      <c r="R38" s="44" t="s">
        <v>33</v>
      </c>
      <c r="S38" s="22">
        <v>38</v>
      </c>
      <c r="T38" s="22">
        <v>163</v>
      </c>
      <c r="U38" s="170"/>
      <c r="V38" s="146"/>
      <c r="W38" s="172"/>
      <c r="X38" s="173"/>
      <c r="Y38" s="174"/>
    </row>
    <row r="39" spans="2:27" x14ac:dyDescent="0.25">
      <c r="B39" s="30">
        <v>43916</v>
      </c>
      <c r="C39" s="26">
        <v>248.32499999999999</v>
      </c>
      <c r="D39" s="26">
        <v>198</v>
      </c>
      <c r="E39" s="26"/>
      <c r="F39" s="26"/>
      <c r="G39" s="26"/>
      <c r="H39" s="26"/>
      <c r="I39" s="26">
        <v>420</v>
      </c>
      <c r="J39" s="26">
        <v>158.4</v>
      </c>
      <c r="K39" s="26">
        <v>154</v>
      </c>
      <c r="L39" s="26">
        <v>121</v>
      </c>
      <c r="M39" s="26">
        <v>425.25</v>
      </c>
      <c r="N39" s="46"/>
      <c r="O39" s="2">
        <v>299.25</v>
      </c>
      <c r="P39" s="10">
        <v>58.8</v>
      </c>
      <c r="Q39" s="14">
        <v>50.4</v>
      </c>
      <c r="R39" s="18">
        <v>20.399999999999999</v>
      </c>
      <c r="S39" s="22">
        <v>35.700000000000003</v>
      </c>
      <c r="T39" s="22">
        <v>139.19999999999999</v>
      </c>
      <c r="U39" s="170"/>
      <c r="V39" s="146"/>
      <c r="W39" s="172"/>
      <c r="X39" s="173"/>
      <c r="Y39" s="174"/>
      <c r="AA39" t="s">
        <v>39</v>
      </c>
    </row>
    <row r="40" spans="2:27" x14ac:dyDescent="0.25">
      <c r="B40" s="30">
        <v>43921</v>
      </c>
      <c r="C40" s="26">
        <v>302</v>
      </c>
      <c r="D40" s="26">
        <v>189</v>
      </c>
      <c r="E40" s="26"/>
      <c r="F40" s="26"/>
      <c r="G40" s="26"/>
      <c r="H40" s="26"/>
      <c r="I40" s="26">
        <v>331</v>
      </c>
      <c r="J40" s="26">
        <v>164</v>
      </c>
      <c r="K40" s="26">
        <v>149</v>
      </c>
      <c r="L40" s="26">
        <v>152</v>
      </c>
      <c r="M40" s="26">
        <v>390</v>
      </c>
      <c r="N40" s="46"/>
      <c r="O40" s="2">
        <v>320</v>
      </c>
      <c r="P40" s="10">
        <v>132</v>
      </c>
      <c r="Q40" s="14">
        <v>34.799999999999997</v>
      </c>
      <c r="R40" s="18">
        <v>11.5</v>
      </c>
      <c r="S40" s="22">
        <v>46</v>
      </c>
      <c r="T40" s="22">
        <v>139</v>
      </c>
      <c r="U40" s="170"/>
      <c r="V40" s="146"/>
      <c r="W40" s="172"/>
      <c r="X40" s="173"/>
      <c r="Y40" s="174"/>
    </row>
    <row r="41" spans="2:27" x14ac:dyDescent="0.25">
      <c r="B41" s="30">
        <v>43928</v>
      </c>
      <c r="C41" s="26">
        <v>267.75</v>
      </c>
      <c r="D41" s="26">
        <v>187</v>
      </c>
      <c r="E41" s="26"/>
      <c r="F41" s="26"/>
      <c r="G41" s="26"/>
      <c r="H41" s="26"/>
      <c r="I41" s="26">
        <v>362</v>
      </c>
      <c r="J41" s="26">
        <v>162</v>
      </c>
      <c r="K41" s="26">
        <v>158</v>
      </c>
      <c r="L41" s="26">
        <v>163</v>
      </c>
      <c r="M41" s="26">
        <v>400</v>
      </c>
      <c r="N41" s="46"/>
      <c r="O41" s="2">
        <v>294</v>
      </c>
      <c r="P41" s="10">
        <v>105.6</v>
      </c>
      <c r="Q41" s="14">
        <v>5.5</v>
      </c>
      <c r="R41" s="18">
        <v>9.9</v>
      </c>
      <c r="S41" s="22">
        <v>58.8</v>
      </c>
      <c r="T41" s="22">
        <v>160.80000000000001</v>
      </c>
      <c r="U41" s="170"/>
      <c r="V41" s="146"/>
      <c r="W41" s="172"/>
      <c r="X41" s="173"/>
      <c r="Y41" s="174"/>
    </row>
    <row r="42" spans="2:27" x14ac:dyDescent="0.25">
      <c r="B42" s="30">
        <v>43935</v>
      </c>
      <c r="C42" s="26">
        <v>271</v>
      </c>
      <c r="D42" s="26">
        <v>162</v>
      </c>
      <c r="E42" s="26"/>
      <c r="F42" s="26"/>
      <c r="G42" s="26"/>
      <c r="H42" s="26"/>
      <c r="I42" s="26">
        <v>242</v>
      </c>
      <c r="J42" s="26">
        <v>172</v>
      </c>
      <c r="K42" s="26">
        <v>134</v>
      </c>
      <c r="L42" s="26">
        <v>88</v>
      </c>
      <c r="M42" s="26">
        <v>390</v>
      </c>
      <c r="N42" s="46"/>
      <c r="O42" s="2">
        <v>304</v>
      </c>
      <c r="P42" s="10">
        <v>30.8</v>
      </c>
      <c r="Q42" s="14">
        <v>3.3</v>
      </c>
      <c r="R42" s="18">
        <v>11.6</v>
      </c>
      <c r="S42" s="22">
        <v>24.2</v>
      </c>
      <c r="T42" s="22">
        <v>137</v>
      </c>
      <c r="U42" s="170"/>
      <c r="V42" s="146"/>
      <c r="W42" s="172"/>
      <c r="X42" s="173"/>
      <c r="Y42" s="174"/>
    </row>
    <row r="43" spans="2:27" x14ac:dyDescent="0.25">
      <c r="B43" s="30">
        <v>43942</v>
      </c>
      <c r="C43" s="43" t="s">
        <v>33</v>
      </c>
      <c r="D43" s="26">
        <v>180</v>
      </c>
      <c r="E43" s="26"/>
      <c r="F43" s="26"/>
      <c r="G43" s="26"/>
      <c r="H43" s="26"/>
      <c r="I43" s="26">
        <v>299</v>
      </c>
      <c r="J43" s="26">
        <v>147</v>
      </c>
      <c r="K43" s="26">
        <v>134</v>
      </c>
      <c r="L43" s="26">
        <v>126</v>
      </c>
      <c r="M43" s="26">
        <v>368</v>
      </c>
      <c r="N43" s="46"/>
      <c r="O43" s="2">
        <v>268</v>
      </c>
      <c r="P43" s="10">
        <v>10.8</v>
      </c>
      <c r="Q43" s="14">
        <v>5.6</v>
      </c>
      <c r="R43" s="18">
        <v>13.6</v>
      </c>
      <c r="S43" s="22">
        <v>80</v>
      </c>
      <c r="T43" s="22">
        <v>197</v>
      </c>
      <c r="U43" s="170"/>
      <c r="V43" s="146"/>
      <c r="W43" s="172"/>
      <c r="X43" s="173"/>
      <c r="Y43" s="174"/>
    </row>
    <row r="44" spans="2:27" x14ac:dyDescent="0.25">
      <c r="B44" s="30">
        <v>43949</v>
      </c>
      <c r="C44" s="26">
        <v>270</v>
      </c>
      <c r="D44" s="26">
        <v>172</v>
      </c>
      <c r="E44" s="26"/>
      <c r="F44" s="26"/>
      <c r="G44" s="26"/>
      <c r="H44" s="26"/>
      <c r="I44" s="26">
        <v>278</v>
      </c>
      <c r="J44" s="26">
        <v>170</v>
      </c>
      <c r="K44" s="26">
        <v>120</v>
      </c>
      <c r="L44" s="26">
        <v>78</v>
      </c>
      <c r="M44" s="26">
        <v>380</v>
      </c>
      <c r="N44" s="46"/>
      <c r="O44" s="2">
        <v>310</v>
      </c>
      <c r="P44" s="10">
        <v>4.5999999999999996</v>
      </c>
      <c r="Q44" s="14">
        <v>3.7</v>
      </c>
      <c r="R44" s="18">
        <v>10.3</v>
      </c>
      <c r="S44" s="22">
        <v>95</v>
      </c>
      <c r="T44" s="22">
        <v>149</v>
      </c>
      <c r="U44" s="170"/>
      <c r="V44" s="146"/>
      <c r="W44" s="172"/>
      <c r="X44" s="173"/>
      <c r="Y44" s="174"/>
    </row>
    <row r="45" spans="2:27" x14ac:dyDescent="0.25">
      <c r="B45" s="30">
        <v>43956</v>
      </c>
      <c r="C45" s="26">
        <v>262</v>
      </c>
      <c r="D45" s="26">
        <v>189</v>
      </c>
      <c r="E45" s="26"/>
      <c r="F45" s="26"/>
      <c r="G45" s="26"/>
      <c r="H45" s="26"/>
      <c r="I45" s="26">
        <v>284</v>
      </c>
      <c r="J45" s="26">
        <v>176</v>
      </c>
      <c r="K45" s="26">
        <v>162</v>
      </c>
      <c r="L45" s="26">
        <v>126</v>
      </c>
      <c r="M45" s="26">
        <v>390</v>
      </c>
      <c r="N45" s="46"/>
      <c r="O45" s="2">
        <v>299</v>
      </c>
      <c r="P45" s="10">
        <v>6.5</v>
      </c>
      <c r="Q45" s="14">
        <v>3.48</v>
      </c>
      <c r="R45" s="18">
        <v>9.5</v>
      </c>
      <c r="S45" s="22">
        <v>94</v>
      </c>
      <c r="T45" s="22">
        <v>168</v>
      </c>
      <c r="U45" s="170"/>
      <c r="V45" s="146"/>
      <c r="W45" s="172"/>
      <c r="X45" s="173"/>
      <c r="Y45" s="174"/>
    </row>
    <row r="46" spans="2:27" x14ac:dyDescent="0.25">
      <c r="B46" s="30">
        <v>43963</v>
      </c>
      <c r="C46" s="43" t="s">
        <v>33</v>
      </c>
      <c r="D46" s="26">
        <v>160</v>
      </c>
      <c r="E46" s="26"/>
      <c r="F46" s="26"/>
      <c r="G46" s="26"/>
      <c r="H46" s="26"/>
      <c r="I46" s="26">
        <v>248</v>
      </c>
      <c r="J46" s="26">
        <v>176</v>
      </c>
      <c r="K46" s="26">
        <v>130</v>
      </c>
      <c r="L46" s="26">
        <v>84</v>
      </c>
      <c r="M46" s="26">
        <v>368</v>
      </c>
      <c r="N46" s="46"/>
      <c r="O46" s="2">
        <v>315</v>
      </c>
      <c r="P46" s="10">
        <v>6.4</v>
      </c>
      <c r="Q46" s="14">
        <v>3.15</v>
      </c>
      <c r="R46" s="44" t="s">
        <v>33</v>
      </c>
      <c r="S46" s="22">
        <v>86</v>
      </c>
      <c r="T46" s="22">
        <v>144</v>
      </c>
      <c r="U46" s="170"/>
      <c r="V46" s="146"/>
      <c r="W46" s="172"/>
      <c r="X46" s="173"/>
      <c r="Y46" s="174"/>
    </row>
    <row r="47" spans="2:27" x14ac:dyDescent="0.25">
      <c r="B47" s="53">
        <v>43970</v>
      </c>
      <c r="C47" s="54">
        <v>308</v>
      </c>
      <c r="D47" s="54">
        <v>176</v>
      </c>
      <c r="E47" s="54"/>
      <c r="F47" s="54"/>
      <c r="G47" s="54"/>
      <c r="H47" s="54"/>
      <c r="I47" s="54">
        <v>252</v>
      </c>
      <c r="J47" s="54">
        <v>166</v>
      </c>
      <c r="K47" s="54">
        <v>139</v>
      </c>
      <c r="L47" s="54">
        <v>145</v>
      </c>
      <c r="M47" s="54">
        <v>380</v>
      </c>
      <c r="N47" s="46"/>
      <c r="O47" s="55">
        <v>336</v>
      </c>
      <c r="P47" s="56">
        <v>7.2</v>
      </c>
      <c r="Q47" s="57">
        <v>3.3</v>
      </c>
      <c r="R47" s="44" t="s">
        <v>33</v>
      </c>
      <c r="S47" s="58">
        <v>98</v>
      </c>
      <c r="T47" s="58">
        <v>190</v>
      </c>
      <c r="U47" s="170"/>
      <c r="V47" s="146"/>
      <c r="W47" s="172"/>
      <c r="X47" s="173"/>
      <c r="Y47" s="174"/>
    </row>
    <row r="48" spans="2:27" x14ac:dyDescent="0.25">
      <c r="B48" s="30">
        <v>43977</v>
      </c>
      <c r="C48" s="43" t="s">
        <v>33</v>
      </c>
      <c r="D48" s="26">
        <v>162</v>
      </c>
      <c r="E48" s="26"/>
      <c r="F48" s="26"/>
      <c r="G48" s="26"/>
      <c r="H48" s="26"/>
      <c r="I48" s="26">
        <v>236</v>
      </c>
      <c r="J48" s="26">
        <v>168</v>
      </c>
      <c r="K48" s="26">
        <v>132</v>
      </c>
      <c r="L48" s="26">
        <v>88</v>
      </c>
      <c r="M48" s="26">
        <v>368</v>
      </c>
      <c r="N48" s="46"/>
      <c r="O48" s="2">
        <v>320</v>
      </c>
      <c r="P48" s="10">
        <v>8.8000000000000007</v>
      </c>
      <c r="Q48" s="14">
        <v>6</v>
      </c>
      <c r="R48" s="44" t="s">
        <v>33</v>
      </c>
      <c r="S48" s="22">
        <v>107</v>
      </c>
      <c r="T48" s="22">
        <v>168</v>
      </c>
      <c r="U48" s="170"/>
      <c r="V48" s="146"/>
      <c r="W48" s="172"/>
      <c r="X48" s="173"/>
      <c r="Y48" s="174"/>
    </row>
    <row r="49" spans="2:27" x14ac:dyDescent="0.25">
      <c r="B49" s="30">
        <v>43983</v>
      </c>
      <c r="C49" s="43" t="s">
        <v>33</v>
      </c>
      <c r="D49" s="26">
        <v>158</v>
      </c>
      <c r="E49" s="26"/>
      <c r="F49" s="26"/>
      <c r="G49" s="26"/>
      <c r="H49" s="26"/>
      <c r="I49" s="26">
        <v>231</v>
      </c>
      <c r="J49" s="26">
        <v>176</v>
      </c>
      <c r="K49" s="26">
        <v>134</v>
      </c>
      <c r="L49" s="26">
        <v>88</v>
      </c>
      <c r="M49" s="26">
        <v>390</v>
      </c>
      <c r="N49" s="46"/>
      <c r="O49" s="2">
        <v>315</v>
      </c>
      <c r="P49" s="10">
        <v>9.5</v>
      </c>
      <c r="Q49" s="14">
        <v>4.4000000000000004</v>
      </c>
      <c r="R49" s="44" t="s">
        <v>33</v>
      </c>
      <c r="S49" s="22">
        <v>154</v>
      </c>
      <c r="T49" s="22">
        <v>166</v>
      </c>
      <c r="U49" s="170"/>
      <c r="V49" s="146"/>
      <c r="W49" s="172"/>
      <c r="X49" s="173"/>
      <c r="Y49" s="174"/>
    </row>
    <row r="50" spans="2:27" x14ac:dyDescent="0.25">
      <c r="B50" s="30">
        <v>43991</v>
      </c>
      <c r="C50" s="54">
        <v>159</v>
      </c>
      <c r="D50" s="26">
        <v>101</v>
      </c>
      <c r="E50" s="26"/>
      <c r="F50" s="26"/>
      <c r="G50" s="26"/>
      <c r="H50" s="26"/>
      <c r="I50" s="26">
        <v>176</v>
      </c>
      <c r="J50" s="26">
        <v>162</v>
      </c>
      <c r="K50" s="26">
        <v>84</v>
      </c>
      <c r="L50" s="26">
        <v>46</v>
      </c>
      <c r="M50" s="26">
        <v>352</v>
      </c>
      <c r="N50" s="46"/>
      <c r="O50" s="2">
        <v>210</v>
      </c>
      <c r="P50" s="10">
        <v>8.4</v>
      </c>
      <c r="Q50" s="14">
        <v>5.4</v>
      </c>
      <c r="R50" s="44" t="s">
        <v>33</v>
      </c>
      <c r="S50" s="22">
        <v>25</v>
      </c>
      <c r="T50" s="22">
        <v>192</v>
      </c>
      <c r="U50" s="170"/>
      <c r="V50" s="146"/>
      <c r="W50" s="172"/>
      <c r="X50" s="173"/>
      <c r="Y50" s="174"/>
      <c r="AA50" t="s">
        <v>55</v>
      </c>
    </row>
    <row r="51" spans="2:27" x14ac:dyDescent="0.25">
      <c r="B51" s="30">
        <v>43998</v>
      </c>
      <c r="C51" s="43" t="s">
        <v>33</v>
      </c>
      <c r="D51" s="26">
        <v>161</v>
      </c>
      <c r="E51" s="26"/>
      <c r="F51" s="26"/>
      <c r="G51" s="26"/>
      <c r="H51" s="26"/>
      <c r="I51" s="26">
        <v>214</v>
      </c>
      <c r="J51" s="26">
        <v>180</v>
      </c>
      <c r="K51" s="26">
        <v>123</v>
      </c>
      <c r="L51" s="26">
        <v>107</v>
      </c>
      <c r="M51" s="26">
        <v>390</v>
      </c>
      <c r="N51" s="46"/>
      <c r="O51" s="2">
        <v>326</v>
      </c>
      <c r="P51" s="10">
        <v>9.1999999999999993</v>
      </c>
      <c r="Q51" s="14">
        <v>4.2</v>
      </c>
      <c r="R51" s="44" t="s">
        <v>33</v>
      </c>
      <c r="S51" s="22">
        <v>115</v>
      </c>
      <c r="T51" s="22">
        <v>190</v>
      </c>
      <c r="U51" s="170"/>
      <c r="V51" s="146"/>
      <c r="W51" s="172"/>
      <c r="X51" s="173"/>
      <c r="Y51" s="174"/>
    </row>
    <row r="52" spans="2:27" x14ac:dyDescent="0.25">
      <c r="B52" s="30">
        <v>44004</v>
      </c>
      <c r="C52" s="54">
        <v>220</v>
      </c>
      <c r="D52" s="26">
        <v>132</v>
      </c>
      <c r="E52" s="26"/>
      <c r="F52" s="26"/>
      <c r="G52" s="26"/>
      <c r="H52" s="26"/>
      <c r="I52" s="26">
        <v>174</v>
      </c>
      <c r="J52" s="26">
        <v>147</v>
      </c>
      <c r="K52" s="26">
        <v>108</v>
      </c>
      <c r="L52" s="26">
        <v>75</v>
      </c>
      <c r="M52" s="26">
        <v>390</v>
      </c>
      <c r="N52" s="46"/>
      <c r="O52" s="2">
        <v>304</v>
      </c>
      <c r="P52" s="10">
        <v>8.4</v>
      </c>
      <c r="Q52" s="14">
        <v>3.48</v>
      </c>
      <c r="R52" s="44" t="s">
        <v>33</v>
      </c>
      <c r="S52" s="22">
        <v>112</v>
      </c>
      <c r="T52" s="22">
        <v>168</v>
      </c>
      <c r="U52" s="170"/>
      <c r="V52" s="146"/>
      <c r="W52" s="172"/>
      <c r="X52" s="173"/>
      <c r="Y52" s="174"/>
    </row>
    <row r="53" spans="2:27" x14ac:dyDescent="0.25">
      <c r="B53" s="30">
        <v>44012</v>
      </c>
      <c r="C53" s="54">
        <v>190</v>
      </c>
      <c r="D53" s="26">
        <v>172</v>
      </c>
      <c r="E53" s="26"/>
      <c r="F53" s="26"/>
      <c r="G53" s="26"/>
      <c r="H53" s="26"/>
      <c r="I53" s="26">
        <v>170</v>
      </c>
      <c r="J53" s="26">
        <v>153</v>
      </c>
      <c r="K53" s="26">
        <v>145</v>
      </c>
      <c r="L53" s="26">
        <v>141</v>
      </c>
      <c r="M53" s="26">
        <v>341</v>
      </c>
      <c r="N53" s="46"/>
      <c r="O53" s="2">
        <v>252</v>
      </c>
      <c r="P53" s="10">
        <v>7.9</v>
      </c>
      <c r="Q53" s="14">
        <v>5.0999999999999996</v>
      </c>
      <c r="R53" s="44" t="s">
        <v>33</v>
      </c>
      <c r="S53" s="22">
        <v>96</v>
      </c>
      <c r="T53" s="22">
        <v>134</v>
      </c>
      <c r="U53" s="170"/>
      <c r="V53" s="146"/>
      <c r="W53" s="172"/>
      <c r="X53" s="173"/>
      <c r="Y53" s="174"/>
    </row>
    <row r="54" spans="2:27" x14ac:dyDescent="0.25">
      <c r="B54" s="30">
        <v>44019</v>
      </c>
      <c r="C54" s="54">
        <v>227</v>
      </c>
      <c r="D54" s="26">
        <v>174</v>
      </c>
      <c r="E54" s="26"/>
      <c r="F54" s="26"/>
      <c r="G54" s="26"/>
      <c r="H54" s="26"/>
      <c r="I54" s="26">
        <v>172</v>
      </c>
      <c r="J54" s="26">
        <v>149</v>
      </c>
      <c r="K54" s="26">
        <v>141</v>
      </c>
      <c r="L54" s="26">
        <v>160</v>
      </c>
      <c r="M54" s="26">
        <v>362</v>
      </c>
      <c r="N54" s="46"/>
      <c r="O54" s="2">
        <v>273</v>
      </c>
      <c r="P54" s="10">
        <v>10.1</v>
      </c>
      <c r="Q54" s="14">
        <v>6.8</v>
      </c>
      <c r="R54" s="44" t="s">
        <v>33</v>
      </c>
      <c r="S54" s="22">
        <v>108</v>
      </c>
      <c r="T54" s="22">
        <v>137</v>
      </c>
      <c r="U54" s="170"/>
      <c r="V54" s="146"/>
      <c r="W54" s="172"/>
      <c r="X54" s="173"/>
      <c r="Y54" s="174"/>
    </row>
    <row r="55" spans="2:27" x14ac:dyDescent="0.25">
      <c r="B55" s="30">
        <v>44026</v>
      </c>
      <c r="C55" s="61" t="s">
        <v>37</v>
      </c>
      <c r="D55" s="26">
        <v>198</v>
      </c>
      <c r="E55" s="26"/>
      <c r="F55" s="26"/>
      <c r="G55" s="26"/>
      <c r="H55" s="26"/>
      <c r="I55" s="26">
        <v>182</v>
      </c>
      <c r="J55" s="26">
        <v>163</v>
      </c>
      <c r="K55" s="26">
        <v>176</v>
      </c>
      <c r="L55" s="26">
        <v>162</v>
      </c>
      <c r="M55" s="26">
        <v>357</v>
      </c>
      <c r="N55" s="46"/>
      <c r="O55" s="2">
        <v>278</v>
      </c>
      <c r="P55" s="10">
        <v>6.6</v>
      </c>
      <c r="Q55" s="14">
        <v>4.5</v>
      </c>
      <c r="R55" s="44" t="s">
        <v>33</v>
      </c>
      <c r="S55" s="22">
        <v>103</v>
      </c>
      <c r="T55" s="22">
        <v>139</v>
      </c>
      <c r="U55" s="170"/>
      <c r="V55" s="146"/>
      <c r="W55" s="172"/>
      <c r="X55" s="173"/>
      <c r="Y55" s="174"/>
      <c r="AA55" t="s">
        <v>56</v>
      </c>
    </row>
    <row r="56" spans="2:27" x14ac:dyDescent="0.25">
      <c r="B56" s="30">
        <v>44033</v>
      </c>
      <c r="C56" s="61" t="s">
        <v>37</v>
      </c>
      <c r="D56" s="26">
        <v>172</v>
      </c>
      <c r="E56" s="26"/>
      <c r="F56" s="26"/>
      <c r="G56" s="26"/>
      <c r="H56" s="26"/>
      <c r="I56" s="26">
        <v>168</v>
      </c>
      <c r="J56" s="26">
        <v>162</v>
      </c>
      <c r="K56" s="26">
        <v>141</v>
      </c>
      <c r="L56" s="26">
        <v>103</v>
      </c>
      <c r="M56" s="26">
        <v>336</v>
      </c>
      <c r="N56" s="46"/>
      <c r="O56" s="2">
        <v>257</v>
      </c>
      <c r="P56" s="10">
        <v>8.9</v>
      </c>
      <c r="Q56" s="14">
        <v>5.3</v>
      </c>
      <c r="R56" s="44" t="s">
        <v>33</v>
      </c>
      <c r="S56" s="22">
        <v>92</v>
      </c>
      <c r="T56" s="22">
        <v>114</v>
      </c>
      <c r="U56" s="170"/>
      <c r="V56" s="146"/>
      <c r="W56" s="172"/>
      <c r="X56" s="173"/>
      <c r="Y56" s="174"/>
    </row>
    <row r="57" spans="2:27" x14ac:dyDescent="0.25">
      <c r="B57" s="30">
        <v>44040</v>
      </c>
      <c r="C57" s="54">
        <v>201</v>
      </c>
      <c r="D57" s="26">
        <v>174</v>
      </c>
      <c r="E57" s="26"/>
      <c r="F57" s="26"/>
      <c r="G57" s="26"/>
      <c r="H57" s="26"/>
      <c r="I57" s="26">
        <v>194</v>
      </c>
      <c r="J57" s="26">
        <v>162</v>
      </c>
      <c r="K57" s="26">
        <v>200</v>
      </c>
      <c r="L57" s="26">
        <v>174</v>
      </c>
      <c r="M57" s="26">
        <v>362</v>
      </c>
      <c r="N57" s="46"/>
      <c r="O57" s="2">
        <v>247</v>
      </c>
      <c r="P57" s="10">
        <v>6.8</v>
      </c>
      <c r="Q57" s="14">
        <v>5.5</v>
      </c>
      <c r="R57" s="44" t="s">
        <v>33</v>
      </c>
      <c r="S57" s="22">
        <v>81</v>
      </c>
      <c r="T57" s="22">
        <v>120</v>
      </c>
      <c r="U57" s="170"/>
      <c r="V57" s="146"/>
      <c r="W57" s="172"/>
      <c r="X57" s="173"/>
      <c r="Y57" s="174"/>
    </row>
    <row r="58" spans="2:27" x14ac:dyDescent="0.25">
      <c r="B58" s="30">
        <v>44047</v>
      </c>
      <c r="C58" s="54">
        <v>175</v>
      </c>
      <c r="D58" s="26">
        <v>141</v>
      </c>
      <c r="E58" s="26"/>
      <c r="F58" s="26"/>
      <c r="G58" s="26"/>
      <c r="H58" s="26"/>
      <c r="I58" s="26">
        <v>183</v>
      </c>
      <c r="J58" s="26">
        <v>169</v>
      </c>
      <c r="K58" s="26">
        <v>163</v>
      </c>
      <c r="L58" s="26">
        <v>101</v>
      </c>
      <c r="M58" s="26">
        <v>310</v>
      </c>
      <c r="N58" s="26">
        <v>183</v>
      </c>
      <c r="O58" s="2">
        <v>262</v>
      </c>
      <c r="P58" s="10">
        <v>7</v>
      </c>
      <c r="Q58" s="14">
        <v>5.9</v>
      </c>
      <c r="R58" s="44" t="s">
        <v>33</v>
      </c>
      <c r="S58" s="22">
        <v>94</v>
      </c>
      <c r="T58" s="22">
        <v>108</v>
      </c>
      <c r="U58" s="170"/>
      <c r="V58" s="146"/>
      <c r="W58" s="172"/>
      <c r="X58" s="173"/>
      <c r="Y58" s="174"/>
    </row>
    <row r="59" spans="2:27" x14ac:dyDescent="0.25">
      <c r="B59" s="30">
        <v>44054</v>
      </c>
      <c r="C59" s="61" t="s">
        <v>37</v>
      </c>
      <c r="D59" s="26">
        <v>185</v>
      </c>
      <c r="E59" s="26"/>
      <c r="F59" s="26"/>
      <c r="G59" s="26"/>
      <c r="H59" s="26"/>
      <c r="I59" s="26">
        <v>187</v>
      </c>
      <c r="J59" s="26">
        <v>172</v>
      </c>
      <c r="K59" s="26">
        <v>194</v>
      </c>
      <c r="L59" s="26">
        <v>178</v>
      </c>
      <c r="M59" s="26">
        <v>370</v>
      </c>
      <c r="N59" s="26">
        <v>204</v>
      </c>
      <c r="O59" s="2">
        <v>252</v>
      </c>
      <c r="P59" s="10">
        <v>7.5</v>
      </c>
      <c r="Q59" s="14">
        <v>5.6</v>
      </c>
      <c r="R59" s="44" t="s">
        <v>33</v>
      </c>
      <c r="S59" s="22">
        <v>82</v>
      </c>
      <c r="T59" s="22">
        <v>89</v>
      </c>
      <c r="U59" s="170"/>
      <c r="V59" s="146"/>
      <c r="W59" s="172"/>
      <c r="X59" s="173"/>
      <c r="Y59" s="174"/>
    </row>
    <row r="60" spans="2:27" x14ac:dyDescent="0.25">
      <c r="B60" s="30">
        <v>44061</v>
      </c>
      <c r="C60" s="54">
        <v>189</v>
      </c>
      <c r="D60" s="26">
        <v>155</v>
      </c>
      <c r="E60" s="26"/>
      <c r="F60" s="26"/>
      <c r="G60" s="26"/>
      <c r="H60" s="26"/>
      <c r="I60" s="26">
        <v>155</v>
      </c>
      <c r="J60" s="26">
        <v>149</v>
      </c>
      <c r="K60" s="26">
        <v>181</v>
      </c>
      <c r="L60" s="26">
        <v>130</v>
      </c>
      <c r="M60" s="26">
        <v>336</v>
      </c>
      <c r="N60" s="26">
        <v>175</v>
      </c>
      <c r="O60" s="2">
        <v>252</v>
      </c>
      <c r="P60" s="10">
        <v>4.5999999999999996</v>
      </c>
      <c r="Q60" s="14">
        <v>5.8</v>
      </c>
      <c r="R60" s="44" t="s">
        <v>33</v>
      </c>
      <c r="S60" s="22">
        <v>80</v>
      </c>
      <c r="T60" s="22">
        <v>92</v>
      </c>
      <c r="U60" s="170"/>
      <c r="V60" s="146"/>
      <c r="W60" s="172"/>
      <c r="X60" s="173"/>
      <c r="Y60" s="174"/>
    </row>
    <row r="61" spans="2:27" x14ac:dyDescent="0.25">
      <c r="B61" s="30">
        <v>44068</v>
      </c>
      <c r="C61" s="54">
        <v>254</v>
      </c>
      <c r="D61" s="26">
        <v>167</v>
      </c>
      <c r="E61" s="26"/>
      <c r="F61" s="26"/>
      <c r="G61" s="26"/>
      <c r="H61" s="26"/>
      <c r="I61" s="26">
        <v>187</v>
      </c>
      <c r="J61" s="26">
        <v>163</v>
      </c>
      <c r="K61" s="26">
        <v>174</v>
      </c>
      <c r="L61" s="26">
        <v>154</v>
      </c>
      <c r="M61" s="26">
        <v>358</v>
      </c>
      <c r="N61" s="26">
        <v>167</v>
      </c>
      <c r="O61" s="2">
        <v>248</v>
      </c>
      <c r="P61" s="10">
        <v>7.9</v>
      </c>
      <c r="Q61" s="14">
        <v>7.32</v>
      </c>
      <c r="R61" s="44" t="s">
        <v>33</v>
      </c>
      <c r="S61" s="22">
        <v>73</v>
      </c>
      <c r="T61" s="22">
        <v>113</v>
      </c>
      <c r="U61" s="170"/>
      <c r="V61" s="146"/>
      <c r="W61" s="172"/>
      <c r="X61" s="173"/>
      <c r="Y61" s="174"/>
    </row>
    <row r="62" spans="2:27" x14ac:dyDescent="0.25">
      <c r="B62" s="30">
        <v>44075</v>
      </c>
      <c r="C62" s="54">
        <v>192</v>
      </c>
      <c r="D62" s="26">
        <v>155</v>
      </c>
      <c r="E62" s="26"/>
      <c r="F62" s="26"/>
      <c r="G62" s="26"/>
      <c r="H62" s="26"/>
      <c r="I62" s="26">
        <v>181</v>
      </c>
      <c r="J62" s="26">
        <v>153</v>
      </c>
      <c r="K62" s="26">
        <v>118</v>
      </c>
      <c r="L62" s="26">
        <v>113</v>
      </c>
      <c r="M62" s="26">
        <v>341</v>
      </c>
      <c r="N62" s="26">
        <v>183</v>
      </c>
      <c r="O62" s="2">
        <v>194</v>
      </c>
      <c r="P62" s="10">
        <v>4</v>
      </c>
      <c r="Q62" s="14">
        <v>6.4</v>
      </c>
      <c r="R62" s="44" t="s">
        <v>33</v>
      </c>
      <c r="S62" s="22">
        <v>44</v>
      </c>
      <c r="T62" s="22">
        <v>139</v>
      </c>
      <c r="U62" s="170"/>
      <c r="V62" s="146"/>
      <c r="W62" s="172"/>
      <c r="X62" s="173"/>
      <c r="Y62" s="174"/>
    </row>
    <row r="63" spans="2:27" x14ac:dyDescent="0.25">
      <c r="B63" s="30">
        <v>44082</v>
      </c>
      <c r="C63" s="61" t="s">
        <v>37</v>
      </c>
      <c r="D63" s="26">
        <v>167</v>
      </c>
      <c r="E63" s="26"/>
      <c r="F63" s="26"/>
      <c r="G63" s="26"/>
      <c r="H63" s="26"/>
      <c r="I63" s="26">
        <v>172</v>
      </c>
      <c r="J63" s="26">
        <v>160</v>
      </c>
      <c r="K63" s="26">
        <v>168</v>
      </c>
      <c r="L63" s="26">
        <v>141</v>
      </c>
      <c r="M63" s="26">
        <v>368</v>
      </c>
      <c r="N63" s="26">
        <v>205</v>
      </c>
      <c r="O63" s="2">
        <v>268</v>
      </c>
      <c r="P63" s="10">
        <v>6.8</v>
      </c>
      <c r="Q63" s="14">
        <v>5.9</v>
      </c>
      <c r="R63" s="44" t="s">
        <v>33</v>
      </c>
      <c r="S63" s="22">
        <v>40</v>
      </c>
      <c r="T63" s="22">
        <v>122</v>
      </c>
      <c r="U63" s="170"/>
      <c r="V63" s="146"/>
      <c r="W63" s="172"/>
      <c r="X63" s="173"/>
      <c r="Y63" s="174"/>
    </row>
    <row r="64" spans="2:27" x14ac:dyDescent="0.25">
      <c r="B64" s="30">
        <v>44089</v>
      </c>
      <c r="C64" s="61" t="s">
        <v>37</v>
      </c>
      <c r="D64" s="26">
        <v>184</v>
      </c>
      <c r="E64" s="26"/>
      <c r="F64" s="26"/>
      <c r="G64" s="26"/>
      <c r="H64" s="26"/>
      <c r="I64" s="26">
        <v>211</v>
      </c>
      <c r="J64" s="26">
        <v>160</v>
      </c>
      <c r="K64" s="26">
        <v>161</v>
      </c>
      <c r="L64" s="26">
        <v>185</v>
      </c>
      <c r="M64" s="26">
        <v>357</v>
      </c>
      <c r="N64" s="47" t="s">
        <v>33</v>
      </c>
      <c r="O64" s="2">
        <v>253</v>
      </c>
      <c r="P64" s="10">
        <v>7.9</v>
      </c>
      <c r="Q64" s="14">
        <v>7.3</v>
      </c>
      <c r="R64" s="44" t="s">
        <v>33</v>
      </c>
      <c r="S64" s="22">
        <v>52</v>
      </c>
      <c r="T64" s="22">
        <v>139</v>
      </c>
      <c r="U64" s="170"/>
      <c r="V64" s="146"/>
      <c r="W64" s="172"/>
      <c r="X64" s="173"/>
      <c r="Y64" s="174"/>
    </row>
    <row r="65" spans="2:25" x14ac:dyDescent="0.25">
      <c r="B65" s="30">
        <v>44096</v>
      </c>
      <c r="C65" s="54">
        <v>230</v>
      </c>
      <c r="D65" s="26">
        <v>196</v>
      </c>
      <c r="E65" s="26"/>
      <c r="F65" s="26"/>
      <c r="G65" s="26"/>
      <c r="H65" s="26"/>
      <c r="I65" s="26">
        <v>187</v>
      </c>
      <c r="J65" s="26">
        <v>172</v>
      </c>
      <c r="K65" s="26">
        <v>172</v>
      </c>
      <c r="L65" s="26">
        <v>195</v>
      </c>
      <c r="M65" s="26">
        <v>390</v>
      </c>
      <c r="N65" s="26">
        <v>231</v>
      </c>
      <c r="O65" s="2">
        <v>278</v>
      </c>
      <c r="P65" s="10">
        <v>6.7</v>
      </c>
      <c r="Q65" s="14">
        <v>6.6</v>
      </c>
      <c r="R65" s="44" t="s">
        <v>33</v>
      </c>
      <c r="S65" s="22">
        <v>50</v>
      </c>
      <c r="T65" s="22">
        <v>128</v>
      </c>
      <c r="U65" s="170"/>
      <c r="V65" s="146"/>
      <c r="W65" s="172"/>
      <c r="X65" s="173"/>
      <c r="Y65" s="174"/>
    </row>
    <row r="66" spans="2:25" x14ac:dyDescent="0.25">
      <c r="B66" s="30">
        <v>44103</v>
      </c>
      <c r="C66" s="54">
        <v>202</v>
      </c>
      <c r="D66" s="26">
        <v>162</v>
      </c>
      <c r="E66" s="26"/>
      <c r="F66" s="26"/>
      <c r="G66" s="26"/>
      <c r="H66" s="26"/>
      <c r="I66" s="26">
        <v>174</v>
      </c>
      <c r="J66" s="26">
        <v>141</v>
      </c>
      <c r="K66" s="26">
        <v>197</v>
      </c>
      <c r="L66" s="26">
        <v>210</v>
      </c>
      <c r="M66" s="26">
        <v>341</v>
      </c>
      <c r="N66" s="26">
        <v>189</v>
      </c>
      <c r="O66" s="2">
        <v>231</v>
      </c>
      <c r="P66" s="10">
        <v>6.5</v>
      </c>
      <c r="Q66" s="14">
        <v>6.5</v>
      </c>
      <c r="R66" s="44" t="s">
        <v>33</v>
      </c>
      <c r="S66" s="22">
        <v>38</v>
      </c>
      <c r="T66" s="22">
        <v>158</v>
      </c>
      <c r="U66" s="170"/>
      <c r="V66" s="146"/>
      <c r="W66" s="172"/>
      <c r="X66" s="173"/>
      <c r="Y66" s="174"/>
    </row>
    <row r="67" spans="2:25" x14ac:dyDescent="0.25">
      <c r="B67" s="30">
        <v>44110</v>
      </c>
      <c r="C67" s="54">
        <v>215</v>
      </c>
      <c r="D67" s="26">
        <v>197</v>
      </c>
      <c r="E67" s="26"/>
      <c r="F67" s="26"/>
      <c r="G67" s="26"/>
      <c r="H67" s="26"/>
      <c r="I67" s="26">
        <v>202</v>
      </c>
      <c r="J67" s="26">
        <v>178</v>
      </c>
      <c r="K67" s="26">
        <v>181</v>
      </c>
      <c r="L67" s="26">
        <v>218</v>
      </c>
      <c r="M67" s="26">
        <v>390</v>
      </c>
      <c r="N67" s="26">
        <v>220</v>
      </c>
      <c r="O67" s="2">
        <v>257</v>
      </c>
      <c r="P67" s="10">
        <v>7</v>
      </c>
      <c r="Q67" s="14">
        <v>6.4</v>
      </c>
      <c r="R67" s="44" t="s">
        <v>33</v>
      </c>
      <c r="S67" s="22">
        <v>49</v>
      </c>
      <c r="T67" s="22">
        <v>166</v>
      </c>
      <c r="U67" s="170"/>
      <c r="V67" s="146"/>
      <c r="W67" s="172"/>
      <c r="X67" s="173"/>
      <c r="Y67" s="174"/>
    </row>
    <row r="68" spans="2:25" x14ac:dyDescent="0.25">
      <c r="B68" s="30">
        <v>44117</v>
      </c>
      <c r="C68" s="54">
        <v>230</v>
      </c>
      <c r="D68" s="26">
        <v>242</v>
      </c>
      <c r="E68" s="26"/>
      <c r="F68" s="26"/>
      <c r="G68" s="26"/>
      <c r="H68" s="26"/>
      <c r="I68" s="26">
        <v>205</v>
      </c>
      <c r="J68" s="26">
        <v>178</v>
      </c>
      <c r="K68" s="26">
        <v>268</v>
      </c>
      <c r="L68" s="26">
        <v>231</v>
      </c>
      <c r="M68" s="26">
        <v>380</v>
      </c>
      <c r="N68" s="26">
        <v>226</v>
      </c>
      <c r="O68" s="2">
        <v>273</v>
      </c>
      <c r="P68" s="10">
        <v>7.9</v>
      </c>
      <c r="Q68" s="14">
        <v>7.8</v>
      </c>
      <c r="R68" s="44" t="s">
        <v>33</v>
      </c>
      <c r="S68" s="22">
        <v>52</v>
      </c>
      <c r="T68" s="22">
        <v>167</v>
      </c>
      <c r="U68" s="170"/>
      <c r="V68" s="146"/>
      <c r="W68" s="172"/>
      <c r="X68" s="173"/>
      <c r="Y68" s="174"/>
    </row>
    <row r="69" spans="2:25" x14ac:dyDescent="0.25">
      <c r="B69" s="30">
        <v>44124</v>
      </c>
      <c r="C69" s="54">
        <v>200</v>
      </c>
      <c r="D69" s="26">
        <v>173</v>
      </c>
      <c r="E69" s="26"/>
      <c r="F69" s="26"/>
      <c r="G69" s="26"/>
      <c r="H69" s="26"/>
      <c r="I69" s="26">
        <v>170</v>
      </c>
      <c r="J69" s="26">
        <v>110</v>
      </c>
      <c r="K69" s="26">
        <v>132</v>
      </c>
      <c r="L69" s="26">
        <v>200</v>
      </c>
      <c r="M69" s="26">
        <v>380</v>
      </c>
      <c r="N69" s="26">
        <v>176</v>
      </c>
      <c r="O69" s="2">
        <v>214</v>
      </c>
      <c r="P69" s="10">
        <v>6.8</v>
      </c>
      <c r="Q69" s="14">
        <v>5.5</v>
      </c>
      <c r="R69" s="44" t="s">
        <v>33</v>
      </c>
      <c r="S69" s="22">
        <v>52</v>
      </c>
      <c r="T69" s="22">
        <v>168</v>
      </c>
      <c r="U69" s="170"/>
      <c r="V69" s="146"/>
      <c r="W69" s="172"/>
      <c r="X69" s="173"/>
      <c r="Y69" s="174"/>
    </row>
    <row r="70" spans="2:25" x14ac:dyDescent="0.25">
      <c r="B70" s="30">
        <v>44131</v>
      </c>
      <c r="C70" s="54">
        <v>238</v>
      </c>
      <c r="D70" s="26">
        <v>191</v>
      </c>
      <c r="E70" s="26"/>
      <c r="F70" s="26"/>
      <c r="G70" s="26"/>
      <c r="H70" s="26"/>
      <c r="I70" s="26">
        <v>202</v>
      </c>
      <c r="J70" s="26">
        <v>166</v>
      </c>
      <c r="K70" s="26">
        <v>132</v>
      </c>
      <c r="L70" s="26">
        <v>189</v>
      </c>
      <c r="M70" s="26"/>
      <c r="N70" s="26">
        <v>215</v>
      </c>
      <c r="O70" s="2">
        <v>242</v>
      </c>
      <c r="P70" s="10">
        <v>6.7</v>
      </c>
      <c r="Q70" s="14">
        <v>5.8</v>
      </c>
      <c r="R70" s="44" t="s">
        <v>33</v>
      </c>
      <c r="S70" s="22">
        <v>49</v>
      </c>
      <c r="T70" s="22">
        <v>182</v>
      </c>
      <c r="U70" s="170"/>
      <c r="V70" s="146"/>
      <c r="W70" s="172"/>
      <c r="X70" s="173"/>
      <c r="Y70" s="174"/>
    </row>
    <row r="71" spans="2:25" x14ac:dyDescent="0.25">
      <c r="B71" s="30">
        <v>44138</v>
      </c>
      <c r="C71" s="54">
        <v>212</v>
      </c>
      <c r="D71" s="26">
        <v>147</v>
      </c>
      <c r="E71" s="26"/>
      <c r="F71" s="26"/>
      <c r="G71" s="26"/>
      <c r="H71" s="26"/>
      <c r="I71" s="26">
        <v>187</v>
      </c>
      <c r="J71" s="26">
        <v>155</v>
      </c>
      <c r="K71" s="26">
        <v>178</v>
      </c>
      <c r="L71" s="26">
        <v>208</v>
      </c>
      <c r="M71" s="26">
        <v>362</v>
      </c>
      <c r="N71" s="26">
        <v>202</v>
      </c>
      <c r="O71" s="2">
        <v>220</v>
      </c>
      <c r="P71" s="10">
        <v>7</v>
      </c>
      <c r="Q71" s="14">
        <v>5.9</v>
      </c>
      <c r="R71" s="44" t="s">
        <v>33</v>
      </c>
      <c r="S71" s="22">
        <v>68</v>
      </c>
      <c r="T71" s="22">
        <v>166</v>
      </c>
      <c r="U71" s="170"/>
      <c r="V71" s="146"/>
      <c r="W71" s="172"/>
      <c r="X71" s="173"/>
      <c r="Y71" s="174"/>
    </row>
    <row r="72" spans="2:25" x14ac:dyDescent="0.25">
      <c r="B72" s="30">
        <v>44145</v>
      </c>
      <c r="C72" s="46"/>
      <c r="D72" s="26">
        <v>185</v>
      </c>
      <c r="E72" s="26"/>
      <c r="F72" s="26"/>
      <c r="G72" s="26"/>
      <c r="H72" s="26"/>
      <c r="I72" s="46"/>
      <c r="J72" s="26">
        <v>132</v>
      </c>
      <c r="K72" s="46"/>
      <c r="L72" s="26">
        <v>204</v>
      </c>
      <c r="M72" s="46"/>
      <c r="N72" s="26">
        <v>242</v>
      </c>
      <c r="O72" s="2">
        <v>226</v>
      </c>
      <c r="P72" s="46"/>
      <c r="Q72" s="46"/>
      <c r="R72" s="46"/>
      <c r="S72" s="46"/>
      <c r="T72" s="22">
        <v>149</v>
      </c>
      <c r="U72" s="170"/>
      <c r="V72" s="146"/>
      <c r="W72" s="172"/>
      <c r="X72" s="173"/>
      <c r="Y72" s="174"/>
    </row>
    <row r="73" spans="2:25" x14ac:dyDescent="0.25">
      <c r="B73" s="30">
        <v>44152</v>
      </c>
      <c r="C73" s="46"/>
      <c r="D73" s="26">
        <v>193</v>
      </c>
      <c r="E73" s="26"/>
      <c r="F73" s="26"/>
      <c r="G73" s="26"/>
      <c r="H73" s="26"/>
      <c r="I73" s="46"/>
      <c r="J73" s="26">
        <v>160</v>
      </c>
      <c r="K73" s="46"/>
      <c r="L73" s="26">
        <v>210</v>
      </c>
      <c r="M73" s="46"/>
      <c r="N73" s="26">
        <v>242</v>
      </c>
      <c r="O73" s="2">
        <v>231</v>
      </c>
      <c r="P73" s="46"/>
      <c r="Q73" s="46"/>
      <c r="R73" s="46"/>
      <c r="S73" s="46"/>
      <c r="T73" s="22">
        <v>168</v>
      </c>
      <c r="U73" s="170"/>
      <c r="V73" s="146"/>
      <c r="W73" s="172"/>
      <c r="X73" s="173"/>
      <c r="Y73" s="174"/>
    </row>
    <row r="74" spans="2:25" x14ac:dyDescent="0.25">
      <c r="B74" s="30">
        <v>44159</v>
      </c>
      <c r="C74" s="46"/>
      <c r="D74" s="26">
        <v>197</v>
      </c>
      <c r="E74" s="26"/>
      <c r="F74" s="26"/>
      <c r="G74" s="26"/>
      <c r="H74" s="26"/>
      <c r="I74" s="46"/>
      <c r="J74" s="26">
        <v>168</v>
      </c>
      <c r="K74" s="46"/>
      <c r="L74" s="26">
        <v>247</v>
      </c>
      <c r="M74" s="46"/>
      <c r="N74" s="26">
        <v>242</v>
      </c>
      <c r="O74" s="2">
        <v>257</v>
      </c>
      <c r="P74" s="46"/>
      <c r="Q74" s="46"/>
      <c r="R74" s="46"/>
      <c r="S74" s="46"/>
      <c r="T74" s="22">
        <v>187</v>
      </c>
      <c r="U74" s="170"/>
      <c r="V74" s="146"/>
      <c r="W74" s="172"/>
      <c r="X74" s="173"/>
      <c r="Y74" s="174"/>
    </row>
    <row r="75" spans="2:25" x14ac:dyDescent="0.25">
      <c r="B75" s="30">
        <v>44166</v>
      </c>
      <c r="C75" s="46"/>
      <c r="D75" s="47" t="s">
        <v>33</v>
      </c>
      <c r="E75" s="47"/>
      <c r="F75" s="47"/>
      <c r="G75" s="47"/>
      <c r="H75" s="47"/>
      <c r="I75" s="46"/>
      <c r="J75" s="26">
        <v>177</v>
      </c>
      <c r="K75" s="46"/>
      <c r="L75" s="26">
        <v>210</v>
      </c>
      <c r="M75" s="46"/>
      <c r="N75" s="26">
        <v>226</v>
      </c>
      <c r="O75" s="2">
        <v>220</v>
      </c>
      <c r="P75" s="101" t="s">
        <v>24</v>
      </c>
      <c r="Q75" s="46"/>
      <c r="R75" s="102" t="s">
        <v>33</v>
      </c>
      <c r="S75" s="103" t="s">
        <v>33</v>
      </c>
      <c r="T75" s="22">
        <v>191</v>
      </c>
      <c r="U75" s="170"/>
      <c r="V75" s="146"/>
      <c r="W75" s="172"/>
      <c r="X75" s="173"/>
      <c r="Y75" s="174"/>
    </row>
    <row r="76" spans="2:25" x14ac:dyDescent="0.25">
      <c r="B76" s="30">
        <v>44173</v>
      </c>
      <c r="C76" s="46"/>
      <c r="D76" s="47" t="s">
        <v>33</v>
      </c>
      <c r="E76" s="47"/>
      <c r="F76" s="47"/>
      <c r="G76" s="47"/>
      <c r="H76" s="47"/>
      <c r="I76" s="46"/>
      <c r="J76" s="26">
        <v>160</v>
      </c>
      <c r="K76" s="46"/>
      <c r="L76" s="26">
        <v>206</v>
      </c>
      <c r="M76" s="46"/>
      <c r="N76" s="26">
        <v>200</v>
      </c>
      <c r="O76" s="2">
        <v>257</v>
      </c>
      <c r="P76" s="101" t="s">
        <v>24</v>
      </c>
      <c r="Q76" s="46"/>
      <c r="R76" s="102" t="s">
        <v>33</v>
      </c>
      <c r="S76" s="103" t="s">
        <v>33</v>
      </c>
      <c r="T76" s="22">
        <v>166</v>
      </c>
      <c r="U76" s="170"/>
      <c r="V76" s="146"/>
      <c r="W76" s="172"/>
      <c r="X76" s="173"/>
      <c r="Y76" s="174"/>
    </row>
    <row r="77" spans="2:25" x14ac:dyDescent="0.25">
      <c r="B77" s="30">
        <v>44180</v>
      </c>
      <c r="C77" s="46"/>
      <c r="D77" s="47" t="s">
        <v>33</v>
      </c>
      <c r="E77" s="47"/>
      <c r="F77" s="47"/>
      <c r="G77" s="47"/>
      <c r="H77" s="47"/>
      <c r="I77" s="46"/>
      <c r="J77" s="26">
        <v>226</v>
      </c>
      <c r="K77" s="46"/>
      <c r="L77" s="26">
        <v>166</v>
      </c>
      <c r="M77" s="46"/>
      <c r="N77" s="26">
        <v>231</v>
      </c>
      <c r="O77" s="2">
        <v>278</v>
      </c>
      <c r="P77" s="101" t="s">
        <v>24</v>
      </c>
      <c r="Q77" s="46"/>
      <c r="R77" s="102" t="s">
        <v>33</v>
      </c>
      <c r="S77" s="103" t="s">
        <v>33</v>
      </c>
      <c r="T77" s="22">
        <v>178</v>
      </c>
      <c r="U77" s="170"/>
      <c r="V77" s="146"/>
      <c r="W77" s="172"/>
      <c r="X77" s="173"/>
      <c r="Y77" s="174"/>
    </row>
    <row r="78" spans="2:25" x14ac:dyDescent="0.25">
      <c r="B78" s="30">
        <v>44187</v>
      </c>
      <c r="C78" s="46"/>
      <c r="D78" s="47" t="s">
        <v>33</v>
      </c>
      <c r="E78" s="47"/>
      <c r="F78" s="47"/>
      <c r="G78" s="47"/>
      <c r="H78" s="47"/>
      <c r="I78" s="46"/>
      <c r="J78" s="26">
        <v>170</v>
      </c>
      <c r="K78" s="46"/>
      <c r="L78" s="26">
        <v>210</v>
      </c>
      <c r="M78" s="46"/>
      <c r="N78" s="26">
        <v>215</v>
      </c>
      <c r="O78" s="2">
        <v>226</v>
      </c>
      <c r="P78" s="101" t="s">
        <v>24</v>
      </c>
      <c r="Q78" s="46"/>
      <c r="R78" s="102" t="s">
        <v>33</v>
      </c>
      <c r="S78" s="103" t="s">
        <v>33</v>
      </c>
      <c r="T78" s="22">
        <v>187</v>
      </c>
      <c r="U78" s="170"/>
      <c r="V78" s="146"/>
      <c r="W78" s="172"/>
      <c r="X78" s="173"/>
      <c r="Y78" s="174"/>
    </row>
    <row r="79" spans="2:25" x14ac:dyDescent="0.25">
      <c r="B79" s="30">
        <v>44194</v>
      </c>
      <c r="C79" s="46"/>
      <c r="D79" s="26">
        <v>218</v>
      </c>
      <c r="E79" s="26"/>
      <c r="F79" s="26"/>
      <c r="G79" s="26"/>
      <c r="H79" s="26"/>
      <c r="I79" s="46"/>
      <c r="J79" s="26">
        <v>220</v>
      </c>
      <c r="K79" s="46"/>
      <c r="L79" s="26">
        <v>289</v>
      </c>
      <c r="M79" s="46"/>
      <c r="N79" s="26">
        <v>247</v>
      </c>
      <c r="O79" s="2">
        <v>268</v>
      </c>
      <c r="P79" s="101" t="s">
        <v>24</v>
      </c>
      <c r="Q79" s="46"/>
      <c r="R79" s="102" t="s">
        <v>33</v>
      </c>
      <c r="S79" s="103" t="s">
        <v>33</v>
      </c>
      <c r="T79" s="22">
        <v>197</v>
      </c>
      <c r="U79" s="170"/>
      <c r="V79" s="146"/>
      <c r="W79" s="172"/>
      <c r="X79" s="173"/>
      <c r="Y79" s="174"/>
    </row>
    <row r="80" spans="2:25" x14ac:dyDescent="0.25">
      <c r="B80" s="30">
        <v>44201</v>
      </c>
      <c r="C80" s="46"/>
      <c r="D80" s="26">
        <v>217</v>
      </c>
      <c r="E80" s="26"/>
      <c r="F80" s="26"/>
      <c r="G80" s="26"/>
      <c r="H80" s="26"/>
      <c r="I80" s="46"/>
      <c r="J80" s="26">
        <v>173</v>
      </c>
      <c r="K80" s="46"/>
      <c r="L80" s="26">
        <v>215</v>
      </c>
      <c r="M80" s="46"/>
      <c r="N80" s="47" t="s">
        <v>33</v>
      </c>
      <c r="O80" s="2">
        <v>215</v>
      </c>
      <c r="P80" s="101" t="s">
        <v>24</v>
      </c>
      <c r="Q80" s="46"/>
      <c r="R80" s="44" t="s">
        <v>33</v>
      </c>
      <c r="S80" s="103" t="s">
        <v>33</v>
      </c>
      <c r="T80" s="22">
        <v>210</v>
      </c>
      <c r="U80" s="170"/>
      <c r="V80" s="146"/>
      <c r="W80" s="172"/>
      <c r="X80" s="173"/>
      <c r="Y80" s="174"/>
    </row>
    <row r="81" spans="2:25" x14ac:dyDescent="0.25">
      <c r="B81" s="30">
        <v>44208</v>
      </c>
      <c r="C81" s="106">
        <v>253</v>
      </c>
      <c r="D81" s="26">
        <v>226</v>
      </c>
      <c r="E81" s="26"/>
      <c r="F81" s="26"/>
      <c r="G81" s="26"/>
      <c r="H81" s="26"/>
      <c r="I81" s="46"/>
      <c r="J81" s="26">
        <v>176</v>
      </c>
      <c r="K81" s="46"/>
      <c r="L81" s="26">
        <v>134</v>
      </c>
      <c r="M81" s="46"/>
      <c r="N81" s="47" t="s">
        <v>33</v>
      </c>
      <c r="O81" s="2">
        <v>128</v>
      </c>
      <c r="P81" s="101" t="s">
        <v>24</v>
      </c>
      <c r="Q81" s="107" t="s">
        <v>24</v>
      </c>
      <c r="R81" s="44" t="s">
        <v>33</v>
      </c>
      <c r="S81" s="22">
        <v>67</v>
      </c>
      <c r="T81" s="22">
        <v>163</v>
      </c>
      <c r="U81" s="170"/>
      <c r="V81" s="146"/>
      <c r="W81" s="172"/>
      <c r="X81" s="173"/>
      <c r="Y81" s="174"/>
    </row>
    <row r="82" spans="2:25" x14ac:dyDescent="0.25">
      <c r="B82" s="30">
        <v>44215</v>
      </c>
      <c r="C82" s="108"/>
      <c r="D82" s="106">
        <v>220</v>
      </c>
      <c r="E82" s="130"/>
      <c r="F82" s="130"/>
      <c r="G82" s="130"/>
      <c r="H82" s="130"/>
      <c r="I82" s="108"/>
      <c r="J82" s="106">
        <v>173</v>
      </c>
      <c r="K82" s="108"/>
      <c r="L82" s="106">
        <v>202</v>
      </c>
      <c r="M82" s="108"/>
      <c r="N82" s="106">
        <v>268</v>
      </c>
      <c r="O82" s="109">
        <v>284</v>
      </c>
      <c r="P82" s="101" t="s">
        <v>24</v>
      </c>
      <c r="Q82" s="108"/>
      <c r="R82" s="102" t="s">
        <v>33</v>
      </c>
      <c r="S82" s="110">
        <v>83</v>
      </c>
      <c r="T82" s="110">
        <v>191</v>
      </c>
      <c r="U82" s="170"/>
      <c r="V82" s="146"/>
      <c r="W82" s="172"/>
      <c r="X82" s="173"/>
      <c r="Y82" s="174"/>
    </row>
    <row r="83" spans="2:25" x14ac:dyDescent="0.25">
      <c r="B83" s="30">
        <v>44222</v>
      </c>
      <c r="C83" s="46"/>
      <c r="D83" s="47" t="s">
        <v>33</v>
      </c>
      <c r="E83" s="47"/>
      <c r="F83" s="47"/>
      <c r="G83" s="47"/>
      <c r="H83" s="47"/>
      <c r="I83" s="46"/>
      <c r="J83" s="26">
        <v>163</v>
      </c>
      <c r="K83" s="46"/>
      <c r="L83" s="26">
        <v>193</v>
      </c>
      <c r="M83" s="46"/>
      <c r="N83" s="26">
        <v>236</v>
      </c>
      <c r="O83" s="2">
        <v>257</v>
      </c>
      <c r="P83" s="101" t="s">
        <v>24</v>
      </c>
      <c r="Q83" s="46"/>
      <c r="R83" s="44" t="s">
        <v>33</v>
      </c>
      <c r="S83" s="22">
        <v>87</v>
      </c>
      <c r="T83" s="22">
        <v>185</v>
      </c>
      <c r="U83" s="170"/>
      <c r="V83" s="146"/>
      <c r="W83" s="172"/>
      <c r="X83" s="173"/>
      <c r="Y83" s="174"/>
    </row>
    <row r="84" spans="2:25" x14ac:dyDescent="0.25">
      <c r="B84" s="30">
        <v>44229</v>
      </c>
      <c r="C84" s="105"/>
      <c r="D84" s="26">
        <v>204</v>
      </c>
      <c r="E84" s="26"/>
      <c r="F84" s="26"/>
      <c r="G84" s="26"/>
      <c r="H84" s="26"/>
      <c r="I84" s="46"/>
      <c r="J84" s="26">
        <v>163</v>
      </c>
      <c r="K84" s="46"/>
      <c r="L84" s="26">
        <v>204</v>
      </c>
      <c r="M84" s="46"/>
      <c r="N84" s="113" t="s">
        <v>33</v>
      </c>
      <c r="O84" s="2">
        <v>257</v>
      </c>
      <c r="P84" s="101" t="s">
        <v>24</v>
      </c>
      <c r="Q84" s="46"/>
      <c r="R84" s="44" t="s">
        <v>33</v>
      </c>
      <c r="S84" s="103" t="s">
        <v>33</v>
      </c>
      <c r="T84" s="22">
        <v>183</v>
      </c>
      <c r="U84" s="170"/>
      <c r="V84" s="146"/>
      <c r="W84" s="172"/>
      <c r="X84" s="173"/>
      <c r="Y84" s="174"/>
    </row>
    <row r="85" spans="2:25" x14ac:dyDescent="0.25">
      <c r="B85" s="30">
        <v>44236</v>
      </c>
      <c r="C85" s="46"/>
      <c r="D85" s="26">
        <v>177</v>
      </c>
      <c r="E85" s="26"/>
      <c r="F85" s="26"/>
      <c r="G85" s="26"/>
      <c r="H85" s="26"/>
      <c r="I85" s="46"/>
      <c r="J85" s="26">
        <v>173</v>
      </c>
      <c r="K85" s="46"/>
      <c r="L85" s="26">
        <v>200</v>
      </c>
      <c r="M85" s="46"/>
      <c r="N85" s="113" t="s">
        <v>33</v>
      </c>
      <c r="O85" s="2">
        <v>236</v>
      </c>
      <c r="P85" s="101" t="s">
        <v>24</v>
      </c>
      <c r="Q85" s="46"/>
      <c r="R85" s="44" t="s">
        <v>33</v>
      </c>
      <c r="S85" s="103" t="s">
        <v>33</v>
      </c>
      <c r="T85" s="22">
        <v>166</v>
      </c>
      <c r="U85" s="170"/>
      <c r="V85" s="146"/>
      <c r="W85" s="172"/>
      <c r="X85" s="173"/>
      <c r="Y85" s="174"/>
    </row>
    <row r="86" spans="2:25" x14ac:dyDescent="0.25">
      <c r="B86" s="30">
        <v>44243</v>
      </c>
      <c r="C86" s="46"/>
      <c r="D86" s="26">
        <v>203</v>
      </c>
      <c r="E86" s="26"/>
      <c r="F86" s="26"/>
      <c r="G86" s="26"/>
      <c r="H86" s="26"/>
      <c r="I86" s="46"/>
      <c r="J86" s="26">
        <v>173</v>
      </c>
      <c r="K86" s="46"/>
      <c r="L86" s="26">
        <v>183</v>
      </c>
      <c r="M86" s="46"/>
      <c r="N86" s="47" t="s">
        <v>33</v>
      </c>
      <c r="O86" s="2">
        <v>257</v>
      </c>
      <c r="P86" s="101" t="s">
        <v>24</v>
      </c>
      <c r="Q86" s="46"/>
      <c r="R86" s="44" t="s">
        <v>33</v>
      </c>
      <c r="S86" s="103" t="s">
        <v>33</v>
      </c>
      <c r="T86" s="22">
        <v>170</v>
      </c>
      <c r="U86" s="170"/>
      <c r="V86" s="146"/>
      <c r="W86" s="172"/>
      <c r="X86" s="173"/>
      <c r="Y86" s="174"/>
    </row>
    <row r="87" spans="2:25" x14ac:dyDescent="0.25">
      <c r="B87" s="30">
        <v>44250</v>
      </c>
      <c r="C87" s="105"/>
      <c r="D87" s="26">
        <v>189</v>
      </c>
      <c r="E87" s="26"/>
      <c r="F87" s="26"/>
      <c r="G87" s="26"/>
      <c r="H87" s="26"/>
      <c r="I87" s="46"/>
      <c r="J87" s="26">
        <v>147</v>
      </c>
      <c r="K87" s="46"/>
      <c r="L87" s="26">
        <v>193</v>
      </c>
      <c r="M87" s="46"/>
      <c r="N87" s="47" t="s">
        <v>33</v>
      </c>
      <c r="O87" s="2">
        <v>247</v>
      </c>
      <c r="P87" s="101" t="s">
        <v>24</v>
      </c>
      <c r="Q87" s="46"/>
      <c r="R87" s="44" t="s">
        <v>33</v>
      </c>
      <c r="S87" s="103" t="s">
        <v>33</v>
      </c>
      <c r="T87" s="22">
        <v>183</v>
      </c>
      <c r="U87" s="170"/>
      <c r="V87" s="146"/>
      <c r="W87" s="172"/>
      <c r="X87" s="173"/>
      <c r="Y87" s="174"/>
    </row>
    <row r="88" spans="2:25" x14ac:dyDescent="0.25">
      <c r="B88" s="30">
        <v>44257</v>
      </c>
      <c r="C88" s="105"/>
      <c r="D88" s="26">
        <v>191</v>
      </c>
      <c r="E88" s="54"/>
      <c r="F88" s="54"/>
      <c r="G88" s="54"/>
      <c r="H88" s="54"/>
      <c r="I88" s="105"/>
      <c r="J88" s="26">
        <v>164</v>
      </c>
      <c r="K88" s="105"/>
      <c r="L88" s="26">
        <v>200</v>
      </c>
      <c r="M88" s="105"/>
      <c r="N88" s="47">
        <v>231</v>
      </c>
      <c r="O88" s="2">
        <v>247</v>
      </c>
      <c r="P88" s="101" t="s">
        <v>24</v>
      </c>
      <c r="Q88" s="105"/>
      <c r="R88" s="44" t="s">
        <v>33</v>
      </c>
      <c r="S88" s="103" t="s">
        <v>33</v>
      </c>
      <c r="T88" s="22">
        <v>194</v>
      </c>
      <c r="U88" s="170"/>
      <c r="V88" s="146"/>
      <c r="W88" s="172"/>
      <c r="X88" s="173"/>
      <c r="Y88" s="174"/>
    </row>
    <row r="89" spans="2:25" x14ac:dyDescent="0.25">
      <c r="B89" s="30">
        <v>44264</v>
      </c>
      <c r="C89" s="26">
        <v>110</v>
      </c>
      <c r="D89" s="26">
        <v>56</v>
      </c>
      <c r="E89" s="26"/>
      <c r="F89" s="26"/>
      <c r="G89" s="26"/>
      <c r="H89" s="26"/>
      <c r="I89" s="26">
        <v>65</v>
      </c>
      <c r="J89" s="26">
        <v>81</v>
      </c>
      <c r="K89" s="105"/>
      <c r="L89" s="26">
        <v>15.3</v>
      </c>
      <c r="M89" s="105"/>
      <c r="N89" s="47" t="s">
        <v>37</v>
      </c>
      <c r="O89" s="2">
        <v>226</v>
      </c>
      <c r="P89" s="10">
        <v>4.0999999999999996</v>
      </c>
      <c r="Q89" s="14">
        <v>5.9</v>
      </c>
      <c r="R89" s="44" t="s">
        <v>33</v>
      </c>
      <c r="S89" s="22">
        <v>6.2</v>
      </c>
      <c r="T89" s="22">
        <v>138</v>
      </c>
      <c r="U89" s="170"/>
      <c r="V89" s="146"/>
      <c r="W89" s="172"/>
      <c r="X89" s="173"/>
      <c r="Y89" s="174"/>
    </row>
    <row r="90" spans="2:25" x14ac:dyDescent="0.25">
      <c r="B90" s="30">
        <v>44271</v>
      </c>
      <c r="C90" s="26">
        <v>256</v>
      </c>
      <c r="D90" s="26">
        <v>197</v>
      </c>
      <c r="E90" s="26"/>
      <c r="F90" s="26"/>
      <c r="G90" s="26"/>
      <c r="H90" s="26"/>
      <c r="I90" s="26">
        <v>176</v>
      </c>
      <c r="J90" s="26">
        <v>176</v>
      </c>
      <c r="K90" s="105"/>
      <c r="L90" s="26">
        <v>174</v>
      </c>
      <c r="M90" s="105"/>
      <c r="N90" s="26">
        <v>247</v>
      </c>
      <c r="O90" s="2">
        <v>284</v>
      </c>
      <c r="P90" s="101" t="s">
        <v>24</v>
      </c>
      <c r="Q90" s="107" t="s">
        <v>24</v>
      </c>
      <c r="R90" s="18">
        <v>25.3</v>
      </c>
      <c r="S90" s="22">
        <v>55</v>
      </c>
      <c r="T90" s="22">
        <v>186</v>
      </c>
      <c r="U90" s="170"/>
      <c r="V90" s="146"/>
      <c r="W90" s="172"/>
      <c r="X90" s="173"/>
      <c r="Y90" s="174"/>
    </row>
    <row r="91" spans="2:25" x14ac:dyDescent="0.25">
      <c r="B91" s="30">
        <v>44278</v>
      </c>
      <c r="C91" s="26">
        <v>251</v>
      </c>
      <c r="D91" s="26">
        <v>200</v>
      </c>
      <c r="E91" s="26"/>
      <c r="F91" s="26"/>
      <c r="G91" s="26"/>
      <c r="H91" s="26"/>
      <c r="I91" s="26">
        <v>180</v>
      </c>
      <c r="J91" s="26">
        <v>170</v>
      </c>
      <c r="K91" s="46"/>
      <c r="L91" s="26">
        <v>153</v>
      </c>
      <c r="M91" s="46"/>
      <c r="N91" s="106">
        <v>257</v>
      </c>
      <c r="O91" s="2">
        <v>294</v>
      </c>
      <c r="P91" s="101" t="s">
        <v>24</v>
      </c>
      <c r="Q91" s="107" t="s">
        <v>24</v>
      </c>
      <c r="R91" s="44" t="s">
        <v>33</v>
      </c>
      <c r="S91" s="22">
        <v>62</v>
      </c>
      <c r="T91" s="22">
        <v>156</v>
      </c>
      <c r="U91" s="170"/>
      <c r="V91" s="146"/>
      <c r="W91" s="172"/>
      <c r="X91" s="173"/>
      <c r="Y91" s="174"/>
    </row>
    <row r="92" spans="2:25" x14ac:dyDescent="0.25">
      <c r="B92" s="30">
        <v>44285</v>
      </c>
      <c r="C92" s="26">
        <v>251</v>
      </c>
      <c r="D92" s="26">
        <v>210</v>
      </c>
      <c r="E92" s="26"/>
      <c r="F92" s="26"/>
      <c r="G92" s="26"/>
      <c r="H92" s="26"/>
      <c r="I92" s="46"/>
      <c r="J92" s="26">
        <v>170</v>
      </c>
      <c r="K92" s="46"/>
      <c r="L92" s="26">
        <v>162</v>
      </c>
      <c r="M92" s="46"/>
      <c r="N92" s="26">
        <v>252</v>
      </c>
      <c r="O92" s="2">
        <v>278</v>
      </c>
      <c r="P92" s="101" t="s">
        <v>24</v>
      </c>
      <c r="Q92" s="105"/>
      <c r="R92" s="18">
        <v>7.7</v>
      </c>
      <c r="S92" s="98" t="s">
        <v>24</v>
      </c>
      <c r="T92" s="22">
        <v>136</v>
      </c>
      <c r="U92" s="170"/>
      <c r="V92" s="146"/>
      <c r="W92" s="172"/>
      <c r="X92" s="173"/>
      <c r="Y92" s="174"/>
    </row>
    <row r="93" spans="2:25" x14ac:dyDescent="0.25">
      <c r="B93" s="30">
        <v>44293</v>
      </c>
      <c r="C93" s="105"/>
      <c r="D93" s="26">
        <v>194</v>
      </c>
      <c r="E93" s="54"/>
      <c r="F93" s="54"/>
      <c r="G93" s="54"/>
      <c r="H93" s="54"/>
      <c r="I93" s="105"/>
      <c r="J93" s="26">
        <v>170</v>
      </c>
      <c r="K93" s="105"/>
      <c r="L93" s="26">
        <v>178</v>
      </c>
      <c r="M93" s="105"/>
      <c r="N93" s="106">
        <v>273</v>
      </c>
      <c r="O93" s="2">
        <v>294</v>
      </c>
      <c r="P93" s="101" t="s">
        <v>24</v>
      </c>
      <c r="Q93" s="105"/>
      <c r="R93" s="44" t="s">
        <v>33</v>
      </c>
      <c r="S93" s="98" t="s">
        <v>24</v>
      </c>
      <c r="T93" s="22">
        <v>168</v>
      </c>
      <c r="U93" s="170"/>
      <c r="V93" s="146"/>
      <c r="W93" s="172"/>
      <c r="X93" s="173"/>
      <c r="Y93" s="174"/>
    </row>
    <row r="94" spans="2:25" x14ac:dyDescent="0.25">
      <c r="B94" s="30">
        <v>44299</v>
      </c>
      <c r="C94" s="105"/>
      <c r="D94" s="26">
        <v>185</v>
      </c>
      <c r="E94" s="54"/>
      <c r="F94" s="54"/>
      <c r="G94" s="54"/>
      <c r="H94" s="54"/>
      <c r="I94" s="105"/>
      <c r="J94" s="26">
        <v>160</v>
      </c>
      <c r="K94" s="105"/>
      <c r="L94" s="26">
        <v>134</v>
      </c>
      <c r="M94" s="105"/>
      <c r="N94" s="106">
        <v>247</v>
      </c>
      <c r="O94" s="2">
        <v>252</v>
      </c>
      <c r="P94" s="101" t="s">
        <v>24</v>
      </c>
      <c r="Q94" s="105"/>
      <c r="R94" s="44" t="s">
        <v>33</v>
      </c>
      <c r="S94" s="103" t="s">
        <v>24</v>
      </c>
      <c r="T94" s="22">
        <v>152</v>
      </c>
      <c r="U94" s="170"/>
      <c r="V94" s="146"/>
      <c r="W94" s="172"/>
      <c r="X94" s="173"/>
      <c r="Y94" s="174"/>
    </row>
    <row r="95" spans="2:25" x14ac:dyDescent="0.25">
      <c r="B95" s="30">
        <v>44306</v>
      </c>
      <c r="C95" s="105"/>
      <c r="D95" s="26">
        <v>190</v>
      </c>
      <c r="E95" s="54"/>
      <c r="F95" s="54"/>
      <c r="G95" s="54"/>
      <c r="H95" s="54"/>
      <c r="I95" s="105"/>
      <c r="J95" s="26">
        <v>162</v>
      </c>
      <c r="K95" s="105"/>
      <c r="L95" s="26">
        <v>145</v>
      </c>
      <c r="M95" s="105"/>
      <c r="N95" s="106">
        <v>257</v>
      </c>
      <c r="O95" s="2">
        <v>278</v>
      </c>
      <c r="P95" s="101" t="s">
        <v>24</v>
      </c>
      <c r="Q95" s="105"/>
      <c r="R95" s="44" t="s">
        <v>33</v>
      </c>
      <c r="S95" s="103" t="s">
        <v>24</v>
      </c>
      <c r="T95" s="22">
        <v>132</v>
      </c>
      <c r="U95" s="170"/>
      <c r="V95" s="146"/>
      <c r="W95" s="172"/>
      <c r="X95" s="173"/>
      <c r="Y95" s="174"/>
    </row>
    <row r="96" spans="2:25" x14ac:dyDescent="0.25">
      <c r="B96" s="30">
        <v>44313</v>
      </c>
      <c r="C96" s="105"/>
      <c r="D96" s="26">
        <v>146</v>
      </c>
      <c r="E96" s="54"/>
      <c r="F96" s="54"/>
      <c r="G96" s="54"/>
      <c r="H96" s="54"/>
      <c r="I96" s="105"/>
      <c r="J96" s="26">
        <v>149</v>
      </c>
      <c r="K96" s="105"/>
      <c r="L96" s="26">
        <v>67</v>
      </c>
      <c r="M96" s="105"/>
      <c r="N96" s="106">
        <v>200</v>
      </c>
      <c r="O96" s="2">
        <v>273</v>
      </c>
      <c r="P96" s="101" t="s">
        <v>24</v>
      </c>
      <c r="Q96" s="105"/>
      <c r="R96" s="44" t="s">
        <v>33</v>
      </c>
      <c r="S96" s="103" t="s">
        <v>24</v>
      </c>
      <c r="T96" s="22">
        <v>132</v>
      </c>
      <c r="U96" s="170"/>
      <c r="V96" s="146"/>
      <c r="W96" s="172"/>
      <c r="X96" s="173"/>
      <c r="Y96" s="174"/>
    </row>
    <row r="97" spans="2:25" x14ac:dyDescent="0.25">
      <c r="B97" s="30">
        <v>44320</v>
      </c>
      <c r="C97" s="46"/>
      <c r="D97" s="47" t="s">
        <v>33</v>
      </c>
      <c r="E97" s="47"/>
      <c r="F97" s="47"/>
      <c r="G97" s="47"/>
      <c r="H97" s="47"/>
      <c r="I97" s="46"/>
      <c r="J97" s="26">
        <v>131</v>
      </c>
      <c r="K97" s="46"/>
      <c r="L97" s="26">
        <v>151</v>
      </c>
      <c r="M97" s="46"/>
      <c r="N97" s="106">
        <v>200</v>
      </c>
      <c r="O97" s="2">
        <v>278</v>
      </c>
      <c r="P97" s="49" t="s">
        <v>24</v>
      </c>
      <c r="Q97" s="46"/>
      <c r="R97" s="44" t="s">
        <v>33</v>
      </c>
      <c r="S97" s="22">
        <v>10.7</v>
      </c>
      <c r="T97" s="22">
        <v>132</v>
      </c>
      <c r="U97" s="170"/>
      <c r="V97" s="146"/>
      <c r="W97" s="172"/>
      <c r="X97" s="173"/>
      <c r="Y97" s="174"/>
    </row>
    <row r="98" spans="2:25" x14ac:dyDescent="0.25">
      <c r="B98" s="30">
        <v>44327</v>
      </c>
      <c r="C98" s="105"/>
      <c r="D98" s="106">
        <v>147</v>
      </c>
      <c r="E98" s="130"/>
      <c r="F98" s="130"/>
      <c r="G98" s="130"/>
      <c r="H98" s="130"/>
      <c r="I98" s="105"/>
      <c r="J98" s="26">
        <v>139</v>
      </c>
      <c r="K98" s="105"/>
      <c r="L98" s="26">
        <v>149</v>
      </c>
      <c r="M98" s="105"/>
      <c r="N98" s="106">
        <v>205</v>
      </c>
      <c r="O98" s="2">
        <v>273</v>
      </c>
      <c r="P98" s="49" t="s">
        <v>24</v>
      </c>
      <c r="Q98" s="105"/>
      <c r="R98" s="44" t="s">
        <v>33</v>
      </c>
      <c r="S98" s="103" t="s">
        <v>24</v>
      </c>
      <c r="T98" s="22">
        <v>121</v>
      </c>
      <c r="U98" s="170"/>
      <c r="V98" s="146"/>
      <c r="W98" s="172"/>
      <c r="X98" s="173"/>
      <c r="Y98" s="174"/>
    </row>
    <row r="99" spans="2:25" x14ac:dyDescent="0.25">
      <c r="B99" s="30">
        <v>44334</v>
      </c>
      <c r="C99" s="46"/>
      <c r="D99" s="106">
        <v>175</v>
      </c>
      <c r="E99" s="106"/>
      <c r="F99" s="106"/>
      <c r="G99" s="106"/>
      <c r="H99" s="106"/>
      <c r="I99" s="46"/>
      <c r="J99" s="26">
        <v>153</v>
      </c>
      <c r="K99" s="46"/>
      <c r="L99" s="26">
        <v>168</v>
      </c>
      <c r="M99" s="46"/>
      <c r="N99" s="106" t="s">
        <v>81</v>
      </c>
      <c r="O99" s="2">
        <v>273</v>
      </c>
      <c r="P99" s="49" t="s">
        <v>24</v>
      </c>
      <c r="Q99" s="46"/>
      <c r="R99" s="44" t="s">
        <v>33</v>
      </c>
      <c r="S99" s="98" t="s">
        <v>33</v>
      </c>
      <c r="T99" s="22">
        <v>80</v>
      </c>
      <c r="U99" s="170"/>
      <c r="V99" s="146"/>
      <c r="W99" s="172"/>
      <c r="X99" s="173"/>
      <c r="Y99" s="174"/>
    </row>
    <row r="100" spans="2:25" x14ac:dyDescent="0.25">
      <c r="B100" s="30">
        <v>44341</v>
      </c>
      <c r="C100" s="46"/>
      <c r="D100" s="26">
        <v>157</v>
      </c>
      <c r="E100" s="26"/>
      <c r="F100" s="26"/>
      <c r="G100" s="26"/>
      <c r="H100" s="26"/>
      <c r="I100" s="46"/>
      <c r="J100" s="26">
        <v>158</v>
      </c>
      <c r="K100" s="46"/>
      <c r="L100" s="26">
        <v>58</v>
      </c>
      <c r="M100" s="46"/>
      <c r="N100" s="26">
        <v>215</v>
      </c>
      <c r="O100" s="2">
        <v>247</v>
      </c>
      <c r="P100" s="49" t="s">
        <v>24</v>
      </c>
      <c r="Q100" s="46"/>
      <c r="R100" s="44" t="s">
        <v>33</v>
      </c>
      <c r="S100" s="22">
        <v>9.4</v>
      </c>
      <c r="T100" s="22">
        <v>130</v>
      </c>
      <c r="U100" s="170"/>
      <c r="V100" s="146"/>
      <c r="W100" s="172"/>
      <c r="X100" s="173"/>
      <c r="Y100" s="174"/>
    </row>
    <row r="101" spans="2:25" x14ac:dyDescent="0.25">
      <c r="B101" s="30">
        <v>44348</v>
      </c>
      <c r="C101" s="105"/>
      <c r="D101" s="26">
        <v>237</v>
      </c>
      <c r="E101" s="26"/>
      <c r="F101" s="26"/>
      <c r="G101" s="26"/>
      <c r="H101" s="26"/>
      <c r="I101" s="46"/>
      <c r="J101" s="26">
        <v>166</v>
      </c>
      <c r="K101" s="46"/>
      <c r="L101" s="26">
        <v>147</v>
      </c>
      <c r="M101" s="46"/>
      <c r="N101" s="26">
        <v>278</v>
      </c>
      <c r="O101" s="2">
        <v>294</v>
      </c>
      <c r="P101" s="10">
        <v>218</v>
      </c>
      <c r="Q101" s="46"/>
      <c r="R101" s="44" t="s">
        <v>33</v>
      </c>
      <c r="S101" s="22">
        <v>10.3</v>
      </c>
      <c r="T101" s="22">
        <v>35.200000000000003</v>
      </c>
      <c r="U101" s="170"/>
      <c r="V101" s="146"/>
      <c r="W101" s="172"/>
      <c r="X101" s="173"/>
      <c r="Y101" s="174"/>
    </row>
    <row r="102" spans="2:25" x14ac:dyDescent="0.25">
      <c r="B102" s="30">
        <v>44354</v>
      </c>
      <c r="C102" s="105"/>
      <c r="D102" s="106">
        <v>205</v>
      </c>
      <c r="E102" s="130"/>
      <c r="F102" s="130"/>
      <c r="G102" s="130"/>
      <c r="H102" s="130"/>
      <c r="I102" s="105"/>
      <c r="J102" s="26">
        <v>166</v>
      </c>
      <c r="K102" s="105"/>
      <c r="L102" s="26">
        <v>147</v>
      </c>
      <c r="M102" s="105"/>
      <c r="N102" s="106">
        <v>273</v>
      </c>
      <c r="O102" s="2">
        <v>284</v>
      </c>
      <c r="P102" s="10">
        <v>200</v>
      </c>
      <c r="Q102" s="105"/>
      <c r="R102" s="44" t="s">
        <v>33</v>
      </c>
      <c r="S102" s="103" t="s">
        <v>24</v>
      </c>
      <c r="T102" s="22">
        <v>119</v>
      </c>
      <c r="U102" s="170"/>
      <c r="V102" s="146"/>
      <c r="W102" s="172"/>
      <c r="X102" s="173"/>
      <c r="Y102" s="174"/>
    </row>
    <row r="103" spans="2:25" x14ac:dyDescent="0.25">
      <c r="B103" s="30">
        <v>44361</v>
      </c>
      <c r="C103" s="105"/>
      <c r="D103" s="106">
        <v>231</v>
      </c>
      <c r="E103" s="130"/>
      <c r="F103" s="130"/>
      <c r="G103" s="130"/>
      <c r="H103" s="130"/>
      <c r="I103" s="105"/>
      <c r="J103" s="26">
        <v>158</v>
      </c>
      <c r="K103" s="105"/>
      <c r="L103" s="26">
        <v>111</v>
      </c>
      <c r="M103" s="105"/>
      <c r="N103" s="47" t="s">
        <v>33</v>
      </c>
      <c r="O103" s="2">
        <v>273</v>
      </c>
      <c r="P103" s="10">
        <v>152</v>
      </c>
      <c r="Q103" s="105"/>
      <c r="R103" s="44" t="s">
        <v>33</v>
      </c>
      <c r="S103" s="22">
        <v>3.36</v>
      </c>
      <c r="T103" s="22">
        <v>84</v>
      </c>
      <c r="U103" s="170"/>
      <c r="V103" s="146"/>
      <c r="W103" s="172"/>
      <c r="X103" s="173"/>
      <c r="Y103" s="174"/>
    </row>
    <row r="104" spans="2:25" x14ac:dyDescent="0.25">
      <c r="B104" s="30">
        <v>44368</v>
      </c>
      <c r="C104" s="105"/>
      <c r="D104" s="106">
        <v>208</v>
      </c>
      <c r="E104" s="106"/>
      <c r="F104" s="106"/>
      <c r="G104" s="106"/>
      <c r="H104" s="106"/>
      <c r="I104" s="46"/>
      <c r="J104" s="26">
        <v>170</v>
      </c>
      <c r="K104" s="46"/>
      <c r="L104" s="26">
        <v>143</v>
      </c>
      <c r="M104" s="46"/>
      <c r="N104" s="47" t="s">
        <v>33</v>
      </c>
      <c r="O104" s="2">
        <v>284</v>
      </c>
      <c r="P104" s="10">
        <v>30.8</v>
      </c>
      <c r="Q104" s="46"/>
      <c r="R104" s="44" t="s">
        <v>33</v>
      </c>
      <c r="S104" s="103" t="s">
        <v>24</v>
      </c>
      <c r="T104" s="22">
        <v>110</v>
      </c>
      <c r="U104" s="170"/>
      <c r="V104" s="146"/>
      <c r="W104" s="172"/>
      <c r="X104" s="173"/>
      <c r="Y104" s="174"/>
    </row>
    <row r="105" spans="2:25" x14ac:dyDescent="0.25">
      <c r="B105" s="30">
        <v>44375</v>
      </c>
      <c r="C105" s="105"/>
      <c r="D105" s="106">
        <v>163</v>
      </c>
      <c r="E105" s="106"/>
      <c r="F105" s="106"/>
      <c r="G105" s="106"/>
      <c r="H105" s="106"/>
      <c r="I105" s="46"/>
      <c r="J105" s="26">
        <v>151</v>
      </c>
      <c r="K105" s="46"/>
      <c r="L105" s="26">
        <v>183</v>
      </c>
      <c r="M105" s="46"/>
      <c r="N105" s="47" t="s">
        <v>33</v>
      </c>
      <c r="O105" s="2">
        <v>252</v>
      </c>
      <c r="P105" s="10">
        <v>3.74</v>
      </c>
      <c r="Q105" s="46"/>
      <c r="R105" s="44" t="s">
        <v>33</v>
      </c>
      <c r="S105" s="103" t="s">
        <v>24</v>
      </c>
      <c r="T105" s="22">
        <v>84</v>
      </c>
      <c r="U105" s="170"/>
      <c r="V105" s="146"/>
      <c r="W105" s="172"/>
      <c r="X105" s="173"/>
      <c r="Y105" s="174"/>
    </row>
    <row r="106" spans="2:25" x14ac:dyDescent="0.25">
      <c r="B106" s="30">
        <v>44382</v>
      </c>
      <c r="C106" s="105"/>
      <c r="D106" s="106">
        <v>138</v>
      </c>
      <c r="E106" s="130"/>
      <c r="F106" s="130"/>
      <c r="G106" s="130"/>
      <c r="H106" s="130"/>
      <c r="I106" s="105"/>
      <c r="J106" s="26">
        <v>141</v>
      </c>
      <c r="K106" s="105"/>
      <c r="L106" s="26">
        <v>90</v>
      </c>
      <c r="M106" s="105"/>
      <c r="N106" s="106">
        <v>247</v>
      </c>
      <c r="O106" s="2">
        <v>262</v>
      </c>
      <c r="P106" s="125">
        <v>7.7</v>
      </c>
      <c r="Q106" s="105"/>
      <c r="R106" s="44" t="s">
        <v>33</v>
      </c>
      <c r="S106" s="103" t="s">
        <v>24</v>
      </c>
      <c r="T106" s="22">
        <v>86</v>
      </c>
      <c r="U106" s="170"/>
      <c r="V106" s="146"/>
      <c r="W106" s="172"/>
      <c r="X106" s="173"/>
      <c r="Y106" s="174"/>
    </row>
    <row r="107" spans="2:25" x14ac:dyDescent="0.25">
      <c r="B107" s="30">
        <v>44389</v>
      </c>
      <c r="C107" s="105"/>
      <c r="D107" s="106">
        <v>136</v>
      </c>
      <c r="E107" s="130"/>
      <c r="F107" s="130"/>
      <c r="G107" s="130"/>
      <c r="H107" s="130"/>
      <c r="I107" s="105"/>
      <c r="J107" s="26">
        <v>149</v>
      </c>
      <c r="K107" s="105"/>
      <c r="L107" s="26">
        <v>78</v>
      </c>
      <c r="M107" s="105"/>
      <c r="N107" s="106">
        <v>242</v>
      </c>
      <c r="O107" s="2">
        <v>242</v>
      </c>
      <c r="P107" s="125">
        <v>6.4</v>
      </c>
      <c r="Q107" s="105"/>
      <c r="R107" s="44" t="s">
        <v>33</v>
      </c>
      <c r="S107" s="103" t="s">
        <v>24</v>
      </c>
      <c r="T107" s="22">
        <v>79</v>
      </c>
      <c r="U107" s="170"/>
      <c r="V107" s="146"/>
      <c r="W107" s="172"/>
      <c r="X107" s="173"/>
      <c r="Y107" s="174"/>
    </row>
    <row r="108" spans="2:25" x14ac:dyDescent="0.25">
      <c r="B108" s="30">
        <v>44396</v>
      </c>
      <c r="C108" s="105"/>
      <c r="D108" s="106">
        <v>135</v>
      </c>
      <c r="E108" s="130"/>
      <c r="F108" s="130"/>
      <c r="G108" s="130"/>
      <c r="H108" s="130"/>
      <c r="I108" s="105"/>
      <c r="J108" s="26">
        <v>145</v>
      </c>
      <c r="K108" s="105"/>
      <c r="L108" s="26">
        <v>103</v>
      </c>
      <c r="M108" s="105"/>
      <c r="N108" s="47" t="s">
        <v>33</v>
      </c>
      <c r="O108" s="2">
        <v>226</v>
      </c>
      <c r="P108" s="10">
        <v>7.9</v>
      </c>
      <c r="Q108" s="105"/>
      <c r="R108" s="44" t="s">
        <v>33</v>
      </c>
      <c r="S108" s="103" t="s">
        <v>24</v>
      </c>
      <c r="T108" s="22">
        <v>81</v>
      </c>
      <c r="U108" s="170"/>
      <c r="V108" s="146"/>
      <c r="W108" s="172"/>
      <c r="X108" s="173"/>
      <c r="Y108" s="174"/>
    </row>
    <row r="109" spans="2:25" x14ac:dyDescent="0.25">
      <c r="B109" s="30">
        <v>44403</v>
      </c>
      <c r="C109" s="105"/>
      <c r="D109" s="26">
        <v>119</v>
      </c>
      <c r="E109" s="26"/>
      <c r="F109" s="26"/>
      <c r="G109" s="26"/>
      <c r="H109" s="26"/>
      <c r="I109" s="46"/>
      <c r="J109" s="26">
        <v>155</v>
      </c>
      <c r="K109" s="46"/>
      <c r="L109" s="26">
        <v>74</v>
      </c>
      <c r="M109" s="46"/>
      <c r="N109" s="47" t="s">
        <v>33</v>
      </c>
      <c r="O109" s="2">
        <v>236</v>
      </c>
      <c r="P109" s="127">
        <v>6.2</v>
      </c>
      <c r="Q109" s="46"/>
      <c r="R109" s="102" t="s">
        <v>33</v>
      </c>
      <c r="S109" s="103" t="s">
        <v>24</v>
      </c>
      <c r="T109" s="22">
        <v>90</v>
      </c>
      <c r="U109" s="170"/>
      <c r="V109" s="146"/>
      <c r="W109" s="172"/>
      <c r="X109" s="173"/>
      <c r="Y109" s="174"/>
    </row>
    <row r="110" spans="2:25" x14ac:dyDescent="0.25">
      <c r="B110" s="30">
        <v>44410</v>
      </c>
      <c r="C110" s="105"/>
      <c r="D110" s="106">
        <v>171</v>
      </c>
      <c r="E110" s="130"/>
      <c r="F110" s="130"/>
      <c r="G110" s="130"/>
      <c r="H110" s="130"/>
      <c r="I110" s="105"/>
      <c r="J110" s="26">
        <v>158</v>
      </c>
      <c r="K110" s="105"/>
      <c r="L110" s="26">
        <v>143</v>
      </c>
      <c r="M110" s="105"/>
      <c r="N110" s="47" t="s">
        <v>33</v>
      </c>
      <c r="O110" s="2">
        <v>226</v>
      </c>
      <c r="P110" s="10">
        <v>18.5</v>
      </c>
      <c r="Q110" s="105"/>
      <c r="R110" s="102" t="s">
        <v>33</v>
      </c>
      <c r="S110" s="103" t="s">
        <v>24</v>
      </c>
      <c r="T110" s="22">
        <v>96</v>
      </c>
      <c r="U110" s="170"/>
      <c r="V110" s="146"/>
      <c r="W110" s="172"/>
      <c r="X110" s="173"/>
      <c r="Y110" s="174"/>
    </row>
    <row r="111" spans="2:25" x14ac:dyDescent="0.25">
      <c r="B111" s="30">
        <v>44417</v>
      </c>
      <c r="C111" s="105"/>
      <c r="D111" s="106">
        <v>152.88</v>
      </c>
      <c r="E111" s="130"/>
      <c r="F111" s="130"/>
      <c r="G111" s="130"/>
      <c r="H111" s="130"/>
      <c r="I111" s="105"/>
      <c r="J111" s="26">
        <v>153.30000000000001</v>
      </c>
      <c r="K111" s="105"/>
      <c r="L111" s="26">
        <v>159.6</v>
      </c>
      <c r="M111" s="105"/>
      <c r="N111" s="47" t="s">
        <v>33</v>
      </c>
      <c r="O111" s="2" t="s">
        <v>33</v>
      </c>
      <c r="P111" s="10" t="s">
        <v>24</v>
      </c>
      <c r="Q111" s="105"/>
      <c r="R111" s="102" t="s">
        <v>33</v>
      </c>
      <c r="S111" s="103" t="s">
        <v>24</v>
      </c>
      <c r="T111" s="22">
        <v>85.8</v>
      </c>
      <c r="U111" s="170"/>
      <c r="V111" s="146"/>
      <c r="W111" s="172"/>
      <c r="X111" s="173"/>
      <c r="Y111" s="174"/>
    </row>
    <row r="112" spans="2:25" x14ac:dyDescent="0.25">
      <c r="B112" s="30">
        <v>44424</v>
      </c>
      <c r="C112" s="105"/>
      <c r="D112" s="106">
        <v>172.2</v>
      </c>
      <c r="E112" s="130"/>
      <c r="F112" s="130"/>
      <c r="G112" s="130"/>
      <c r="H112" s="130"/>
      <c r="I112" s="105"/>
      <c r="J112" s="26">
        <v>172.2</v>
      </c>
      <c r="K112" s="105"/>
      <c r="L112" s="26">
        <v>144.9</v>
      </c>
      <c r="M112" s="105"/>
      <c r="N112" s="47" t="s">
        <v>33</v>
      </c>
      <c r="O112" s="2" t="s">
        <v>33</v>
      </c>
      <c r="P112" s="10" t="s">
        <v>24</v>
      </c>
      <c r="Q112" s="105"/>
      <c r="R112" s="102" t="s">
        <v>33</v>
      </c>
      <c r="S112" s="103" t="s">
        <v>24</v>
      </c>
      <c r="T112" s="22">
        <v>52.8</v>
      </c>
      <c r="U112" s="170"/>
      <c r="V112" s="146"/>
      <c r="W112" s="172"/>
      <c r="X112" s="173"/>
      <c r="Y112" s="174"/>
    </row>
    <row r="113" spans="2:25" x14ac:dyDescent="0.25">
      <c r="B113" s="30">
        <v>44431</v>
      </c>
      <c r="C113" s="105"/>
      <c r="D113" s="106">
        <v>95.55</v>
      </c>
      <c r="E113" s="130"/>
      <c r="F113" s="130"/>
      <c r="G113" s="130"/>
      <c r="H113" s="130"/>
      <c r="I113" s="105"/>
      <c r="J113" s="26">
        <v>147</v>
      </c>
      <c r="K113" s="105"/>
      <c r="L113" s="26">
        <v>88.2</v>
      </c>
      <c r="M113" s="105"/>
      <c r="N113" s="47" t="s">
        <v>33</v>
      </c>
      <c r="O113" s="2" t="s">
        <v>33</v>
      </c>
      <c r="P113" s="10" t="s">
        <v>24</v>
      </c>
      <c r="Q113" s="105"/>
      <c r="R113" s="102" t="s">
        <v>33</v>
      </c>
      <c r="S113" s="103" t="s">
        <v>24</v>
      </c>
      <c r="T113" s="22">
        <v>63.8</v>
      </c>
      <c r="U113" s="170"/>
      <c r="V113" s="146"/>
      <c r="W113" s="172"/>
      <c r="X113" s="173"/>
      <c r="Y113" s="174"/>
    </row>
    <row r="114" spans="2:25" x14ac:dyDescent="0.25">
      <c r="B114" s="30">
        <v>44432</v>
      </c>
      <c r="C114" s="105"/>
      <c r="D114" s="26">
        <v>102.9</v>
      </c>
      <c r="E114" s="54"/>
      <c r="F114" s="54"/>
      <c r="G114" s="54"/>
      <c r="H114" s="54"/>
      <c r="I114" s="105"/>
      <c r="J114" s="26"/>
      <c r="K114" s="105"/>
      <c r="L114" s="26"/>
      <c r="M114" s="105"/>
      <c r="N114" s="47" t="s">
        <v>33</v>
      </c>
      <c r="O114" s="2"/>
      <c r="P114" s="10"/>
      <c r="Q114" s="105"/>
      <c r="R114" s="102" t="s">
        <v>33</v>
      </c>
      <c r="S114" s="103" t="s">
        <v>24</v>
      </c>
      <c r="T114" s="22"/>
      <c r="U114" s="170"/>
      <c r="V114" s="146"/>
      <c r="W114" s="172"/>
      <c r="X114" s="173"/>
      <c r="Y114" s="174"/>
    </row>
    <row r="115" spans="2:25" x14ac:dyDescent="0.25">
      <c r="B115" s="30">
        <v>44433</v>
      </c>
      <c r="C115" s="105"/>
      <c r="D115" s="26">
        <v>115</v>
      </c>
      <c r="E115" s="54"/>
      <c r="F115" s="54"/>
      <c r="G115" s="54"/>
      <c r="H115" s="54"/>
      <c r="I115" s="105"/>
      <c r="J115" s="26"/>
      <c r="K115" s="105"/>
      <c r="L115" s="26"/>
      <c r="M115" s="105"/>
      <c r="N115" s="47" t="s">
        <v>33</v>
      </c>
      <c r="O115" s="2"/>
      <c r="P115" s="10"/>
      <c r="Q115" s="105"/>
      <c r="R115" s="102"/>
      <c r="S115" s="103"/>
      <c r="T115" s="22"/>
      <c r="U115" s="170"/>
      <c r="V115" s="146"/>
      <c r="W115" s="172"/>
      <c r="X115" s="173"/>
      <c r="Y115" s="174"/>
    </row>
    <row r="116" spans="2:25" x14ac:dyDescent="0.25">
      <c r="B116" s="30">
        <v>44434</v>
      </c>
      <c r="C116" s="105"/>
      <c r="D116" s="26">
        <v>105</v>
      </c>
      <c r="E116" s="54"/>
      <c r="F116" s="54"/>
      <c r="G116" s="54"/>
      <c r="H116" s="54"/>
      <c r="I116" s="105"/>
      <c r="J116" s="26"/>
      <c r="K116" s="105"/>
      <c r="L116" s="26"/>
      <c r="M116" s="105"/>
      <c r="N116" s="47" t="s">
        <v>33</v>
      </c>
      <c r="O116" s="2"/>
      <c r="P116" s="10"/>
      <c r="Q116" s="105"/>
      <c r="R116" s="102"/>
      <c r="S116" s="103"/>
      <c r="T116" s="22"/>
      <c r="U116" s="170"/>
      <c r="V116" s="146"/>
      <c r="W116" s="172"/>
      <c r="X116" s="173"/>
      <c r="Y116" s="174"/>
    </row>
    <row r="117" spans="2:25" x14ac:dyDescent="0.25">
      <c r="B117" s="30">
        <v>44435</v>
      </c>
      <c r="C117" s="105"/>
      <c r="D117" s="26">
        <v>138.38999999999999</v>
      </c>
      <c r="E117" s="54"/>
      <c r="F117" s="54"/>
      <c r="G117" s="54"/>
      <c r="H117" s="54"/>
      <c r="I117" s="105"/>
      <c r="J117" s="26"/>
      <c r="K117" s="105"/>
      <c r="L117" s="26"/>
      <c r="M117" s="105"/>
      <c r="N117" s="47" t="s">
        <v>33</v>
      </c>
      <c r="O117" s="2"/>
      <c r="P117" s="10"/>
      <c r="Q117" s="105"/>
      <c r="R117" s="102"/>
      <c r="S117" s="103"/>
      <c r="T117" s="22"/>
      <c r="U117" s="170"/>
      <c r="V117" s="146"/>
      <c r="W117" s="172"/>
      <c r="X117" s="173"/>
      <c r="Y117" s="174"/>
    </row>
    <row r="118" spans="2:25" x14ac:dyDescent="0.25">
      <c r="B118" s="30">
        <v>44436</v>
      </c>
      <c r="C118" s="105"/>
      <c r="D118" s="26">
        <v>161.28</v>
      </c>
      <c r="E118" s="54"/>
      <c r="F118" s="54"/>
      <c r="G118" s="54"/>
      <c r="H118" s="54"/>
      <c r="I118" s="105"/>
      <c r="J118" s="26"/>
      <c r="K118" s="105"/>
      <c r="L118" s="26"/>
      <c r="M118" s="105"/>
      <c r="N118" s="47" t="s">
        <v>33</v>
      </c>
      <c r="O118" s="2"/>
      <c r="P118" s="10"/>
      <c r="Q118" s="105"/>
      <c r="R118" s="102"/>
      <c r="S118" s="103"/>
      <c r="T118" s="22"/>
      <c r="U118" s="170"/>
      <c r="V118" s="146"/>
      <c r="W118" s="172"/>
      <c r="X118" s="173"/>
      <c r="Y118" s="174"/>
    </row>
    <row r="119" spans="2:25" x14ac:dyDescent="0.25">
      <c r="B119" s="30">
        <v>44437</v>
      </c>
      <c r="C119" s="105"/>
      <c r="D119" s="26">
        <v>153.30000000000001</v>
      </c>
      <c r="E119" s="54"/>
      <c r="F119" s="54"/>
      <c r="G119" s="54"/>
      <c r="H119" s="54"/>
      <c r="I119" s="105"/>
      <c r="J119" s="26"/>
      <c r="K119" s="105"/>
      <c r="L119" s="26"/>
      <c r="M119" s="105"/>
      <c r="N119" s="47" t="s">
        <v>33</v>
      </c>
      <c r="O119" s="2"/>
      <c r="P119" s="10"/>
      <c r="Q119" s="105"/>
      <c r="R119" s="102"/>
      <c r="S119" s="103"/>
      <c r="T119" s="22"/>
      <c r="U119" s="170"/>
      <c r="V119" s="146"/>
      <c r="W119" s="172"/>
      <c r="X119" s="173"/>
      <c r="Y119" s="174"/>
    </row>
    <row r="120" spans="2:25" x14ac:dyDescent="0.25">
      <c r="B120" s="30">
        <v>44438</v>
      </c>
      <c r="C120" s="105"/>
      <c r="D120" s="26">
        <v>145.74</v>
      </c>
      <c r="E120" s="54"/>
      <c r="F120" s="54"/>
      <c r="G120" s="54"/>
      <c r="H120" s="54"/>
      <c r="I120" s="105"/>
      <c r="J120" s="26">
        <v>144.9</v>
      </c>
      <c r="K120" s="105"/>
      <c r="L120" s="26">
        <v>182.7</v>
      </c>
      <c r="M120" s="105"/>
      <c r="N120" s="47" t="s">
        <v>33</v>
      </c>
      <c r="O120" s="2" t="s">
        <v>33</v>
      </c>
      <c r="P120" s="10" t="s">
        <v>24</v>
      </c>
      <c r="Q120" s="105"/>
      <c r="R120" s="102" t="s">
        <v>33</v>
      </c>
      <c r="S120" s="103" t="s">
        <v>24</v>
      </c>
      <c r="T120" s="22">
        <v>68.25</v>
      </c>
      <c r="U120" s="170"/>
      <c r="V120" s="146"/>
      <c r="W120" s="172"/>
      <c r="X120" s="173"/>
      <c r="Y120" s="174"/>
    </row>
    <row r="121" spans="2:25" x14ac:dyDescent="0.25">
      <c r="B121" s="30">
        <v>44439</v>
      </c>
      <c r="C121" s="105"/>
      <c r="D121" s="26">
        <v>160</v>
      </c>
      <c r="E121" s="130"/>
      <c r="F121" s="130"/>
      <c r="G121" s="130"/>
      <c r="H121" s="130"/>
      <c r="I121" s="105"/>
      <c r="J121" s="26"/>
      <c r="K121" s="105"/>
      <c r="L121" s="26"/>
      <c r="M121" s="105"/>
      <c r="N121" s="47" t="s">
        <v>33</v>
      </c>
      <c r="O121" s="2"/>
      <c r="P121" s="10"/>
      <c r="Q121" s="105"/>
      <c r="R121" s="102"/>
      <c r="S121" s="103"/>
      <c r="T121" s="22"/>
      <c r="U121" s="170"/>
      <c r="V121" s="146"/>
      <c r="W121" s="172"/>
      <c r="X121" s="173"/>
      <c r="Y121" s="174"/>
    </row>
    <row r="122" spans="2:25" x14ac:dyDescent="0.25">
      <c r="B122" s="30">
        <v>44440</v>
      </c>
      <c r="C122" s="105"/>
      <c r="D122" s="26">
        <v>162.54</v>
      </c>
      <c r="E122" s="130"/>
      <c r="F122" s="130"/>
      <c r="G122" s="130"/>
      <c r="H122" s="130"/>
      <c r="I122" s="105"/>
      <c r="J122" s="26"/>
      <c r="K122" s="105"/>
      <c r="L122" s="26"/>
      <c r="M122" s="105"/>
      <c r="N122" s="47" t="s">
        <v>33</v>
      </c>
      <c r="O122" s="2"/>
      <c r="P122" s="10"/>
      <c r="Q122" s="105"/>
      <c r="R122" s="102"/>
      <c r="S122" s="103"/>
      <c r="T122" s="22"/>
      <c r="U122" s="170"/>
      <c r="V122" s="146"/>
      <c r="W122" s="172"/>
      <c r="X122" s="173"/>
      <c r="Y122" s="174"/>
    </row>
    <row r="123" spans="2:25" x14ac:dyDescent="0.25">
      <c r="B123" s="30">
        <v>44441</v>
      </c>
      <c r="C123" s="105"/>
      <c r="D123" s="26">
        <v>156</v>
      </c>
      <c r="E123" s="130"/>
      <c r="F123" s="130"/>
      <c r="G123" s="130"/>
      <c r="H123" s="130"/>
      <c r="I123" s="105"/>
      <c r="J123" s="26"/>
      <c r="K123" s="105"/>
      <c r="L123" s="26"/>
      <c r="M123" s="105"/>
      <c r="N123" s="47" t="s">
        <v>33</v>
      </c>
      <c r="O123" s="2"/>
      <c r="P123" s="10"/>
      <c r="Q123" s="105"/>
      <c r="R123" s="102"/>
      <c r="S123" s="103"/>
      <c r="T123" s="22"/>
      <c r="U123" s="170"/>
      <c r="V123" s="146"/>
      <c r="W123" s="172"/>
      <c r="X123" s="173"/>
      <c r="Y123" s="174"/>
    </row>
    <row r="124" spans="2:25" x14ac:dyDescent="0.25">
      <c r="B124" s="30">
        <v>44442</v>
      </c>
      <c r="C124" s="105"/>
      <c r="D124" s="26">
        <v>153.72</v>
      </c>
      <c r="E124" s="130"/>
      <c r="F124" s="130"/>
      <c r="G124" s="130"/>
      <c r="H124" s="130"/>
      <c r="I124" s="105"/>
      <c r="J124" s="26">
        <v>142.80000000000001</v>
      </c>
      <c r="K124" s="105"/>
      <c r="L124" s="26"/>
      <c r="M124" s="105"/>
      <c r="N124" s="47" t="s">
        <v>33</v>
      </c>
      <c r="O124" s="2"/>
      <c r="P124" s="10"/>
      <c r="Q124" s="105"/>
      <c r="R124" s="102"/>
      <c r="S124" s="103"/>
      <c r="T124" s="22"/>
      <c r="U124" s="170"/>
      <c r="V124" s="146"/>
      <c r="W124" s="172"/>
      <c r="X124" s="173"/>
      <c r="Y124" s="174"/>
    </row>
    <row r="125" spans="2:25" x14ac:dyDescent="0.25">
      <c r="B125" s="30">
        <v>44443</v>
      </c>
      <c r="C125" s="105"/>
      <c r="D125" s="26">
        <v>133.13999999999999</v>
      </c>
      <c r="E125" s="130"/>
      <c r="F125" s="130"/>
      <c r="G125" s="130"/>
      <c r="H125" s="130"/>
      <c r="I125" s="105"/>
      <c r="J125" s="26"/>
      <c r="K125" s="105"/>
      <c r="L125" s="26"/>
      <c r="M125" s="105"/>
      <c r="N125" s="47" t="s">
        <v>33</v>
      </c>
      <c r="O125" s="2"/>
      <c r="P125" s="10"/>
      <c r="Q125" s="105"/>
      <c r="R125" s="102"/>
      <c r="S125" s="103"/>
      <c r="T125" s="22"/>
      <c r="U125" s="170"/>
      <c r="V125" s="146"/>
      <c r="W125" s="172"/>
      <c r="X125" s="173"/>
      <c r="Y125" s="174"/>
    </row>
    <row r="126" spans="2:25" x14ac:dyDescent="0.25">
      <c r="B126" s="30">
        <v>44444</v>
      </c>
      <c r="C126" s="105"/>
      <c r="D126" s="26">
        <v>142.38</v>
      </c>
      <c r="E126" s="130"/>
      <c r="F126" s="130"/>
      <c r="G126" s="130"/>
      <c r="H126" s="130"/>
      <c r="I126" s="105"/>
      <c r="J126" s="26"/>
      <c r="K126" s="105"/>
      <c r="L126" s="26"/>
      <c r="M126" s="105"/>
      <c r="N126" s="47" t="s">
        <v>33</v>
      </c>
      <c r="O126" s="2"/>
      <c r="P126" s="10"/>
      <c r="Q126" s="105"/>
      <c r="R126" s="102"/>
      <c r="S126" s="103"/>
      <c r="T126" s="22"/>
      <c r="U126" s="170"/>
      <c r="V126" s="146"/>
      <c r="W126" s="172"/>
      <c r="X126" s="173"/>
      <c r="Y126" s="174"/>
    </row>
    <row r="127" spans="2:25" x14ac:dyDescent="0.25">
      <c r="B127" s="30">
        <v>44445</v>
      </c>
      <c r="C127" s="105"/>
      <c r="D127" s="26">
        <v>137.97</v>
      </c>
      <c r="E127" s="130">
        <v>125.4</v>
      </c>
      <c r="F127" s="130"/>
      <c r="G127" s="130"/>
      <c r="H127" s="130"/>
      <c r="I127" s="105"/>
      <c r="J127" s="26">
        <v>149.6</v>
      </c>
      <c r="K127" s="105"/>
      <c r="L127" s="26">
        <v>90.3</v>
      </c>
      <c r="M127" s="105"/>
      <c r="N127" s="47" t="s">
        <v>33</v>
      </c>
      <c r="O127" s="2" t="s">
        <v>33</v>
      </c>
      <c r="P127" s="10" t="s">
        <v>24</v>
      </c>
      <c r="Q127" s="105"/>
      <c r="R127" s="102" t="s">
        <v>33</v>
      </c>
      <c r="S127" s="103" t="s">
        <v>24</v>
      </c>
      <c r="T127" s="22">
        <v>113.4</v>
      </c>
      <c r="U127" s="170"/>
      <c r="V127" s="146"/>
      <c r="W127" s="172"/>
      <c r="X127" s="173"/>
      <c r="Y127" s="174"/>
    </row>
    <row r="128" spans="2:25" x14ac:dyDescent="0.25">
      <c r="B128" s="30">
        <v>44446</v>
      </c>
      <c r="C128" s="46"/>
      <c r="D128" s="26">
        <v>135.08000000000001</v>
      </c>
      <c r="E128" s="26">
        <v>156.19999999999999</v>
      </c>
      <c r="F128" s="26">
        <v>155.4</v>
      </c>
      <c r="G128" s="26">
        <v>13.2</v>
      </c>
      <c r="H128" s="26">
        <v>105.6</v>
      </c>
      <c r="I128" s="46"/>
      <c r="J128" s="26">
        <v>140.69999999999999</v>
      </c>
      <c r="K128" s="46"/>
      <c r="L128" s="26"/>
      <c r="M128" s="46"/>
      <c r="N128" s="47" t="s">
        <v>33</v>
      </c>
      <c r="O128" s="2"/>
      <c r="P128" s="10"/>
      <c r="Q128" s="46"/>
      <c r="R128" s="18"/>
      <c r="S128" s="22"/>
      <c r="T128" s="22"/>
      <c r="U128" s="170"/>
      <c r="V128" s="146"/>
      <c r="W128" s="172"/>
      <c r="X128" s="173"/>
      <c r="Y128" s="174"/>
    </row>
    <row r="129" spans="2:27" x14ac:dyDescent="0.25">
      <c r="B129" s="30">
        <v>44447</v>
      </c>
      <c r="C129" s="46"/>
      <c r="D129" s="26">
        <v>141.12</v>
      </c>
      <c r="E129" s="26">
        <v>119.7</v>
      </c>
      <c r="F129" s="26">
        <v>130.19999999999999</v>
      </c>
      <c r="G129" s="26">
        <v>81.900000000000006</v>
      </c>
      <c r="H129" s="26">
        <v>111.3</v>
      </c>
      <c r="I129" s="46"/>
      <c r="J129" s="26">
        <v>119.7</v>
      </c>
      <c r="K129" s="46"/>
      <c r="L129" s="26"/>
      <c r="M129" s="46"/>
      <c r="N129" s="47" t="s">
        <v>33</v>
      </c>
      <c r="O129" s="2"/>
      <c r="P129" s="10"/>
      <c r="Q129" s="46"/>
      <c r="R129" s="18"/>
      <c r="S129" s="22"/>
      <c r="T129" s="22"/>
      <c r="U129" s="170"/>
      <c r="V129" s="146"/>
      <c r="W129" s="172"/>
      <c r="X129" s="173"/>
      <c r="Y129" s="174"/>
    </row>
    <row r="130" spans="2:27" x14ac:dyDescent="0.25">
      <c r="B130" s="30">
        <v>44448</v>
      </c>
      <c r="C130" s="46"/>
      <c r="D130" s="26">
        <v>137</v>
      </c>
      <c r="E130" s="26">
        <v>132</v>
      </c>
      <c r="F130" s="26">
        <v>170</v>
      </c>
      <c r="G130" s="26">
        <v>81</v>
      </c>
      <c r="H130" s="26">
        <v>109</v>
      </c>
      <c r="I130" s="46"/>
      <c r="J130" s="26">
        <v>150</v>
      </c>
      <c r="K130" s="46"/>
      <c r="L130" s="26"/>
      <c r="M130" s="46"/>
      <c r="N130" s="47" t="s">
        <v>33</v>
      </c>
      <c r="O130" s="2"/>
      <c r="P130" s="10"/>
      <c r="Q130" s="46"/>
      <c r="R130" s="18"/>
      <c r="S130" s="22"/>
      <c r="T130" s="22"/>
      <c r="U130" s="170"/>
      <c r="V130" s="146"/>
      <c r="W130" s="172"/>
      <c r="X130" s="173"/>
      <c r="Y130" s="174"/>
    </row>
    <row r="131" spans="2:27" x14ac:dyDescent="0.25">
      <c r="B131" s="30">
        <v>44449</v>
      </c>
      <c r="C131" s="46"/>
      <c r="D131" s="26">
        <v>151</v>
      </c>
      <c r="E131" s="26">
        <v>149</v>
      </c>
      <c r="F131" s="26">
        <v>200</v>
      </c>
      <c r="G131" s="26">
        <v>86</v>
      </c>
      <c r="H131" s="26">
        <v>116</v>
      </c>
      <c r="I131" s="46"/>
      <c r="J131" s="26">
        <v>141</v>
      </c>
      <c r="K131" s="46"/>
      <c r="L131" s="26"/>
      <c r="M131" s="46"/>
      <c r="N131" s="47" t="s">
        <v>33</v>
      </c>
      <c r="O131" s="2"/>
      <c r="P131" s="10"/>
      <c r="Q131" s="46"/>
      <c r="R131" s="18"/>
      <c r="S131" s="22"/>
      <c r="T131" s="22"/>
      <c r="U131" s="170"/>
      <c r="V131" s="146"/>
      <c r="W131" s="172"/>
      <c r="X131" s="173"/>
      <c r="Y131" s="174"/>
    </row>
    <row r="132" spans="2:27" x14ac:dyDescent="0.25">
      <c r="B132" s="30">
        <v>44450</v>
      </c>
      <c r="C132" s="46"/>
      <c r="D132" s="26">
        <v>164.64</v>
      </c>
      <c r="E132" s="26"/>
      <c r="F132" s="26"/>
      <c r="G132" s="26"/>
      <c r="H132" s="26"/>
      <c r="I132" s="46"/>
      <c r="J132" s="26"/>
      <c r="K132" s="46"/>
      <c r="L132" s="26"/>
      <c r="M132" s="46"/>
      <c r="N132" s="47" t="s">
        <v>33</v>
      </c>
      <c r="O132" s="2"/>
      <c r="P132" s="10"/>
      <c r="Q132" s="46"/>
      <c r="R132" s="18"/>
      <c r="S132" s="22"/>
      <c r="T132" s="22"/>
      <c r="U132" s="170"/>
      <c r="V132" s="146"/>
      <c r="W132" s="172"/>
      <c r="X132" s="173"/>
      <c r="Y132" s="174"/>
    </row>
    <row r="133" spans="2:27" x14ac:dyDescent="0.25">
      <c r="B133" s="30">
        <v>44451</v>
      </c>
      <c r="C133" s="46"/>
      <c r="D133" s="26">
        <v>159.38999999999999</v>
      </c>
      <c r="E133" s="26"/>
      <c r="F133" s="26"/>
      <c r="G133" s="26"/>
      <c r="H133" s="26"/>
      <c r="I133" s="46"/>
      <c r="J133" s="26"/>
      <c r="K133" s="46"/>
      <c r="L133" s="26"/>
      <c r="M133" s="46"/>
      <c r="N133" s="47" t="s">
        <v>33</v>
      </c>
      <c r="O133" s="2"/>
      <c r="P133" s="10"/>
      <c r="Q133" s="46"/>
      <c r="R133" s="18"/>
      <c r="S133" s="22"/>
      <c r="T133" s="22"/>
      <c r="U133" s="170"/>
      <c r="V133" s="146"/>
      <c r="W133" s="172"/>
      <c r="X133" s="173"/>
      <c r="Y133" s="174"/>
    </row>
    <row r="134" spans="2:27" x14ac:dyDescent="0.25">
      <c r="B134" s="30">
        <v>44452</v>
      </c>
      <c r="C134" s="46"/>
      <c r="D134" s="26">
        <v>154.35</v>
      </c>
      <c r="E134" s="26">
        <v>149.1</v>
      </c>
      <c r="F134" s="26">
        <v>249.9</v>
      </c>
      <c r="G134" s="26">
        <v>220.5</v>
      </c>
      <c r="H134" s="26">
        <v>79.8</v>
      </c>
      <c r="I134" s="46"/>
      <c r="J134" s="26">
        <v>115.5</v>
      </c>
      <c r="K134" s="46"/>
      <c r="L134" s="26">
        <v>138.6</v>
      </c>
      <c r="M134" s="46"/>
      <c r="N134" s="47" t="s">
        <v>33</v>
      </c>
      <c r="O134" s="104" t="s">
        <v>33</v>
      </c>
      <c r="P134" s="49" t="s">
        <v>24</v>
      </c>
      <c r="Q134" s="46"/>
      <c r="R134" s="102" t="s">
        <v>33</v>
      </c>
      <c r="S134" s="103" t="s">
        <v>24</v>
      </c>
      <c r="T134" s="22">
        <v>102.9</v>
      </c>
      <c r="U134" s="170"/>
      <c r="V134" s="146"/>
      <c r="W134" s="172"/>
      <c r="X134" s="173"/>
      <c r="Y134" s="174"/>
    </row>
    <row r="135" spans="2:27" x14ac:dyDescent="0.25">
      <c r="B135" s="30">
        <v>44453</v>
      </c>
      <c r="C135" s="105"/>
      <c r="D135" s="26">
        <v>163.16999999999999</v>
      </c>
      <c r="E135" s="26">
        <v>157.5</v>
      </c>
      <c r="F135" s="26">
        <v>246.75</v>
      </c>
      <c r="G135" s="26">
        <v>86.1</v>
      </c>
      <c r="H135" s="26">
        <v>119.7</v>
      </c>
      <c r="I135" s="105"/>
      <c r="J135" s="26">
        <v>144.9</v>
      </c>
      <c r="K135" s="105"/>
      <c r="L135" s="26"/>
      <c r="M135" s="105"/>
      <c r="N135" s="47" t="s">
        <v>33</v>
      </c>
      <c r="O135" s="2"/>
      <c r="P135" s="10"/>
      <c r="Q135" s="105"/>
      <c r="R135" s="102"/>
      <c r="S135" s="103"/>
      <c r="T135" s="22"/>
      <c r="U135" s="170"/>
      <c r="V135" s="146"/>
      <c r="W135" s="172"/>
      <c r="X135" s="173"/>
      <c r="Y135" s="174"/>
    </row>
    <row r="136" spans="2:27" x14ac:dyDescent="0.25">
      <c r="B136" s="30">
        <v>44454</v>
      </c>
      <c r="C136" s="105"/>
      <c r="D136" s="26">
        <v>170.28</v>
      </c>
      <c r="E136" s="26">
        <v>154</v>
      </c>
      <c r="F136" s="26">
        <v>215.25</v>
      </c>
      <c r="G136" s="26">
        <v>86.1</v>
      </c>
      <c r="H136" s="26">
        <v>126</v>
      </c>
      <c r="I136" s="105"/>
      <c r="J136" s="26">
        <v>129.80000000000001</v>
      </c>
      <c r="K136" s="105"/>
      <c r="L136" s="26"/>
      <c r="M136" s="105"/>
      <c r="N136" s="47" t="s">
        <v>33</v>
      </c>
      <c r="O136" s="2"/>
      <c r="P136" s="10"/>
      <c r="Q136" s="105"/>
      <c r="R136" s="102"/>
      <c r="S136" s="103"/>
      <c r="T136" s="22"/>
      <c r="U136" s="170"/>
      <c r="V136" s="146"/>
      <c r="W136" s="172"/>
      <c r="X136" s="173"/>
      <c r="Y136" s="174"/>
    </row>
    <row r="137" spans="2:27" x14ac:dyDescent="0.25">
      <c r="B137" s="30">
        <v>44455</v>
      </c>
      <c r="C137" s="105"/>
      <c r="D137" s="26">
        <v>163.46</v>
      </c>
      <c r="E137" s="26">
        <v>154</v>
      </c>
      <c r="F137" s="26">
        <v>195.8</v>
      </c>
      <c r="G137" s="26">
        <v>96.6</v>
      </c>
      <c r="H137" s="26">
        <v>123.9</v>
      </c>
      <c r="I137" s="105"/>
      <c r="J137" s="26">
        <v>136.4</v>
      </c>
      <c r="K137" s="105"/>
      <c r="L137" s="26"/>
      <c r="M137" s="105"/>
      <c r="N137" s="47" t="s">
        <v>33</v>
      </c>
      <c r="O137" s="2"/>
      <c r="P137" s="10"/>
      <c r="Q137" s="105"/>
      <c r="R137" s="102"/>
      <c r="S137" s="103"/>
      <c r="T137" s="22"/>
      <c r="U137" s="170"/>
      <c r="V137" s="146"/>
      <c r="W137" s="172"/>
      <c r="X137" s="173"/>
      <c r="Y137" s="174"/>
    </row>
    <row r="138" spans="2:27" x14ac:dyDescent="0.25">
      <c r="B138" s="30">
        <v>44456</v>
      </c>
      <c r="C138" s="105"/>
      <c r="D138" s="26">
        <v>153.41999999999999</v>
      </c>
      <c r="E138" s="26">
        <v>156.19999999999999</v>
      </c>
      <c r="F138" s="26">
        <v>201.6</v>
      </c>
      <c r="G138" s="26">
        <v>88</v>
      </c>
      <c r="H138" s="26">
        <v>121.8</v>
      </c>
      <c r="I138" s="105"/>
      <c r="J138" s="26">
        <v>129.80000000000001</v>
      </c>
      <c r="K138" s="105"/>
      <c r="L138" s="26"/>
      <c r="M138" s="105"/>
      <c r="N138" s="47" t="s">
        <v>33</v>
      </c>
      <c r="O138" s="2"/>
      <c r="P138" s="10"/>
      <c r="Q138" s="105"/>
      <c r="R138" s="102"/>
      <c r="S138" s="103"/>
      <c r="T138" s="22"/>
      <c r="U138" s="170"/>
      <c r="V138" s="146"/>
      <c r="W138" s="172"/>
      <c r="X138" s="173"/>
      <c r="Y138" s="174"/>
    </row>
    <row r="139" spans="2:27" x14ac:dyDescent="0.25">
      <c r="B139" s="30">
        <v>44457</v>
      </c>
      <c r="C139" s="105"/>
      <c r="D139" s="26">
        <v>146.79</v>
      </c>
      <c r="E139" s="130"/>
      <c r="F139" s="130"/>
      <c r="G139" s="130"/>
      <c r="H139" s="130"/>
      <c r="I139" s="105"/>
      <c r="J139" s="26"/>
      <c r="K139" s="105"/>
      <c r="L139" s="26"/>
      <c r="M139" s="105"/>
      <c r="N139" s="47" t="s">
        <v>33</v>
      </c>
      <c r="O139" s="2"/>
      <c r="P139" s="10"/>
      <c r="Q139" s="105"/>
      <c r="R139" s="102"/>
      <c r="S139" s="103"/>
      <c r="T139" s="22"/>
      <c r="U139" s="170"/>
      <c r="V139" s="146"/>
      <c r="W139" s="172"/>
      <c r="X139" s="173"/>
      <c r="Y139" s="174"/>
    </row>
    <row r="140" spans="2:27" x14ac:dyDescent="0.25">
      <c r="B140" s="30">
        <v>44458</v>
      </c>
      <c r="C140" s="105"/>
      <c r="D140" s="26">
        <v>182.07</v>
      </c>
      <c r="E140" s="130"/>
      <c r="F140" s="130"/>
      <c r="G140" s="130"/>
      <c r="H140" s="130"/>
      <c r="I140" s="105"/>
      <c r="J140" s="26"/>
      <c r="K140" s="105"/>
      <c r="L140" s="26"/>
      <c r="M140" s="105"/>
      <c r="N140" s="47" t="s">
        <v>33</v>
      </c>
      <c r="O140" s="2"/>
      <c r="P140" s="10"/>
      <c r="Q140" s="105"/>
      <c r="R140" s="102"/>
      <c r="S140" s="103"/>
      <c r="T140" s="22"/>
      <c r="U140" s="170"/>
      <c r="V140" s="146"/>
      <c r="W140" s="172"/>
      <c r="X140" s="173"/>
      <c r="Y140" s="174"/>
    </row>
    <row r="141" spans="2:27" x14ac:dyDescent="0.25">
      <c r="B141" s="30">
        <v>44459</v>
      </c>
      <c r="C141" s="105"/>
      <c r="D141" s="26">
        <v>169.05</v>
      </c>
      <c r="E141" s="130"/>
      <c r="F141" s="130"/>
      <c r="G141" s="130"/>
      <c r="H141" s="130"/>
      <c r="I141" s="105"/>
      <c r="J141" s="26">
        <v>136.4</v>
      </c>
      <c r="K141" s="105"/>
      <c r="L141" s="26">
        <v>191.1</v>
      </c>
      <c r="M141" s="105"/>
      <c r="N141" s="47" t="s">
        <v>33</v>
      </c>
      <c r="O141" s="104" t="s">
        <v>33</v>
      </c>
      <c r="P141" s="101" t="s">
        <v>24</v>
      </c>
      <c r="Q141" s="105"/>
      <c r="R141" s="102" t="s">
        <v>33</v>
      </c>
      <c r="S141" s="103" t="s">
        <v>24</v>
      </c>
      <c r="T141" s="22">
        <v>144.9</v>
      </c>
      <c r="U141" s="170"/>
      <c r="V141" s="146"/>
      <c r="W141" s="172"/>
      <c r="X141" s="173"/>
      <c r="Y141" s="174"/>
    </row>
    <row r="142" spans="2:27" x14ac:dyDescent="0.25">
      <c r="B142" s="30">
        <v>44462</v>
      </c>
      <c r="C142" s="105"/>
      <c r="D142" s="106">
        <v>115.44</v>
      </c>
      <c r="E142" s="130"/>
      <c r="F142" s="130"/>
      <c r="G142" s="130"/>
      <c r="H142" s="130"/>
      <c r="I142" s="105"/>
      <c r="J142" s="26">
        <v>127.2</v>
      </c>
      <c r="K142" s="105"/>
      <c r="L142" s="26"/>
      <c r="M142" s="105"/>
      <c r="N142" s="47" t="s">
        <v>33</v>
      </c>
      <c r="O142" s="104" t="s">
        <v>33</v>
      </c>
      <c r="P142" s="101" t="s">
        <v>24</v>
      </c>
      <c r="Q142" s="105"/>
      <c r="R142" s="102" t="s">
        <v>33</v>
      </c>
      <c r="S142" s="103" t="s">
        <v>24</v>
      </c>
      <c r="T142" s="22">
        <v>140.69999999999999</v>
      </c>
      <c r="U142" s="170"/>
      <c r="V142" s="146"/>
      <c r="W142" s="176" t="s">
        <v>24</v>
      </c>
      <c r="X142" s="173"/>
      <c r="Y142" s="174"/>
      <c r="AA142" t="s">
        <v>108</v>
      </c>
    </row>
    <row r="143" spans="2:27" x14ac:dyDescent="0.25">
      <c r="B143" s="30" t="s">
        <v>109</v>
      </c>
      <c r="C143" s="46"/>
      <c r="D143" s="26">
        <v>155.1</v>
      </c>
      <c r="E143" s="26"/>
      <c r="F143" s="26"/>
      <c r="G143" s="26"/>
      <c r="H143" s="26"/>
      <c r="I143" s="46"/>
      <c r="J143" s="26">
        <v>140.80000000000001</v>
      </c>
      <c r="K143" s="46"/>
      <c r="L143" s="26"/>
      <c r="M143" s="46"/>
      <c r="N143" s="47" t="s">
        <v>33</v>
      </c>
      <c r="O143" s="104" t="s">
        <v>33</v>
      </c>
      <c r="P143" s="49" t="s">
        <v>24</v>
      </c>
      <c r="Q143" s="46"/>
      <c r="R143" s="102" t="s">
        <v>33</v>
      </c>
      <c r="S143" s="103" t="s">
        <v>24</v>
      </c>
      <c r="T143" s="22">
        <v>140.69999999999999</v>
      </c>
      <c r="U143" s="155">
        <v>13.44</v>
      </c>
      <c r="V143" s="184">
        <v>8.7149999999999999</v>
      </c>
      <c r="W143" s="176" t="s">
        <v>24</v>
      </c>
      <c r="X143" s="158">
        <v>45.99</v>
      </c>
      <c r="Y143" s="159">
        <v>46.515000000000001</v>
      </c>
    </row>
    <row r="144" spans="2:27" x14ac:dyDescent="0.25">
      <c r="B144" s="30" t="s">
        <v>112</v>
      </c>
      <c r="C144" s="105"/>
      <c r="D144" s="106">
        <v>174.3</v>
      </c>
      <c r="E144" s="130"/>
      <c r="F144" s="130"/>
      <c r="G144" s="130"/>
      <c r="H144" s="130"/>
      <c r="I144" s="105"/>
      <c r="J144" s="26">
        <v>153.30000000000001</v>
      </c>
      <c r="K144" s="105"/>
      <c r="L144" s="26"/>
      <c r="M144" s="105"/>
      <c r="N144" s="47" t="s">
        <v>33</v>
      </c>
      <c r="O144" s="104" t="s">
        <v>33</v>
      </c>
      <c r="P144" s="49" t="s">
        <v>24</v>
      </c>
      <c r="Q144" s="105"/>
      <c r="R144" s="102" t="s">
        <v>33</v>
      </c>
      <c r="S144" s="103" t="s">
        <v>24</v>
      </c>
      <c r="T144" s="22">
        <v>165.44</v>
      </c>
      <c r="U144" s="155">
        <v>12.32</v>
      </c>
      <c r="V144" s="184">
        <v>14.3</v>
      </c>
      <c r="W144" s="176" t="s">
        <v>24</v>
      </c>
      <c r="X144" s="158">
        <v>180.6</v>
      </c>
      <c r="Y144" s="159">
        <v>203.7</v>
      </c>
    </row>
    <row r="145" spans="2:27" x14ac:dyDescent="0.25">
      <c r="B145" s="30" t="s">
        <v>114</v>
      </c>
      <c r="C145" s="105"/>
      <c r="D145" s="106">
        <v>172.2</v>
      </c>
      <c r="E145" s="130"/>
      <c r="F145" s="130"/>
      <c r="G145" s="130"/>
      <c r="H145" s="130"/>
      <c r="I145" s="105"/>
      <c r="J145" s="26">
        <v>157.5</v>
      </c>
      <c r="K145" s="105"/>
      <c r="L145" s="26"/>
      <c r="M145" s="105"/>
      <c r="N145" s="47" t="s">
        <v>33</v>
      </c>
      <c r="O145" s="104" t="s">
        <v>33</v>
      </c>
      <c r="P145" s="101" t="s">
        <v>24</v>
      </c>
      <c r="Q145" s="105"/>
      <c r="R145" s="102" t="s">
        <v>33</v>
      </c>
      <c r="S145" s="103" t="s">
        <v>24</v>
      </c>
      <c r="T145" s="22">
        <v>152.02000000000001</v>
      </c>
      <c r="U145" s="155">
        <v>8.8000000000000007</v>
      </c>
      <c r="V145" s="184">
        <v>17.600000000000001</v>
      </c>
      <c r="W145" s="176" t="s">
        <v>24</v>
      </c>
      <c r="X145" s="158">
        <v>157.5</v>
      </c>
      <c r="Y145" s="159">
        <v>203.7</v>
      </c>
    </row>
    <row r="146" spans="2:27" x14ac:dyDescent="0.25">
      <c r="B146" s="30" t="s">
        <v>116</v>
      </c>
      <c r="C146" s="105"/>
      <c r="D146" s="106">
        <v>184.8</v>
      </c>
      <c r="E146" s="130"/>
      <c r="F146" s="130"/>
      <c r="G146" s="130"/>
      <c r="H146" s="130"/>
      <c r="I146" s="105"/>
      <c r="J146" s="26">
        <v>258.5</v>
      </c>
      <c r="K146" s="105"/>
      <c r="L146" s="26"/>
      <c r="M146" s="105"/>
      <c r="N146" s="47" t="s">
        <v>33</v>
      </c>
      <c r="O146" s="104" t="s">
        <v>33</v>
      </c>
      <c r="P146" s="101" t="s">
        <v>24</v>
      </c>
      <c r="Q146" s="105"/>
      <c r="R146" s="102" t="s">
        <v>33</v>
      </c>
      <c r="S146" s="103" t="s">
        <v>24</v>
      </c>
      <c r="T146" s="22">
        <v>150.36000000000001</v>
      </c>
      <c r="U146" s="155">
        <v>13.44</v>
      </c>
      <c r="V146" s="184">
        <v>9.9</v>
      </c>
      <c r="W146" s="176" t="s">
        <v>24</v>
      </c>
      <c r="X146" s="158">
        <v>178.2</v>
      </c>
      <c r="Y146" s="159"/>
      <c r="AA146" t="s">
        <v>117</v>
      </c>
    </row>
    <row r="147" spans="2:27" x14ac:dyDescent="0.25">
      <c r="B147" s="30" t="s">
        <v>119</v>
      </c>
      <c r="C147" s="105"/>
      <c r="D147" s="106">
        <v>108</v>
      </c>
      <c r="E147" s="130"/>
      <c r="F147" s="130"/>
      <c r="G147" s="130"/>
      <c r="H147" s="130"/>
      <c r="I147" s="105"/>
      <c r="J147" s="26">
        <v>137.5</v>
      </c>
      <c r="K147" s="105"/>
      <c r="L147" s="26"/>
      <c r="M147" s="105"/>
      <c r="N147" s="47" t="s">
        <v>33</v>
      </c>
      <c r="O147" s="104" t="s">
        <v>42</v>
      </c>
      <c r="P147" s="101" t="s">
        <v>24</v>
      </c>
      <c r="Q147" s="105"/>
      <c r="R147" s="102" t="s">
        <v>33</v>
      </c>
      <c r="S147" s="103" t="s">
        <v>24</v>
      </c>
      <c r="T147" s="22">
        <v>187.95</v>
      </c>
      <c r="U147" s="155">
        <v>34.65</v>
      </c>
      <c r="V147" s="184">
        <v>12.18</v>
      </c>
      <c r="W147" s="176" t="s">
        <v>24</v>
      </c>
      <c r="X147" s="158">
        <v>121.8</v>
      </c>
      <c r="Y147" s="159">
        <v>148.5</v>
      </c>
      <c r="AA147" t="s">
        <v>120</v>
      </c>
    </row>
    <row r="148" spans="2:27" x14ac:dyDescent="0.25">
      <c r="B148" s="30" t="s">
        <v>123</v>
      </c>
      <c r="C148" s="105"/>
      <c r="D148" s="106">
        <v>168</v>
      </c>
      <c r="E148" s="130"/>
      <c r="F148" s="130"/>
      <c r="G148" s="130"/>
      <c r="H148" s="130"/>
      <c r="I148" s="105"/>
      <c r="J148" s="26">
        <v>147</v>
      </c>
      <c r="K148" s="105"/>
      <c r="L148" s="26"/>
      <c r="M148" s="105"/>
      <c r="N148" s="47" t="s">
        <v>33</v>
      </c>
      <c r="O148" s="104" t="s">
        <v>42</v>
      </c>
      <c r="P148" s="101" t="s">
        <v>24</v>
      </c>
      <c r="Q148" s="105"/>
      <c r="R148" s="102" t="s">
        <v>33</v>
      </c>
      <c r="S148" s="103" t="s">
        <v>24</v>
      </c>
      <c r="T148" s="22">
        <v>197.61</v>
      </c>
      <c r="U148" s="155">
        <v>30.25</v>
      </c>
      <c r="V148" s="184">
        <v>6.93</v>
      </c>
      <c r="W148" s="176" t="s">
        <v>24</v>
      </c>
      <c r="X148" s="158">
        <v>174.3</v>
      </c>
      <c r="Y148" s="159">
        <v>194.25</v>
      </c>
    </row>
    <row r="149" spans="2:27" x14ac:dyDescent="0.25">
      <c r="B149" s="30" t="s">
        <v>125</v>
      </c>
      <c r="C149" s="105"/>
      <c r="D149" s="106">
        <v>170.1</v>
      </c>
      <c r="E149" s="130"/>
      <c r="F149" s="130"/>
      <c r="G149" s="130"/>
      <c r="H149" s="130"/>
      <c r="I149" s="105"/>
      <c r="J149" s="26">
        <v>183.75</v>
      </c>
      <c r="K149" s="105"/>
      <c r="L149" s="26"/>
      <c r="M149" s="105"/>
      <c r="N149" s="47" t="s">
        <v>33</v>
      </c>
      <c r="O149" s="104" t="s">
        <v>42</v>
      </c>
      <c r="P149" s="101" t="s">
        <v>24</v>
      </c>
      <c r="Q149" s="105"/>
      <c r="R149" s="102" t="s">
        <v>33</v>
      </c>
      <c r="S149" s="103" t="s">
        <v>24</v>
      </c>
      <c r="T149" s="22">
        <v>203.52</v>
      </c>
      <c r="U149" s="155">
        <v>57.6</v>
      </c>
      <c r="V149" s="184">
        <v>8.82</v>
      </c>
      <c r="W149" s="176" t="s">
        <v>24</v>
      </c>
      <c r="X149" s="158">
        <v>136.5</v>
      </c>
      <c r="Y149" s="159">
        <v>199.5</v>
      </c>
    </row>
    <row r="150" spans="2:27" x14ac:dyDescent="0.25">
      <c r="B150" s="30" t="s">
        <v>126</v>
      </c>
      <c r="C150" s="105"/>
      <c r="D150" s="106">
        <v>176.19</v>
      </c>
      <c r="E150" s="130"/>
      <c r="F150" s="130"/>
      <c r="G150" s="130"/>
      <c r="H150" s="130"/>
      <c r="I150" s="105"/>
      <c r="J150" s="26">
        <v>178.5</v>
      </c>
      <c r="K150" s="105"/>
      <c r="L150" s="26"/>
      <c r="M150" s="105"/>
      <c r="N150" s="47" t="s">
        <v>33</v>
      </c>
      <c r="O150" s="104" t="s">
        <v>42</v>
      </c>
      <c r="P150" s="101" t="s">
        <v>24</v>
      </c>
      <c r="Q150" s="105"/>
      <c r="R150" s="102" t="s">
        <v>33</v>
      </c>
      <c r="S150" s="103" t="s">
        <v>24</v>
      </c>
      <c r="T150" s="22">
        <v>178.5</v>
      </c>
      <c r="U150" s="155">
        <v>55.65</v>
      </c>
      <c r="V150" s="184">
        <v>8.82</v>
      </c>
      <c r="W150" s="176" t="s">
        <v>24</v>
      </c>
      <c r="X150" s="158">
        <v>134.4</v>
      </c>
      <c r="Y150" s="159">
        <v>194.25</v>
      </c>
    </row>
    <row r="151" spans="2:27" x14ac:dyDescent="0.25">
      <c r="B151" s="30" t="s">
        <v>129</v>
      </c>
      <c r="C151" s="105"/>
      <c r="D151" s="106">
        <v>178.32</v>
      </c>
      <c r="E151" s="130"/>
      <c r="F151" s="130"/>
      <c r="G151" s="130"/>
      <c r="H151" s="130"/>
      <c r="I151" s="105"/>
      <c r="J151" s="26">
        <v>170.4</v>
      </c>
      <c r="K151" s="105"/>
      <c r="L151" s="26"/>
      <c r="M151" s="105"/>
      <c r="N151" s="47" t="s">
        <v>33</v>
      </c>
      <c r="O151" s="2">
        <v>273</v>
      </c>
      <c r="P151" s="127">
        <v>172.8</v>
      </c>
      <c r="Q151" s="105"/>
      <c r="R151" s="102" t="s">
        <v>24</v>
      </c>
      <c r="S151" s="103"/>
      <c r="T151" s="22">
        <v>187.2</v>
      </c>
      <c r="U151" s="155">
        <v>58.3</v>
      </c>
      <c r="V151" s="201">
        <v>6.6</v>
      </c>
      <c r="W151" s="176"/>
      <c r="X151" s="158">
        <v>77</v>
      </c>
      <c r="Y151" s="159">
        <v>181.5</v>
      </c>
      <c r="AA151" t="s">
        <v>130</v>
      </c>
    </row>
    <row r="152" spans="2:27" x14ac:dyDescent="0.25">
      <c r="B152" s="30" t="s">
        <v>132</v>
      </c>
      <c r="C152" s="105"/>
      <c r="D152" s="26">
        <v>194.25</v>
      </c>
      <c r="E152" s="26"/>
      <c r="F152" s="26"/>
      <c r="G152" s="26"/>
      <c r="H152" s="26"/>
      <c r="I152" s="46"/>
      <c r="J152" s="26">
        <v>172.2</v>
      </c>
      <c r="K152" s="46"/>
      <c r="L152" s="26"/>
      <c r="M152" s="46"/>
      <c r="N152" s="47" t="s">
        <v>33</v>
      </c>
      <c r="O152" s="2">
        <v>262.5</v>
      </c>
      <c r="P152" s="127">
        <v>264</v>
      </c>
      <c r="Q152" s="46"/>
      <c r="R152" s="102" t="s">
        <v>24</v>
      </c>
      <c r="S152" s="103" t="s">
        <v>24</v>
      </c>
      <c r="T152" s="22">
        <v>211.2</v>
      </c>
      <c r="U152" s="155">
        <v>44</v>
      </c>
      <c r="V152" s="184">
        <v>11.55</v>
      </c>
      <c r="W152" s="176" t="s">
        <v>24</v>
      </c>
      <c r="X152" s="158">
        <v>126</v>
      </c>
      <c r="Y152" s="159">
        <v>194.25</v>
      </c>
    </row>
    <row r="153" spans="2:27" x14ac:dyDescent="0.25">
      <c r="B153" s="30" t="s">
        <v>133</v>
      </c>
      <c r="C153" s="105"/>
      <c r="D153" s="26">
        <v>184.38</v>
      </c>
      <c r="E153" s="26"/>
      <c r="F153" s="26"/>
      <c r="G153" s="26"/>
      <c r="H153" s="26"/>
      <c r="I153" s="46"/>
      <c r="J153" s="26">
        <v>172.2</v>
      </c>
      <c r="K153" s="46"/>
      <c r="L153" s="26"/>
      <c r="M153" s="46"/>
      <c r="N153" s="47" t="s">
        <v>33</v>
      </c>
      <c r="O153" s="2">
        <v>294</v>
      </c>
      <c r="P153" s="127">
        <v>236.25</v>
      </c>
      <c r="Q153" s="46"/>
      <c r="R153" s="102" t="s">
        <v>24</v>
      </c>
      <c r="S153" s="110">
        <v>40.950000000000003</v>
      </c>
      <c r="T153" s="22">
        <v>184.8</v>
      </c>
      <c r="U153" s="155">
        <v>98.7</v>
      </c>
      <c r="V153" s="184">
        <v>18.27</v>
      </c>
      <c r="W153" s="199">
        <v>9.4499999999999993</v>
      </c>
      <c r="X153" s="158">
        <v>161.69999999999999</v>
      </c>
      <c r="Y153" s="159">
        <v>194.25</v>
      </c>
    </row>
    <row r="154" spans="2:27" x14ac:dyDescent="0.25">
      <c r="B154" s="30" t="s">
        <v>134</v>
      </c>
      <c r="C154" s="105"/>
      <c r="D154" s="26">
        <v>168</v>
      </c>
      <c r="E154" s="26"/>
      <c r="F154" s="26"/>
      <c r="G154" s="26"/>
      <c r="H154" s="26"/>
      <c r="I154" s="46"/>
      <c r="J154" s="26">
        <v>172.62</v>
      </c>
      <c r="K154" s="46"/>
      <c r="L154" s="26"/>
      <c r="M154" s="46"/>
      <c r="N154" s="47" t="s">
        <v>33</v>
      </c>
      <c r="O154" s="2">
        <v>294</v>
      </c>
      <c r="P154" s="127">
        <v>270</v>
      </c>
      <c r="Q154" s="46"/>
      <c r="R154" s="102" t="s">
        <v>24</v>
      </c>
      <c r="S154" s="103" t="s">
        <v>24</v>
      </c>
      <c r="T154" s="22">
        <v>151.19999999999999</v>
      </c>
      <c r="U154" s="155">
        <v>80.849999999999994</v>
      </c>
      <c r="V154" s="201">
        <v>30</v>
      </c>
      <c r="W154" s="176" t="s">
        <v>24</v>
      </c>
      <c r="X154" s="158">
        <v>174.3</v>
      </c>
      <c r="Y154" s="178" t="s">
        <v>33</v>
      </c>
    </row>
    <row r="155" spans="2:27" x14ac:dyDescent="0.25">
      <c r="B155" s="30" t="s">
        <v>137</v>
      </c>
      <c r="C155" s="105"/>
      <c r="D155" s="26">
        <v>162.75</v>
      </c>
      <c r="E155" s="26"/>
      <c r="F155" s="26"/>
      <c r="G155" s="26"/>
      <c r="H155" s="26"/>
      <c r="I155" s="46"/>
      <c r="J155" s="26">
        <v>165.9</v>
      </c>
      <c r="K155" s="46"/>
      <c r="L155" s="26"/>
      <c r="M155" s="46"/>
      <c r="N155" s="47" t="s">
        <v>33</v>
      </c>
      <c r="O155" s="2">
        <v>283.5</v>
      </c>
      <c r="P155" s="127">
        <v>246.75</v>
      </c>
      <c r="Q155" s="46"/>
      <c r="R155" s="102" t="s">
        <v>24</v>
      </c>
      <c r="S155" s="103" t="s">
        <v>24</v>
      </c>
      <c r="T155" s="22">
        <v>176.4</v>
      </c>
      <c r="U155" s="155">
        <v>74.55</v>
      </c>
      <c r="V155" s="201">
        <v>25.725000000000001</v>
      </c>
      <c r="W155" s="199">
        <v>7.875</v>
      </c>
      <c r="X155" s="158">
        <v>149.1</v>
      </c>
      <c r="Y155" s="159">
        <v>215.25</v>
      </c>
      <c r="AA155" t="s">
        <v>138</v>
      </c>
    </row>
    <row r="156" spans="2:27" x14ac:dyDescent="0.25">
      <c r="B156" s="30" t="s">
        <v>139</v>
      </c>
      <c r="C156" s="105"/>
      <c r="D156" s="26">
        <v>169.26</v>
      </c>
      <c r="E156" s="26"/>
      <c r="F156" s="26"/>
      <c r="G156" s="26"/>
      <c r="H156" s="26"/>
      <c r="I156" s="46"/>
      <c r="J156" s="26">
        <v>165.9</v>
      </c>
      <c r="K156" s="46"/>
      <c r="L156" s="26"/>
      <c r="M156" s="46"/>
      <c r="N156" s="47" t="s">
        <v>33</v>
      </c>
      <c r="O156" s="2">
        <v>270.25</v>
      </c>
      <c r="P156" s="127">
        <v>252</v>
      </c>
      <c r="Q156" s="46"/>
      <c r="R156" s="102" t="s">
        <v>24</v>
      </c>
      <c r="S156" s="103" t="s">
        <v>24</v>
      </c>
      <c r="T156" s="22">
        <v>160.6</v>
      </c>
      <c r="U156" s="155">
        <v>61.95</v>
      </c>
      <c r="V156" s="201">
        <v>14.7</v>
      </c>
      <c r="W156" s="176" t="s">
        <v>42</v>
      </c>
      <c r="X156" s="158">
        <v>153.30000000000001</v>
      </c>
      <c r="Y156" s="159">
        <v>199.5</v>
      </c>
    </row>
    <row r="157" spans="2:27" x14ac:dyDescent="0.25">
      <c r="B157" s="30" t="s">
        <v>140</v>
      </c>
      <c r="C157" s="105"/>
      <c r="D157" s="26">
        <v>194.46</v>
      </c>
      <c r="E157" s="26"/>
      <c r="F157" s="26"/>
      <c r="G157" s="26"/>
      <c r="H157" s="26"/>
      <c r="I157" s="46"/>
      <c r="J157" s="26">
        <v>163.80000000000001</v>
      </c>
      <c r="K157" s="46"/>
      <c r="L157" s="26"/>
      <c r="M157" s="46"/>
      <c r="N157" s="47" t="s">
        <v>33</v>
      </c>
      <c r="O157" s="2">
        <v>294</v>
      </c>
      <c r="P157" s="127">
        <v>241.5</v>
      </c>
      <c r="Q157" s="46"/>
      <c r="R157" s="102" t="s">
        <v>24</v>
      </c>
      <c r="S157" s="103" t="s">
        <v>24</v>
      </c>
      <c r="T157" s="22">
        <v>178.5</v>
      </c>
      <c r="U157" s="155">
        <v>66.150000000000006</v>
      </c>
      <c r="V157" s="201">
        <v>26.4</v>
      </c>
      <c r="W157" s="199">
        <v>7.92</v>
      </c>
      <c r="X157" s="158">
        <v>103.4</v>
      </c>
      <c r="Y157" s="159">
        <v>204.75</v>
      </c>
    </row>
    <row r="158" spans="2:27" x14ac:dyDescent="0.25">
      <c r="B158" s="30" t="s">
        <v>141</v>
      </c>
      <c r="C158" s="105"/>
      <c r="D158" s="106">
        <v>171.15</v>
      </c>
      <c r="E158" s="130"/>
      <c r="F158" s="130"/>
      <c r="G158" s="130"/>
      <c r="H158" s="130"/>
      <c r="I158" s="105"/>
      <c r="J158" s="26">
        <v>138.69999999999999</v>
      </c>
      <c r="K158" s="105"/>
      <c r="L158" s="26"/>
      <c r="M158" s="105"/>
      <c r="N158" s="47" t="s">
        <v>33</v>
      </c>
      <c r="O158" s="2">
        <v>267.75</v>
      </c>
      <c r="P158" s="127">
        <v>220</v>
      </c>
      <c r="Q158" s="105"/>
      <c r="R158" s="102" t="s">
        <v>24</v>
      </c>
      <c r="S158" s="103" t="s">
        <v>24</v>
      </c>
      <c r="T158" s="22">
        <v>178.2</v>
      </c>
      <c r="U158" s="155">
        <v>79.2</v>
      </c>
      <c r="V158" s="201">
        <v>36.799999999999997</v>
      </c>
      <c r="W158" s="199">
        <v>8.2799999999999994</v>
      </c>
      <c r="X158" s="158">
        <v>155.4</v>
      </c>
      <c r="Y158" s="159">
        <v>215.25</v>
      </c>
      <c r="AA158" t="s">
        <v>142</v>
      </c>
    </row>
    <row r="159" spans="2:27" x14ac:dyDescent="0.25">
      <c r="B159" s="30" t="s">
        <v>143</v>
      </c>
      <c r="C159" s="105"/>
      <c r="D159" s="106">
        <v>166.11</v>
      </c>
      <c r="E159" s="130"/>
      <c r="F159" s="130"/>
      <c r="G159" s="130"/>
      <c r="H159" s="130"/>
      <c r="I159" s="105"/>
      <c r="J159" s="26">
        <v>165.9</v>
      </c>
      <c r="K159" s="105"/>
      <c r="L159" s="26"/>
      <c r="M159" s="105"/>
      <c r="N159" s="47" t="s">
        <v>33</v>
      </c>
      <c r="O159" s="2">
        <v>299.25</v>
      </c>
      <c r="P159" s="127">
        <v>210</v>
      </c>
      <c r="Q159" s="105"/>
      <c r="R159" s="102" t="s">
        <v>24</v>
      </c>
      <c r="S159" s="103" t="s">
        <v>24</v>
      </c>
      <c r="T159" s="22">
        <v>197.4</v>
      </c>
      <c r="U159" s="155">
        <v>79.8</v>
      </c>
      <c r="V159" s="201">
        <v>33.6</v>
      </c>
      <c r="W159" s="199">
        <v>8.19</v>
      </c>
      <c r="X159" s="158">
        <v>115.5</v>
      </c>
      <c r="Y159" s="159">
        <v>152.25</v>
      </c>
    </row>
    <row r="160" spans="2:27" x14ac:dyDescent="0.25">
      <c r="B160" s="30" t="s">
        <v>144</v>
      </c>
      <c r="C160" s="105"/>
      <c r="D160" s="26">
        <v>175.35</v>
      </c>
      <c r="E160" s="26"/>
      <c r="F160" s="26"/>
      <c r="G160" s="26"/>
      <c r="H160" s="26"/>
      <c r="I160" s="105"/>
      <c r="J160" s="26">
        <v>158.4</v>
      </c>
      <c r="K160" s="105"/>
      <c r="L160" s="26"/>
      <c r="M160" s="105"/>
      <c r="N160" s="47" t="s">
        <v>33</v>
      </c>
      <c r="O160" s="2">
        <v>278.25</v>
      </c>
      <c r="P160" s="10">
        <v>236.5</v>
      </c>
      <c r="Q160" s="105"/>
      <c r="R160" s="102" t="s">
        <v>24</v>
      </c>
      <c r="S160" s="22">
        <v>210</v>
      </c>
      <c r="T160" s="22">
        <v>174.3</v>
      </c>
      <c r="U160" s="155">
        <v>74.8</v>
      </c>
      <c r="V160" s="184">
        <v>30.79</v>
      </c>
      <c r="W160" s="157">
        <v>9.4499999999999993</v>
      </c>
      <c r="X160" s="158">
        <v>153.30000000000001</v>
      </c>
      <c r="Y160" s="159">
        <v>189</v>
      </c>
      <c r="AA160" t="s">
        <v>145</v>
      </c>
    </row>
    <row r="161" spans="2:27" x14ac:dyDescent="0.25">
      <c r="B161" s="30" t="s">
        <v>146</v>
      </c>
      <c r="C161" s="105"/>
      <c r="D161" s="26">
        <v>158.97</v>
      </c>
      <c r="E161" s="26"/>
      <c r="F161" s="26"/>
      <c r="G161" s="26"/>
      <c r="H161" s="26"/>
      <c r="I161" s="46"/>
      <c r="J161" s="26">
        <v>163.80000000000001</v>
      </c>
      <c r="K161" s="46"/>
      <c r="L161" s="26"/>
      <c r="M161" s="46"/>
      <c r="N161" s="47" t="s">
        <v>33</v>
      </c>
      <c r="O161" s="2">
        <v>288.75</v>
      </c>
      <c r="P161" s="10">
        <v>252</v>
      </c>
      <c r="Q161" s="46"/>
      <c r="R161" s="102" t="s">
        <v>24</v>
      </c>
      <c r="S161" s="22">
        <v>2.8</v>
      </c>
      <c r="T161" s="22">
        <v>204.6</v>
      </c>
      <c r="U161" s="155">
        <v>86.1</v>
      </c>
      <c r="V161" s="184">
        <v>59.85</v>
      </c>
      <c r="W161" s="157">
        <v>4.84</v>
      </c>
      <c r="X161" s="158">
        <v>161.69999999999999</v>
      </c>
      <c r="Y161" s="159">
        <v>189</v>
      </c>
    </row>
    <row r="162" spans="2:27" x14ac:dyDescent="0.25">
      <c r="B162" s="30" t="s">
        <v>147</v>
      </c>
      <c r="C162" s="105"/>
      <c r="D162" s="106">
        <v>176</v>
      </c>
      <c r="E162" s="130"/>
      <c r="F162" s="130"/>
      <c r="G162" s="130"/>
      <c r="H162" s="130"/>
      <c r="I162" s="105"/>
      <c r="J162" s="26">
        <v>161.69999999999999</v>
      </c>
      <c r="K162" s="105"/>
      <c r="L162" s="26"/>
      <c r="M162" s="105"/>
      <c r="N162" s="47" t="s">
        <v>33</v>
      </c>
      <c r="O162" s="2">
        <v>283.5</v>
      </c>
      <c r="P162" s="127">
        <v>241.5</v>
      </c>
      <c r="Q162" s="105"/>
      <c r="R162" s="102" t="s">
        <v>24</v>
      </c>
      <c r="S162" s="103" t="s">
        <v>24</v>
      </c>
      <c r="T162" s="22">
        <v>180.6</v>
      </c>
      <c r="U162" s="155">
        <v>70.349999999999994</v>
      </c>
      <c r="V162" s="201">
        <v>65.099999999999994</v>
      </c>
      <c r="W162" s="199" t="s">
        <v>42</v>
      </c>
      <c r="X162" s="158">
        <v>186.9</v>
      </c>
      <c r="Y162" s="159">
        <v>204.75</v>
      </c>
    </row>
    <row r="163" spans="2:27" x14ac:dyDescent="0.25">
      <c r="B163" s="30" t="s">
        <v>148</v>
      </c>
      <c r="C163" s="105"/>
      <c r="D163" s="26">
        <v>190.52</v>
      </c>
      <c r="E163" s="26"/>
      <c r="F163" s="26"/>
      <c r="G163" s="26"/>
      <c r="H163" s="26"/>
      <c r="I163" s="46"/>
      <c r="J163" s="26">
        <v>168</v>
      </c>
      <c r="K163" s="46"/>
      <c r="L163" s="26"/>
      <c r="M163" s="46"/>
      <c r="N163" s="47" t="s">
        <v>33</v>
      </c>
      <c r="O163" s="2">
        <v>283.5</v>
      </c>
      <c r="P163" s="127">
        <v>253</v>
      </c>
      <c r="Q163" s="46"/>
      <c r="R163" s="102" t="s">
        <v>33</v>
      </c>
      <c r="S163" s="103" t="s">
        <v>24</v>
      </c>
      <c r="T163" s="22">
        <v>202.4</v>
      </c>
      <c r="U163" s="155">
        <v>58.8</v>
      </c>
      <c r="V163" s="201">
        <v>44</v>
      </c>
      <c r="W163" s="176">
        <v>6.3</v>
      </c>
      <c r="X163" s="158">
        <v>138.6</v>
      </c>
      <c r="Y163" s="159">
        <v>189</v>
      </c>
    </row>
    <row r="164" spans="2:27" x14ac:dyDescent="0.25">
      <c r="B164" s="30" t="s">
        <v>149</v>
      </c>
      <c r="C164" s="105"/>
      <c r="D164" s="26">
        <v>189</v>
      </c>
      <c r="E164" s="26"/>
      <c r="F164" s="26"/>
      <c r="G164" s="26"/>
      <c r="H164" s="26"/>
      <c r="I164" s="46"/>
      <c r="J164" s="26">
        <v>165.9</v>
      </c>
      <c r="K164" s="46"/>
      <c r="L164" s="26"/>
      <c r="M164" s="46"/>
      <c r="N164" s="47" t="s">
        <v>33</v>
      </c>
      <c r="O164" s="2">
        <v>283.5</v>
      </c>
      <c r="P164" s="127">
        <v>189</v>
      </c>
      <c r="Q164" s="46"/>
      <c r="R164" s="102" t="s">
        <v>33</v>
      </c>
      <c r="S164" s="103" t="s">
        <v>24</v>
      </c>
      <c r="T164" s="22">
        <v>182.7</v>
      </c>
      <c r="U164" s="155">
        <v>58.8</v>
      </c>
      <c r="V164" s="201">
        <v>74.55</v>
      </c>
      <c r="W164" s="199">
        <v>4.08</v>
      </c>
      <c r="X164" s="158">
        <v>165.9</v>
      </c>
      <c r="Y164" s="159">
        <v>210</v>
      </c>
    </row>
    <row r="165" spans="2:27" x14ac:dyDescent="0.25">
      <c r="B165" s="30" t="s">
        <v>150</v>
      </c>
      <c r="C165" s="105"/>
      <c r="D165" s="26">
        <v>169.89</v>
      </c>
      <c r="E165" s="26"/>
      <c r="F165" s="26"/>
      <c r="G165" s="26"/>
      <c r="H165" s="26"/>
      <c r="I165" s="46"/>
      <c r="J165" s="26">
        <v>134.4</v>
      </c>
      <c r="K165" s="46"/>
      <c r="L165" s="26"/>
      <c r="M165" s="46"/>
      <c r="N165" s="47" t="s">
        <v>33</v>
      </c>
      <c r="O165" s="2">
        <v>267.75</v>
      </c>
      <c r="P165" s="127">
        <v>88</v>
      </c>
      <c r="Q165" s="46"/>
      <c r="R165" s="102" t="s">
        <v>33</v>
      </c>
      <c r="S165" s="103" t="s">
        <v>24</v>
      </c>
      <c r="T165" s="22">
        <v>162.80000000000001</v>
      </c>
      <c r="U165" s="155">
        <v>33</v>
      </c>
      <c r="V165" s="201">
        <v>68.2</v>
      </c>
      <c r="W165" s="176" t="s">
        <v>24</v>
      </c>
      <c r="X165" s="158">
        <v>191.1</v>
      </c>
      <c r="Y165" s="178" t="s">
        <v>33</v>
      </c>
    </row>
    <row r="166" spans="2:27" x14ac:dyDescent="0.25">
      <c r="B166" s="30" t="s">
        <v>151</v>
      </c>
      <c r="C166" s="105"/>
      <c r="D166" s="26">
        <v>176.82</v>
      </c>
      <c r="E166" s="26"/>
      <c r="F166" s="26"/>
      <c r="G166" s="26"/>
      <c r="H166" s="26"/>
      <c r="I166" s="46"/>
      <c r="J166" s="26">
        <v>165.9</v>
      </c>
      <c r="K166" s="46"/>
      <c r="L166" s="26"/>
      <c r="M166" s="46"/>
      <c r="N166" s="47" t="s">
        <v>33</v>
      </c>
      <c r="O166" s="2">
        <v>273</v>
      </c>
      <c r="P166" s="127">
        <v>206.8</v>
      </c>
      <c r="Q166" s="46"/>
      <c r="R166" s="102" t="s">
        <v>33</v>
      </c>
      <c r="S166" s="110">
        <v>2.16</v>
      </c>
      <c r="T166" s="22">
        <v>189.2</v>
      </c>
      <c r="U166" s="155">
        <v>58.3</v>
      </c>
      <c r="V166" s="201">
        <v>14.96</v>
      </c>
      <c r="W166" s="199">
        <v>13.65</v>
      </c>
      <c r="X166" s="158">
        <v>144.9</v>
      </c>
      <c r="Y166" s="159">
        <v>204.75</v>
      </c>
      <c r="AA166" t="s">
        <v>152</v>
      </c>
    </row>
    <row r="167" spans="2:27" x14ac:dyDescent="0.25">
      <c r="B167" s="30" t="s">
        <v>153</v>
      </c>
      <c r="C167" s="105"/>
      <c r="D167" s="26">
        <v>173.25</v>
      </c>
      <c r="E167" s="26"/>
      <c r="F167" s="26"/>
      <c r="G167" s="26"/>
      <c r="H167" s="26"/>
      <c r="I167" s="46"/>
      <c r="J167" s="26">
        <v>163.80000000000001</v>
      </c>
      <c r="K167" s="46"/>
      <c r="L167" s="26"/>
      <c r="M167" s="46"/>
      <c r="N167" s="47" t="s">
        <v>33</v>
      </c>
      <c r="O167" s="2">
        <v>283.5</v>
      </c>
      <c r="P167" s="127">
        <v>58.3</v>
      </c>
      <c r="Q167" s="46"/>
      <c r="R167" s="102" t="s">
        <v>33</v>
      </c>
      <c r="S167" s="103" t="s">
        <v>24</v>
      </c>
      <c r="T167" s="22">
        <v>132</v>
      </c>
      <c r="U167" s="155">
        <v>36.75</v>
      </c>
      <c r="V167" s="201"/>
      <c r="W167" s="199">
        <v>8.61</v>
      </c>
      <c r="X167" s="158">
        <v>147</v>
      </c>
      <c r="Y167" s="159"/>
    </row>
    <row r="168" spans="2:27" x14ac:dyDescent="0.25">
      <c r="B168" s="30" t="s">
        <v>154</v>
      </c>
      <c r="C168" s="105"/>
      <c r="D168" s="26">
        <v>49.4</v>
      </c>
      <c r="E168" s="26"/>
      <c r="F168" s="26"/>
      <c r="G168" s="26"/>
      <c r="H168" s="26"/>
      <c r="I168" s="46"/>
      <c r="J168" s="26">
        <v>116.38</v>
      </c>
      <c r="K168" s="46"/>
      <c r="L168" s="26"/>
      <c r="M168" s="46"/>
      <c r="N168" s="47" t="s">
        <v>33</v>
      </c>
      <c r="O168" s="2">
        <v>209</v>
      </c>
      <c r="P168" s="127">
        <v>136.4</v>
      </c>
      <c r="Q168" s="46"/>
      <c r="R168" s="102" t="s">
        <v>24</v>
      </c>
      <c r="S168" s="110">
        <v>44.1</v>
      </c>
      <c r="T168" s="22">
        <v>162.80000000000001</v>
      </c>
      <c r="U168" s="155">
        <v>68.2</v>
      </c>
      <c r="V168" s="201"/>
      <c r="W168" s="199">
        <v>16.28</v>
      </c>
      <c r="X168" s="158">
        <v>23.1</v>
      </c>
      <c r="Y168" s="159"/>
      <c r="AA168" t="s">
        <v>157</v>
      </c>
    </row>
    <row r="169" spans="2:27" x14ac:dyDescent="0.25">
      <c r="B169" s="30" t="s">
        <v>155</v>
      </c>
      <c r="C169" s="105"/>
      <c r="D169" s="26">
        <v>120.96</v>
      </c>
      <c r="E169" s="26"/>
      <c r="F169" s="26"/>
      <c r="G169" s="26"/>
      <c r="H169" s="26"/>
      <c r="I169" s="46"/>
      <c r="J169" s="26">
        <v>146.4</v>
      </c>
      <c r="K169" s="46"/>
      <c r="L169" s="26"/>
      <c r="M169" s="46"/>
      <c r="N169" s="106">
        <v>154</v>
      </c>
      <c r="O169" s="2">
        <v>315</v>
      </c>
      <c r="P169" s="127">
        <v>247.5</v>
      </c>
      <c r="Q169" s="46"/>
      <c r="R169" s="102" t="s">
        <v>24</v>
      </c>
      <c r="S169" s="110">
        <v>34.65</v>
      </c>
      <c r="T169" s="22">
        <v>132</v>
      </c>
      <c r="U169" s="155">
        <v>68.2</v>
      </c>
      <c r="V169" s="201">
        <v>3.15</v>
      </c>
      <c r="W169" s="199">
        <v>26.25</v>
      </c>
      <c r="X169" s="158">
        <v>56.7</v>
      </c>
      <c r="Y169" s="178" t="s">
        <v>33</v>
      </c>
      <c r="AA169" t="s">
        <v>156</v>
      </c>
    </row>
    <row r="170" spans="2:27" x14ac:dyDescent="0.25">
      <c r="B170" s="30" t="s">
        <v>158</v>
      </c>
      <c r="C170" s="105"/>
      <c r="D170" s="26">
        <v>129.13999999999999</v>
      </c>
      <c r="E170" s="26"/>
      <c r="F170" s="26"/>
      <c r="G170" s="26"/>
      <c r="H170" s="26"/>
      <c r="I170" s="46"/>
      <c r="J170" s="26">
        <v>151.80000000000001</v>
      </c>
      <c r="K170" s="46"/>
      <c r="L170" s="26"/>
      <c r="M170" s="46"/>
      <c r="N170" s="106">
        <v>52.8</v>
      </c>
      <c r="O170" s="2">
        <v>288.75</v>
      </c>
      <c r="P170" s="127">
        <v>45.1</v>
      </c>
      <c r="Q170" s="46"/>
      <c r="R170" s="222">
        <v>15</v>
      </c>
      <c r="S170" s="110">
        <v>26.25</v>
      </c>
      <c r="T170" s="22">
        <v>76.8</v>
      </c>
      <c r="U170" s="155">
        <v>22.8</v>
      </c>
      <c r="V170" s="201">
        <v>3.12</v>
      </c>
      <c r="W170" s="199">
        <v>6.8250000000000002</v>
      </c>
      <c r="X170" s="158">
        <v>91.35</v>
      </c>
      <c r="Y170" s="159"/>
      <c r="AA170" t="s">
        <v>159</v>
      </c>
    </row>
    <row r="171" spans="2:27" x14ac:dyDescent="0.25">
      <c r="B171" s="30">
        <v>44662</v>
      </c>
      <c r="C171" s="105"/>
      <c r="D171" s="26">
        <v>125.79</v>
      </c>
      <c r="E171" s="26"/>
      <c r="F171" s="26"/>
      <c r="G171" s="26"/>
      <c r="H171" s="26"/>
      <c r="I171" s="46"/>
      <c r="J171" s="26">
        <v>136.5</v>
      </c>
      <c r="K171" s="46"/>
      <c r="L171" s="26"/>
      <c r="M171" s="46"/>
      <c r="N171" s="106">
        <v>262.5</v>
      </c>
      <c r="O171" s="2">
        <v>294</v>
      </c>
      <c r="P171" s="127">
        <v>231</v>
      </c>
      <c r="Q171" s="46"/>
      <c r="R171" s="102" t="s">
        <v>24</v>
      </c>
      <c r="S171" s="110">
        <v>47.25</v>
      </c>
      <c r="T171" s="22">
        <v>151.80000000000001</v>
      </c>
      <c r="U171" s="155">
        <v>85.8</v>
      </c>
      <c r="V171" s="201"/>
      <c r="W171" s="199">
        <v>13.23</v>
      </c>
      <c r="X171" s="158">
        <v>53.55</v>
      </c>
      <c r="Y171" s="178" t="s">
        <v>33</v>
      </c>
    </row>
    <row r="172" spans="2:27" x14ac:dyDescent="0.25">
      <c r="B172" s="30">
        <v>44672</v>
      </c>
      <c r="C172" s="105"/>
      <c r="D172" s="26">
        <v>79.44</v>
      </c>
      <c r="E172" s="26"/>
      <c r="F172" s="26"/>
      <c r="G172" s="26"/>
      <c r="H172" s="26"/>
      <c r="I172" s="46"/>
      <c r="J172" s="26">
        <v>88.8</v>
      </c>
      <c r="K172" s="46"/>
      <c r="L172" s="26"/>
      <c r="M172" s="46"/>
      <c r="N172" s="47" t="s">
        <v>33</v>
      </c>
      <c r="O172" s="2">
        <v>174</v>
      </c>
      <c r="P172" s="127">
        <v>214.5</v>
      </c>
      <c r="Q172" s="46"/>
      <c r="R172" s="102" t="s">
        <v>24</v>
      </c>
      <c r="S172" s="110">
        <v>40.950000000000003</v>
      </c>
      <c r="T172" s="22">
        <v>129.6</v>
      </c>
      <c r="U172" s="155">
        <v>78</v>
      </c>
      <c r="V172" s="201">
        <v>18.72</v>
      </c>
      <c r="W172" s="199">
        <v>13.02</v>
      </c>
      <c r="X172" s="158">
        <v>25.2</v>
      </c>
      <c r="Y172" s="178" t="s">
        <v>33</v>
      </c>
      <c r="AA172" t="s">
        <v>160</v>
      </c>
    </row>
    <row r="173" spans="2:27" x14ac:dyDescent="0.25">
      <c r="B173" s="30" t="s">
        <v>161</v>
      </c>
      <c r="C173" s="105"/>
      <c r="D173" s="26">
        <v>135.24</v>
      </c>
      <c r="E173" s="26"/>
      <c r="F173" s="26"/>
      <c r="G173" s="26"/>
      <c r="H173" s="26"/>
      <c r="I173" s="46"/>
      <c r="J173" s="26">
        <v>151.19999999999999</v>
      </c>
      <c r="K173" s="46"/>
      <c r="L173" s="26"/>
      <c r="M173" s="46"/>
      <c r="N173" s="47" t="s">
        <v>33</v>
      </c>
      <c r="O173" s="2">
        <v>267.75</v>
      </c>
      <c r="P173" s="127" t="s">
        <v>162</v>
      </c>
      <c r="Q173" s="46"/>
      <c r="R173" s="102" t="s">
        <v>24</v>
      </c>
      <c r="S173" s="110">
        <v>59.85</v>
      </c>
      <c r="T173" s="22">
        <v>163.80000000000001</v>
      </c>
      <c r="U173" s="155">
        <v>55</v>
      </c>
      <c r="V173" s="201">
        <v>14.08</v>
      </c>
      <c r="W173" s="199">
        <v>6.6</v>
      </c>
      <c r="X173" s="158">
        <v>102.9</v>
      </c>
      <c r="Y173" s="178" t="s">
        <v>33</v>
      </c>
    </row>
    <row r="174" spans="2:27" x14ac:dyDescent="0.25">
      <c r="B174" s="30">
        <v>44686</v>
      </c>
      <c r="C174" s="105"/>
      <c r="D174" s="26">
        <v>63.14</v>
      </c>
      <c r="E174" s="26"/>
      <c r="F174" s="26"/>
      <c r="G174" s="26"/>
      <c r="H174" s="26"/>
      <c r="I174" s="46"/>
      <c r="J174" s="26">
        <v>74.8</v>
      </c>
      <c r="K174" s="46"/>
      <c r="L174" s="26"/>
      <c r="M174" s="46"/>
      <c r="N174" s="106">
        <v>183.75</v>
      </c>
      <c r="O174" s="2">
        <v>173.25</v>
      </c>
      <c r="P174" s="127">
        <v>210</v>
      </c>
      <c r="Q174" s="46"/>
      <c r="R174" s="102" t="s">
        <v>24</v>
      </c>
      <c r="S174" s="110">
        <v>34.799999999999997</v>
      </c>
      <c r="T174" s="22">
        <v>158.4</v>
      </c>
      <c r="U174" s="155">
        <v>92.4</v>
      </c>
      <c r="V174" s="201">
        <v>18</v>
      </c>
      <c r="W174" s="199">
        <v>6.51</v>
      </c>
      <c r="X174" s="158">
        <v>69.3</v>
      </c>
      <c r="Y174" s="178" t="s">
        <v>33</v>
      </c>
      <c r="AA174" t="s">
        <v>163</v>
      </c>
    </row>
    <row r="175" spans="2:27" x14ac:dyDescent="0.25">
      <c r="B175" s="30" t="s">
        <v>164</v>
      </c>
      <c r="C175" s="105"/>
      <c r="D175" s="26">
        <v>101.64</v>
      </c>
      <c r="E175" s="26"/>
      <c r="F175" s="26"/>
      <c r="G175" s="26"/>
      <c r="H175" s="26"/>
      <c r="I175" s="46"/>
      <c r="J175" s="26">
        <v>117.6</v>
      </c>
      <c r="K175" s="46"/>
      <c r="L175" s="26"/>
      <c r="M175" s="46"/>
      <c r="N175" s="47" t="s">
        <v>33</v>
      </c>
      <c r="O175" s="2">
        <v>236.25</v>
      </c>
      <c r="P175" s="127">
        <v>204.75</v>
      </c>
      <c r="Q175" s="46"/>
      <c r="R175" s="102" t="s">
        <v>24</v>
      </c>
      <c r="S175" s="110">
        <v>169.4</v>
      </c>
      <c r="T175" s="22">
        <v>42</v>
      </c>
      <c r="U175" s="155">
        <v>67.2</v>
      </c>
      <c r="V175" s="201">
        <v>29.4</v>
      </c>
      <c r="W175" s="176" t="s">
        <v>24</v>
      </c>
      <c r="X175" s="158">
        <v>134.19999999999999</v>
      </c>
      <c r="Y175" s="178" t="s">
        <v>33</v>
      </c>
    </row>
    <row r="176" spans="2:27" x14ac:dyDescent="0.25">
      <c r="B176" s="30" t="s">
        <v>165</v>
      </c>
      <c r="C176" s="105"/>
      <c r="D176" s="26">
        <v>137.13</v>
      </c>
      <c r="E176" s="26"/>
      <c r="F176" s="26"/>
      <c r="G176" s="26"/>
      <c r="H176" s="26"/>
      <c r="I176" s="46"/>
      <c r="J176" s="26">
        <v>132.30000000000001</v>
      </c>
      <c r="K176" s="46"/>
      <c r="L176" s="26"/>
      <c r="M176" s="46"/>
      <c r="N176" s="47" t="s">
        <v>33</v>
      </c>
      <c r="O176" s="2">
        <v>257.25</v>
      </c>
      <c r="P176" s="127">
        <v>220</v>
      </c>
      <c r="Q176" s="46"/>
      <c r="R176" s="102" t="s">
        <v>24</v>
      </c>
      <c r="S176" s="110">
        <v>18.899999999999999</v>
      </c>
      <c r="T176" s="22">
        <v>167.2</v>
      </c>
      <c r="U176" s="155">
        <v>104.4</v>
      </c>
      <c r="V176" s="201">
        <v>44</v>
      </c>
      <c r="W176" s="176" t="s">
        <v>24</v>
      </c>
      <c r="X176" s="158">
        <v>117.6</v>
      </c>
      <c r="Y176" s="178" t="s">
        <v>33</v>
      </c>
    </row>
    <row r="177" spans="2:25" x14ac:dyDescent="0.25">
      <c r="B177" s="30" t="s">
        <v>166</v>
      </c>
      <c r="C177" s="105"/>
      <c r="D177" s="26">
        <v>138.81</v>
      </c>
      <c r="E177" s="26"/>
      <c r="F177" s="26"/>
      <c r="G177" s="26"/>
      <c r="H177" s="26"/>
      <c r="I177" s="46"/>
      <c r="J177" s="26">
        <v>161.69999999999999</v>
      </c>
      <c r="K177" s="46"/>
      <c r="L177" s="26"/>
      <c r="M177" s="46"/>
      <c r="N177" s="47" t="s">
        <v>33</v>
      </c>
      <c r="O177" s="2">
        <v>283.5</v>
      </c>
      <c r="P177" s="127">
        <v>247.5</v>
      </c>
      <c r="Q177" s="46"/>
      <c r="R177" s="102" t="s">
        <v>24</v>
      </c>
      <c r="S177" s="110">
        <v>7.92</v>
      </c>
      <c r="T177" s="22">
        <v>160.6</v>
      </c>
      <c r="U177" s="155">
        <v>48.3</v>
      </c>
      <c r="V177" s="201">
        <v>37.799999999999997</v>
      </c>
      <c r="W177" s="199">
        <v>3.74</v>
      </c>
      <c r="X177" s="158">
        <v>95.55</v>
      </c>
      <c r="Y177" s="178" t="s">
        <v>33</v>
      </c>
    </row>
    <row r="178" spans="2:25" x14ac:dyDescent="0.25">
      <c r="B178" s="30">
        <v>44714</v>
      </c>
      <c r="C178" s="105"/>
      <c r="D178" s="106">
        <v>140.80000000000001</v>
      </c>
      <c r="E178" s="130"/>
      <c r="F178" s="130"/>
      <c r="G178" s="130"/>
      <c r="H178" s="130"/>
      <c r="I178" s="105"/>
      <c r="J178" s="26">
        <v>158.4</v>
      </c>
      <c r="K178" s="105"/>
      <c r="L178" s="26"/>
      <c r="M178" s="105"/>
      <c r="N178" s="47" t="s">
        <v>33</v>
      </c>
      <c r="O178" s="2">
        <v>246.75</v>
      </c>
      <c r="P178" s="127">
        <v>23.1</v>
      </c>
      <c r="Q178" s="105"/>
      <c r="R178" s="102" t="s">
        <v>24</v>
      </c>
      <c r="S178" s="110">
        <v>29.7</v>
      </c>
      <c r="T178" s="22">
        <v>163.19999999999999</v>
      </c>
      <c r="U178" s="155">
        <v>78.75</v>
      </c>
      <c r="V178" s="201">
        <v>28.875</v>
      </c>
      <c r="W178" s="199">
        <v>13.42</v>
      </c>
      <c r="X178" s="158">
        <v>132.19999999999999</v>
      </c>
      <c r="Y178" s="178" t="s">
        <v>33</v>
      </c>
    </row>
    <row r="179" spans="2:25" x14ac:dyDescent="0.25">
      <c r="B179" s="30">
        <v>44715</v>
      </c>
      <c r="C179" s="105"/>
      <c r="D179" s="26">
        <v>137.94</v>
      </c>
      <c r="E179" s="26"/>
      <c r="F179" s="26"/>
      <c r="G179" s="26"/>
      <c r="H179" s="26"/>
      <c r="I179" s="46"/>
      <c r="J179" s="26">
        <v>154</v>
      </c>
      <c r="K179" s="46"/>
      <c r="L179" s="26"/>
      <c r="M179" s="46"/>
      <c r="N179" s="47" t="s">
        <v>33</v>
      </c>
      <c r="O179" s="2">
        <v>220.5</v>
      </c>
      <c r="P179" s="127">
        <v>12.6</v>
      </c>
      <c r="Q179" s="46"/>
      <c r="R179" s="102"/>
      <c r="S179" s="103"/>
      <c r="T179" s="22">
        <v>151.80000000000001</v>
      </c>
      <c r="U179" s="155">
        <v>63.8</v>
      </c>
      <c r="V179" s="201">
        <v>4.41</v>
      </c>
      <c r="W179" s="176"/>
      <c r="X179" s="158">
        <v>126</v>
      </c>
      <c r="Y179" s="159"/>
    </row>
    <row r="180" spans="2:25" x14ac:dyDescent="0.25">
      <c r="B180" s="30">
        <v>44716</v>
      </c>
      <c r="C180" s="105"/>
      <c r="D180" s="26">
        <v>142.56</v>
      </c>
      <c r="E180" s="54"/>
      <c r="F180" s="54"/>
      <c r="G180" s="54"/>
      <c r="H180" s="54"/>
      <c r="I180" s="105"/>
      <c r="J180" s="26">
        <v>162.80000000000001</v>
      </c>
      <c r="K180" s="105"/>
      <c r="L180" s="26"/>
      <c r="M180" s="105"/>
      <c r="N180" s="47" t="s">
        <v>33</v>
      </c>
      <c r="O180" s="2">
        <v>246.75</v>
      </c>
      <c r="P180" s="127">
        <v>9.35</v>
      </c>
      <c r="Q180" s="105"/>
      <c r="R180" s="102"/>
      <c r="S180" s="103"/>
      <c r="T180" s="22">
        <v>170.4</v>
      </c>
      <c r="U180" s="155">
        <v>103.4</v>
      </c>
      <c r="V180" s="201">
        <v>19.53</v>
      </c>
      <c r="W180" s="176"/>
      <c r="X180" s="158">
        <v>132.30000000000001</v>
      </c>
      <c r="Y180" s="159"/>
    </row>
    <row r="181" spans="2:25" x14ac:dyDescent="0.25">
      <c r="B181" s="30">
        <v>44717</v>
      </c>
      <c r="C181" s="105"/>
      <c r="D181" s="26">
        <v>147.84</v>
      </c>
      <c r="E181" s="26"/>
      <c r="F181" s="26"/>
      <c r="G181" s="26"/>
      <c r="H181" s="26"/>
      <c r="I181" s="46"/>
      <c r="J181" s="26">
        <v>167.2</v>
      </c>
      <c r="K181" s="46"/>
      <c r="L181" s="26"/>
      <c r="M181" s="46"/>
      <c r="N181" s="47" t="s">
        <v>33</v>
      </c>
      <c r="O181" s="2">
        <v>262.5</v>
      </c>
      <c r="P181" s="127">
        <v>7.35</v>
      </c>
      <c r="Q181" s="46"/>
      <c r="R181" s="102"/>
      <c r="S181" s="103"/>
      <c r="T181" s="22">
        <v>163.19999999999999</v>
      </c>
      <c r="U181" s="155">
        <v>31.9</v>
      </c>
      <c r="V181" s="201">
        <v>12.6</v>
      </c>
      <c r="W181" s="176"/>
      <c r="X181" s="158">
        <v>142.80000000000001</v>
      </c>
      <c r="Y181" s="159"/>
    </row>
    <row r="182" spans="2:25" x14ac:dyDescent="0.25">
      <c r="B182" s="30">
        <v>44718</v>
      </c>
      <c r="C182" s="105"/>
      <c r="D182" s="26">
        <v>151.80000000000001</v>
      </c>
      <c r="E182" s="26"/>
      <c r="F182" s="26"/>
      <c r="G182" s="26"/>
      <c r="H182" s="26"/>
      <c r="I182" s="46"/>
      <c r="J182" s="26">
        <v>168</v>
      </c>
      <c r="K182" s="46"/>
      <c r="L182" s="26"/>
      <c r="M182" s="46"/>
      <c r="N182" s="47" t="s">
        <v>33</v>
      </c>
      <c r="O182" s="2">
        <v>267.75</v>
      </c>
      <c r="P182" s="127">
        <v>6.82</v>
      </c>
      <c r="Q182" s="46"/>
      <c r="R182" s="102"/>
      <c r="S182" s="103"/>
      <c r="T182" s="22">
        <v>187.2</v>
      </c>
      <c r="U182" s="155">
        <v>86.9</v>
      </c>
      <c r="V182" s="201">
        <v>12.18</v>
      </c>
      <c r="W182" s="176"/>
      <c r="X182" s="158">
        <v>144.9</v>
      </c>
      <c r="Y182" s="159"/>
    </row>
    <row r="183" spans="2:25" x14ac:dyDescent="0.25">
      <c r="B183" s="30">
        <v>44719</v>
      </c>
      <c r="C183" s="46"/>
      <c r="D183" s="26">
        <v>133.22</v>
      </c>
      <c r="E183" s="26"/>
      <c r="F183" s="26"/>
      <c r="G183" s="26"/>
      <c r="H183" s="26"/>
      <c r="I183" s="46"/>
      <c r="J183" s="26">
        <v>161.69999999999999</v>
      </c>
      <c r="K183" s="46"/>
      <c r="L183" s="26"/>
      <c r="M183" s="46"/>
      <c r="N183" s="47" t="s">
        <v>33</v>
      </c>
      <c r="O183" s="2">
        <v>252</v>
      </c>
      <c r="P183" s="127">
        <v>3.96</v>
      </c>
      <c r="Q183" s="46"/>
      <c r="R183" s="102" t="s">
        <v>24</v>
      </c>
      <c r="S183" s="103" t="s">
        <v>24</v>
      </c>
      <c r="T183" s="22">
        <v>170.4</v>
      </c>
      <c r="U183" s="155">
        <v>99.6</v>
      </c>
      <c r="V183" s="201">
        <v>12.24</v>
      </c>
      <c r="W183" s="176" t="s">
        <v>24</v>
      </c>
      <c r="X183" s="158">
        <v>153.30000000000001</v>
      </c>
      <c r="Y183" s="178" t="s">
        <v>33</v>
      </c>
    </row>
    <row r="184" spans="2:25" x14ac:dyDescent="0.25">
      <c r="B184" s="30">
        <v>44720</v>
      </c>
      <c r="C184" s="105"/>
      <c r="D184" s="106">
        <v>136.18</v>
      </c>
      <c r="E184" s="130"/>
      <c r="F184" s="130"/>
      <c r="G184" s="130"/>
      <c r="H184" s="130"/>
      <c r="I184" s="105"/>
      <c r="J184" s="26">
        <v>159.6</v>
      </c>
      <c r="K184" s="105"/>
      <c r="L184" s="26"/>
      <c r="M184" s="105"/>
      <c r="N184" s="47" t="s">
        <v>33</v>
      </c>
      <c r="O184" s="2">
        <v>246.75</v>
      </c>
      <c r="P184" s="127">
        <v>4.84</v>
      </c>
      <c r="Q184" s="105"/>
      <c r="R184" s="102"/>
      <c r="S184" s="103"/>
      <c r="T184" s="22">
        <v>165.6</v>
      </c>
      <c r="U184" s="155">
        <v>91.3</v>
      </c>
      <c r="V184" s="201">
        <v>16.59</v>
      </c>
      <c r="W184" s="199"/>
      <c r="X184" s="158">
        <v>151.19999999999999</v>
      </c>
      <c r="Y184" s="159"/>
    </row>
    <row r="185" spans="2:25" x14ac:dyDescent="0.25">
      <c r="B185" s="30">
        <v>44721</v>
      </c>
      <c r="C185" s="105"/>
      <c r="D185" s="26">
        <v>139.91999999999999</v>
      </c>
      <c r="E185" s="26"/>
      <c r="F185" s="26"/>
      <c r="G185" s="26"/>
      <c r="H185" s="26"/>
      <c r="I185" s="105"/>
      <c r="J185" s="26">
        <v>165.9</v>
      </c>
      <c r="K185" s="105"/>
      <c r="L185" s="26"/>
      <c r="M185" s="105"/>
      <c r="N185" s="47" t="s">
        <v>33</v>
      </c>
      <c r="O185" s="2">
        <v>246.75</v>
      </c>
      <c r="P185" s="10">
        <v>3.74</v>
      </c>
      <c r="Q185" s="105"/>
      <c r="R185" s="18"/>
      <c r="S185" s="22"/>
      <c r="T185" s="22">
        <v>136.80000000000001</v>
      </c>
      <c r="U185" s="155">
        <v>63.8</v>
      </c>
      <c r="V185" s="184">
        <v>8.82</v>
      </c>
      <c r="W185" s="157"/>
      <c r="X185" s="158">
        <v>63</v>
      </c>
      <c r="Y185" s="159"/>
    </row>
    <row r="186" spans="2:25" x14ac:dyDescent="0.25">
      <c r="B186" s="30">
        <v>44722</v>
      </c>
      <c r="C186" s="105"/>
      <c r="D186" s="26">
        <v>133.1</v>
      </c>
      <c r="E186" s="26"/>
      <c r="F186" s="26"/>
      <c r="G186" s="26"/>
      <c r="H186" s="26"/>
      <c r="I186" s="105"/>
      <c r="J186" s="26">
        <v>155.4</v>
      </c>
      <c r="K186" s="105"/>
      <c r="L186" s="26"/>
      <c r="M186" s="105"/>
      <c r="N186" s="113" t="s">
        <v>33</v>
      </c>
      <c r="O186" s="2">
        <v>273</v>
      </c>
      <c r="P186" s="10">
        <v>3.74</v>
      </c>
      <c r="Q186" s="105"/>
      <c r="R186" s="18"/>
      <c r="S186" s="22"/>
      <c r="T186" s="22">
        <v>148.80000000000001</v>
      </c>
      <c r="U186" s="155">
        <v>50.6</v>
      </c>
      <c r="V186" s="184">
        <v>11.76</v>
      </c>
      <c r="W186" s="157"/>
      <c r="X186" s="158">
        <v>157.5</v>
      </c>
      <c r="Y186" s="159"/>
    </row>
    <row r="187" spans="2:25" x14ac:dyDescent="0.25">
      <c r="B187" s="30">
        <v>44723</v>
      </c>
      <c r="C187" s="105"/>
      <c r="D187" s="26">
        <v>137.54</v>
      </c>
      <c r="E187" s="26"/>
      <c r="F187" s="26"/>
      <c r="G187" s="26"/>
      <c r="H187" s="26"/>
      <c r="I187" s="105"/>
      <c r="J187" s="26">
        <v>154</v>
      </c>
      <c r="K187" s="105"/>
      <c r="L187" s="26"/>
      <c r="M187" s="105"/>
      <c r="N187" s="47" t="s">
        <v>33</v>
      </c>
      <c r="O187" s="2">
        <v>231</v>
      </c>
      <c r="P187" s="10">
        <v>5.52</v>
      </c>
      <c r="Q187" s="105"/>
      <c r="R187" s="18"/>
      <c r="S187" s="22"/>
      <c r="T187" s="22">
        <v>154</v>
      </c>
      <c r="U187" s="155">
        <v>55</v>
      </c>
      <c r="V187" s="184">
        <v>13.02</v>
      </c>
      <c r="W187" s="157"/>
      <c r="X187" s="158">
        <v>136.5</v>
      </c>
      <c r="Y187" s="159"/>
    </row>
    <row r="188" spans="2:25" x14ac:dyDescent="0.25">
      <c r="B188" s="30">
        <v>44724</v>
      </c>
      <c r="C188" s="105"/>
      <c r="D188" s="26">
        <v>145.41999999999999</v>
      </c>
      <c r="E188" s="26"/>
      <c r="F188" s="26"/>
      <c r="G188" s="26"/>
      <c r="H188" s="26"/>
      <c r="I188" s="46"/>
      <c r="J188" s="26">
        <v>168</v>
      </c>
      <c r="K188" s="46"/>
      <c r="L188" s="26"/>
      <c r="M188" s="46"/>
      <c r="N188" s="47" t="s">
        <v>33</v>
      </c>
      <c r="O188" s="2">
        <v>262.5</v>
      </c>
      <c r="P188" s="127">
        <v>5.52</v>
      </c>
      <c r="Q188" s="105"/>
      <c r="R188" s="102"/>
      <c r="S188" s="103"/>
      <c r="T188" s="22">
        <v>165</v>
      </c>
      <c r="U188" s="155">
        <v>63.8</v>
      </c>
      <c r="V188" s="201">
        <v>15.12</v>
      </c>
      <c r="W188" s="176"/>
      <c r="X188" s="158">
        <v>130.19999999999999</v>
      </c>
      <c r="Y188" s="159"/>
    </row>
    <row r="189" spans="2:25" x14ac:dyDescent="0.25">
      <c r="B189" s="30">
        <v>44725</v>
      </c>
      <c r="C189" s="105"/>
      <c r="D189" s="26">
        <v>143</v>
      </c>
      <c r="E189" s="26"/>
      <c r="F189" s="26"/>
      <c r="G189" s="26"/>
      <c r="H189" s="26"/>
      <c r="I189" s="46"/>
      <c r="J189" s="26">
        <v>172.2</v>
      </c>
      <c r="K189" s="46"/>
      <c r="L189" s="26"/>
      <c r="M189" s="46"/>
      <c r="N189" s="47" t="s">
        <v>33</v>
      </c>
      <c r="O189" s="2">
        <v>262.5</v>
      </c>
      <c r="P189" s="127">
        <v>6</v>
      </c>
      <c r="Q189" s="46"/>
      <c r="R189" s="102"/>
      <c r="S189" s="103"/>
      <c r="T189" s="22">
        <v>177.6</v>
      </c>
      <c r="U189" s="155">
        <v>101.2</v>
      </c>
      <c r="V189" s="201">
        <v>14.7</v>
      </c>
      <c r="W189" s="176"/>
      <c r="X189" s="158">
        <v>155.4</v>
      </c>
      <c r="Y189" s="159"/>
    </row>
    <row r="190" spans="2:25" x14ac:dyDescent="0.25">
      <c r="B190" s="30">
        <v>44726</v>
      </c>
      <c r="C190" s="105"/>
      <c r="D190" s="26">
        <v>128.04</v>
      </c>
      <c r="E190" s="26"/>
      <c r="F190" s="26"/>
      <c r="G190" s="26"/>
      <c r="H190" s="26"/>
      <c r="I190" s="46"/>
      <c r="J190" s="26">
        <v>156.19999999999999</v>
      </c>
      <c r="K190" s="46"/>
      <c r="L190" s="26"/>
      <c r="M190" s="46"/>
      <c r="N190" s="47" t="s">
        <v>33</v>
      </c>
      <c r="O190" s="2">
        <v>231</v>
      </c>
      <c r="P190" s="49" t="s">
        <v>24</v>
      </c>
      <c r="Q190" s="46"/>
      <c r="R190" s="102"/>
      <c r="S190" s="103"/>
      <c r="T190" s="22">
        <v>158.4</v>
      </c>
      <c r="U190" s="155">
        <v>102.3</v>
      </c>
      <c r="V190" s="201">
        <v>5.88</v>
      </c>
      <c r="W190" s="176"/>
      <c r="X190" s="158">
        <v>144.9</v>
      </c>
      <c r="Y190" s="159"/>
    </row>
    <row r="191" spans="2:25" x14ac:dyDescent="0.25">
      <c r="B191" s="30">
        <v>44727</v>
      </c>
      <c r="C191" s="105"/>
      <c r="D191" s="106">
        <v>186.78</v>
      </c>
      <c r="E191" s="130"/>
      <c r="F191" s="130"/>
      <c r="G191" s="130"/>
      <c r="H191" s="130"/>
      <c r="I191" s="105"/>
      <c r="J191" s="26">
        <v>168</v>
      </c>
      <c r="K191" s="105"/>
      <c r="L191" s="26"/>
      <c r="M191" s="105"/>
      <c r="N191" s="47" t="s">
        <v>33</v>
      </c>
      <c r="O191" s="2">
        <v>252</v>
      </c>
      <c r="P191" s="101" t="s">
        <v>24</v>
      </c>
      <c r="Q191" s="105"/>
      <c r="R191" s="102"/>
      <c r="S191" s="103"/>
      <c r="T191" s="22">
        <v>145.19999999999999</v>
      </c>
      <c r="U191" s="155">
        <v>71.5</v>
      </c>
      <c r="V191" s="225" t="s">
        <v>167</v>
      </c>
      <c r="W191" s="199"/>
      <c r="X191" s="158">
        <v>159.6</v>
      </c>
      <c r="Y191" s="159"/>
    </row>
    <row r="192" spans="2:25" x14ac:dyDescent="0.25">
      <c r="B192" s="30">
        <v>44728</v>
      </c>
      <c r="C192" s="105"/>
      <c r="D192" s="26">
        <v>137.28</v>
      </c>
      <c r="E192" s="26"/>
      <c r="F192" s="26"/>
      <c r="G192" s="26"/>
      <c r="H192" s="26"/>
      <c r="I192" s="46"/>
      <c r="J192" s="26">
        <v>158.4</v>
      </c>
      <c r="K192" s="105"/>
      <c r="L192" s="26"/>
      <c r="M192" s="105"/>
      <c r="N192" s="26">
        <v>215.25</v>
      </c>
      <c r="O192" s="2">
        <v>241.5</v>
      </c>
      <c r="P192" s="10" t="s">
        <v>24</v>
      </c>
      <c r="Q192" s="105"/>
      <c r="R192" s="102" t="s">
        <v>33</v>
      </c>
      <c r="S192" s="103" t="s">
        <v>24</v>
      </c>
      <c r="T192" s="22">
        <v>170.4</v>
      </c>
      <c r="U192" s="155">
        <v>78.75</v>
      </c>
      <c r="V192" s="151" t="s">
        <v>167</v>
      </c>
      <c r="W192" s="157" t="s">
        <v>24</v>
      </c>
      <c r="X192" s="158">
        <v>149.1</v>
      </c>
      <c r="Y192" s="178" t="s">
        <v>33</v>
      </c>
    </row>
    <row r="193" spans="2:27" x14ac:dyDescent="0.25">
      <c r="B193" s="30">
        <v>44729</v>
      </c>
      <c r="C193" s="105"/>
      <c r="D193" s="26">
        <v>136.4</v>
      </c>
      <c r="E193" s="26"/>
      <c r="F193" s="26"/>
      <c r="G193" s="26"/>
      <c r="H193" s="26"/>
      <c r="I193" s="46"/>
      <c r="J193" s="26">
        <v>175.2</v>
      </c>
      <c r="K193" s="46"/>
      <c r="L193" s="26"/>
      <c r="M193" s="46"/>
      <c r="N193" s="47" t="s">
        <v>33</v>
      </c>
      <c r="O193" s="2">
        <v>225.75</v>
      </c>
      <c r="P193" s="49" t="s">
        <v>24</v>
      </c>
      <c r="Q193" s="46"/>
      <c r="R193" s="102"/>
      <c r="S193" s="103"/>
      <c r="T193" s="22">
        <v>165.8</v>
      </c>
      <c r="U193" s="155">
        <v>80.3</v>
      </c>
      <c r="V193" s="225" t="s">
        <v>167</v>
      </c>
      <c r="W193" s="176"/>
      <c r="X193" s="158">
        <v>159.6</v>
      </c>
      <c r="Y193" s="159"/>
    </row>
    <row r="194" spans="2:27" x14ac:dyDescent="0.25">
      <c r="B194" s="30">
        <v>44730</v>
      </c>
      <c r="C194" s="105"/>
      <c r="D194" s="26">
        <v>144.32</v>
      </c>
      <c r="E194" s="26"/>
      <c r="F194" s="26"/>
      <c r="G194" s="26"/>
      <c r="H194" s="26"/>
      <c r="I194" s="46"/>
      <c r="J194" s="26">
        <v>169.4</v>
      </c>
      <c r="K194" s="46"/>
      <c r="L194" s="26"/>
      <c r="M194" s="46"/>
      <c r="N194" s="47" t="s">
        <v>33</v>
      </c>
      <c r="O194" s="2">
        <v>246.75</v>
      </c>
      <c r="P194" s="49" t="s">
        <v>24</v>
      </c>
      <c r="Q194" s="46"/>
      <c r="R194" s="102"/>
      <c r="S194" s="103"/>
      <c r="T194" s="22">
        <v>151.19999999999999</v>
      </c>
      <c r="U194" s="155">
        <v>73.5</v>
      </c>
      <c r="V194" s="225" t="s">
        <v>167</v>
      </c>
      <c r="W194" s="176"/>
      <c r="X194" s="158">
        <v>151.19999999999999</v>
      </c>
      <c r="Y194" s="159"/>
    </row>
    <row r="195" spans="2:27" x14ac:dyDescent="0.25">
      <c r="B195" s="30">
        <v>44731</v>
      </c>
      <c r="C195" s="105"/>
      <c r="D195" s="26">
        <v>121.22</v>
      </c>
      <c r="E195" s="26"/>
      <c r="F195" s="26"/>
      <c r="G195" s="26"/>
      <c r="H195" s="26"/>
      <c r="I195" s="46"/>
      <c r="J195" s="26">
        <v>162.80000000000001</v>
      </c>
      <c r="K195" s="46"/>
      <c r="L195" s="26"/>
      <c r="M195" s="46"/>
      <c r="N195" s="47" t="s">
        <v>33</v>
      </c>
      <c r="O195" s="2">
        <v>246.75</v>
      </c>
      <c r="P195" s="49" t="s">
        <v>24</v>
      </c>
      <c r="Q195" s="46"/>
      <c r="R195" s="102"/>
      <c r="S195" s="103"/>
      <c r="T195" s="22">
        <v>156</v>
      </c>
      <c r="U195" s="155">
        <v>68.2</v>
      </c>
      <c r="V195" s="225" t="s">
        <v>167</v>
      </c>
      <c r="W195" s="176"/>
      <c r="X195" s="158">
        <v>174.3</v>
      </c>
      <c r="Y195" s="159"/>
    </row>
    <row r="196" spans="2:27" x14ac:dyDescent="0.25">
      <c r="B196" s="30">
        <v>44732</v>
      </c>
      <c r="C196" s="105"/>
      <c r="D196" s="26">
        <v>134.19999999999999</v>
      </c>
      <c r="E196" s="26"/>
      <c r="F196" s="26"/>
      <c r="G196" s="26"/>
      <c r="H196" s="26"/>
      <c r="I196" s="46"/>
      <c r="J196" s="26">
        <v>158.4</v>
      </c>
      <c r="K196" s="46"/>
      <c r="L196" s="26"/>
      <c r="M196" s="46"/>
      <c r="N196" s="47" t="s">
        <v>33</v>
      </c>
      <c r="O196" s="2">
        <v>257.25</v>
      </c>
      <c r="P196" s="49" t="s">
        <v>24</v>
      </c>
      <c r="Q196" s="46"/>
      <c r="R196" s="102"/>
      <c r="S196" s="103"/>
      <c r="T196" s="22">
        <v>168</v>
      </c>
      <c r="U196" s="155">
        <v>67.099999999999994</v>
      </c>
      <c r="V196" s="225" t="s">
        <v>167</v>
      </c>
      <c r="W196" s="176"/>
      <c r="X196" s="158">
        <v>165.9</v>
      </c>
      <c r="Y196" s="159"/>
    </row>
    <row r="197" spans="2:27" x14ac:dyDescent="0.25">
      <c r="B197" s="30">
        <v>44733</v>
      </c>
      <c r="C197" s="105"/>
      <c r="D197" s="26">
        <v>135.96</v>
      </c>
      <c r="E197" s="26"/>
      <c r="F197" s="26"/>
      <c r="G197" s="26"/>
      <c r="H197" s="26"/>
      <c r="I197" s="46"/>
      <c r="J197" s="26">
        <v>160.6</v>
      </c>
      <c r="K197" s="46"/>
      <c r="L197" s="26"/>
      <c r="M197" s="46"/>
      <c r="N197" s="47" t="s">
        <v>33</v>
      </c>
      <c r="O197" s="2">
        <v>236.5</v>
      </c>
      <c r="P197" s="49" t="s">
        <v>24</v>
      </c>
      <c r="Q197" s="46"/>
      <c r="R197" s="102"/>
      <c r="S197" s="103"/>
      <c r="T197" s="22">
        <v>160.80000000000001</v>
      </c>
      <c r="U197" s="155">
        <v>35.200000000000003</v>
      </c>
      <c r="V197" s="225" t="s">
        <v>167</v>
      </c>
      <c r="W197" s="176"/>
      <c r="X197" s="158">
        <v>130.19999999999999</v>
      </c>
      <c r="Y197" s="159"/>
    </row>
    <row r="198" spans="2:27" x14ac:dyDescent="0.25">
      <c r="B198" s="30">
        <v>44734</v>
      </c>
      <c r="C198" s="105"/>
      <c r="D198" s="26">
        <v>133.1</v>
      </c>
      <c r="E198" s="26"/>
      <c r="F198" s="26"/>
      <c r="G198" s="26"/>
      <c r="H198" s="26"/>
      <c r="I198" s="46"/>
      <c r="J198" s="26">
        <v>154</v>
      </c>
      <c r="K198" s="46"/>
      <c r="L198" s="26"/>
      <c r="M198" s="46"/>
      <c r="N198" s="47" t="s">
        <v>33</v>
      </c>
      <c r="O198" s="2">
        <v>241.5</v>
      </c>
      <c r="P198" s="49" t="s">
        <v>24</v>
      </c>
      <c r="Q198" s="46"/>
      <c r="R198" s="102" t="s">
        <v>33</v>
      </c>
      <c r="S198" s="103" t="s">
        <v>24</v>
      </c>
      <c r="T198" s="22">
        <v>168</v>
      </c>
      <c r="U198" s="155">
        <v>41</v>
      </c>
      <c r="V198" s="225" t="s">
        <v>167</v>
      </c>
      <c r="W198" s="176" t="s">
        <v>24</v>
      </c>
      <c r="X198" s="158">
        <v>163.80000000000001</v>
      </c>
      <c r="Y198" s="178" t="s">
        <v>33</v>
      </c>
      <c r="AA198" t="s">
        <v>168</v>
      </c>
    </row>
    <row r="199" spans="2:27" x14ac:dyDescent="0.25">
      <c r="B199" s="30">
        <v>44735</v>
      </c>
      <c r="C199" s="105"/>
      <c r="D199" s="26">
        <v>127.82</v>
      </c>
      <c r="E199" s="26"/>
      <c r="F199" s="26"/>
      <c r="G199" s="26"/>
      <c r="H199" s="26"/>
      <c r="I199" s="46"/>
      <c r="J199" s="26">
        <v>151.80000000000001</v>
      </c>
      <c r="K199" s="46"/>
      <c r="L199" s="26"/>
      <c r="M199" s="46"/>
      <c r="N199" s="47" t="s">
        <v>33</v>
      </c>
      <c r="O199" s="2">
        <v>246.75</v>
      </c>
      <c r="P199" s="49" t="s">
        <v>24</v>
      </c>
      <c r="Q199" s="46"/>
      <c r="R199" s="102"/>
      <c r="S199" s="103"/>
      <c r="T199" s="22">
        <v>184.8</v>
      </c>
      <c r="U199" s="155">
        <v>74.8</v>
      </c>
      <c r="V199" s="225" t="s">
        <v>167</v>
      </c>
      <c r="W199" s="176"/>
      <c r="X199" s="158">
        <v>157.5</v>
      </c>
      <c r="Y199" s="159"/>
    </row>
    <row r="200" spans="2:27" x14ac:dyDescent="0.25">
      <c r="B200" s="30">
        <v>44736</v>
      </c>
      <c r="C200" s="105"/>
      <c r="D200" s="26">
        <v>134.41999999999999</v>
      </c>
      <c r="E200" s="26"/>
      <c r="F200" s="26"/>
      <c r="G200" s="26"/>
      <c r="H200" s="26"/>
      <c r="I200" s="46"/>
      <c r="J200" s="26">
        <v>136.80000000000001</v>
      </c>
      <c r="K200" s="46"/>
      <c r="L200" s="26"/>
      <c r="M200" s="46"/>
      <c r="N200" s="47" t="s">
        <v>33</v>
      </c>
      <c r="O200" s="2">
        <v>262.5</v>
      </c>
      <c r="P200" s="49" t="s">
        <v>24</v>
      </c>
      <c r="Q200" s="46"/>
      <c r="R200" s="102"/>
      <c r="S200" s="103"/>
      <c r="T200" s="22">
        <v>184.8</v>
      </c>
      <c r="U200" s="155">
        <v>73.7</v>
      </c>
      <c r="V200" s="225" t="s">
        <v>167</v>
      </c>
      <c r="W200" s="176"/>
      <c r="X200" s="158">
        <v>191.1</v>
      </c>
      <c r="Y200" s="159"/>
    </row>
    <row r="201" spans="2:27" x14ac:dyDescent="0.25">
      <c r="B201" s="30">
        <v>44737</v>
      </c>
      <c r="C201" s="105"/>
      <c r="D201" s="26">
        <v>141.24</v>
      </c>
      <c r="E201" s="26"/>
      <c r="F201" s="26"/>
      <c r="G201" s="26"/>
      <c r="H201" s="26"/>
      <c r="I201" s="46"/>
      <c r="J201" s="26">
        <v>147.4</v>
      </c>
      <c r="K201" s="46"/>
      <c r="L201" s="26"/>
      <c r="M201" s="46"/>
      <c r="N201" s="106">
        <v>236.25</v>
      </c>
      <c r="O201" s="2">
        <v>246.75</v>
      </c>
      <c r="P201" s="49" t="s">
        <v>24</v>
      </c>
      <c r="Q201" s="46"/>
      <c r="R201" s="102"/>
      <c r="S201" s="103"/>
      <c r="T201" s="22">
        <v>177.6</v>
      </c>
      <c r="U201" s="155">
        <v>64.8</v>
      </c>
      <c r="V201" s="225" t="s">
        <v>167</v>
      </c>
      <c r="W201" s="176"/>
      <c r="X201" s="158">
        <v>210</v>
      </c>
      <c r="Y201" s="159"/>
    </row>
    <row r="202" spans="2:27" x14ac:dyDescent="0.25">
      <c r="B202" s="30">
        <v>44738</v>
      </c>
      <c r="C202" s="105"/>
      <c r="D202" s="106">
        <v>134.63999999999999</v>
      </c>
      <c r="E202" s="130"/>
      <c r="F202" s="130"/>
      <c r="G202" s="130"/>
      <c r="H202" s="130"/>
      <c r="I202" s="105"/>
      <c r="J202" s="26">
        <v>149.6</v>
      </c>
      <c r="K202" s="105"/>
      <c r="L202" s="26"/>
      <c r="M202" s="105"/>
      <c r="N202" s="106">
        <v>241.5</v>
      </c>
      <c r="O202" s="2">
        <v>252</v>
      </c>
      <c r="P202" s="101" t="s">
        <v>24</v>
      </c>
      <c r="Q202" s="105"/>
      <c r="R202" s="102"/>
      <c r="S202" s="103"/>
      <c r="T202" s="22">
        <v>180</v>
      </c>
      <c r="U202" s="155">
        <v>57.6</v>
      </c>
      <c r="V202" s="225" t="s">
        <v>167</v>
      </c>
      <c r="W202" s="199"/>
      <c r="X202" s="158">
        <v>210</v>
      </c>
      <c r="Y202" s="159"/>
    </row>
    <row r="203" spans="2:27" x14ac:dyDescent="0.25">
      <c r="B203" s="30">
        <v>44739</v>
      </c>
      <c r="C203" s="105"/>
      <c r="D203" s="26">
        <v>112.2</v>
      </c>
      <c r="E203" s="26"/>
      <c r="F203" s="26"/>
      <c r="G203" s="26"/>
      <c r="H203" s="26"/>
      <c r="I203" s="46"/>
      <c r="J203" s="26">
        <v>99</v>
      </c>
      <c r="K203" s="46"/>
      <c r="L203" s="26"/>
      <c r="M203" s="46"/>
      <c r="N203" s="47" t="s">
        <v>33</v>
      </c>
      <c r="O203" s="2">
        <v>236.25</v>
      </c>
      <c r="P203" s="49" t="s">
        <v>24</v>
      </c>
      <c r="Q203" s="46"/>
      <c r="R203" s="102"/>
      <c r="S203" s="103"/>
      <c r="T203" s="22">
        <v>177.6</v>
      </c>
      <c r="U203" s="155">
        <v>38.4</v>
      </c>
      <c r="V203" s="225" t="s">
        <v>167</v>
      </c>
      <c r="W203" s="176"/>
      <c r="X203" s="158">
        <v>159.6</v>
      </c>
      <c r="Y203" s="159"/>
    </row>
    <row r="204" spans="2:27" x14ac:dyDescent="0.25">
      <c r="B204" s="30">
        <v>44740</v>
      </c>
      <c r="C204" s="105"/>
      <c r="D204" s="26">
        <v>131.56</v>
      </c>
      <c r="E204" s="26"/>
      <c r="F204" s="26"/>
      <c r="G204" s="26"/>
      <c r="H204" s="26"/>
      <c r="I204" s="46"/>
      <c r="J204" s="26">
        <v>105.6</v>
      </c>
      <c r="K204" s="46"/>
      <c r="L204" s="26"/>
      <c r="M204" s="46"/>
      <c r="N204" s="106">
        <v>247.5</v>
      </c>
      <c r="O204" s="2">
        <v>246.75</v>
      </c>
      <c r="P204" s="49" t="s">
        <v>24</v>
      </c>
      <c r="Q204" s="46"/>
      <c r="R204" s="102"/>
      <c r="S204" s="103"/>
      <c r="T204" s="22">
        <v>175.2</v>
      </c>
      <c r="U204" s="155">
        <v>88.8</v>
      </c>
      <c r="V204" s="225" t="s">
        <v>167</v>
      </c>
      <c r="W204" s="176"/>
      <c r="X204" s="158">
        <v>204.75</v>
      </c>
      <c r="Y204" s="159"/>
    </row>
    <row r="205" spans="2:27" x14ac:dyDescent="0.25">
      <c r="B205" s="30">
        <v>44741</v>
      </c>
      <c r="C205" s="105"/>
      <c r="D205" s="26">
        <v>102.52</v>
      </c>
      <c r="E205" s="26"/>
      <c r="F205" s="26"/>
      <c r="G205" s="26"/>
      <c r="H205" s="26"/>
      <c r="I205" s="46"/>
      <c r="J205" s="26">
        <v>85.8</v>
      </c>
      <c r="K205" s="46"/>
      <c r="L205" s="26"/>
      <c r="M205" s="46"/>
      <c r="N205" s="106">
        <v>138</v>
      </c>
      <c r="O205" s="2">
        <v>220.5</v>
      </c>
      <c r="P205" s="49" t="s">
        <v>24</v>
      </c>
      <c r="Q205" s="46"/>
      <c r="R205" s="102"/>
      <c r="S205" s="103"/>
      <c r="T205" s="22">
        <v>149.6</v>
      </c>
      <c r="U205" s="155">
        <v>56.1</v>
      </c>
      <c r="V205" s="225" t="s">
        <v>167</v>
      </c>
      <c r="W205" s="176"/>
      <c r="X205" s="158">
        <v>178.5</v>
      </c>
      <c r="Y205" s="159"/>
    </row>
    <row r="206" spans="2:27" x14ac:dyDescent="0.25">
      <c r="B206" s="30">
        <v>44742</v>
      </c>
      <c r="C206" s="46"/>
      <c r="D206" s="26">
        <v>113.82</v>
      </c>
      <c r="E206" s="26"/>
      <c r="F206" s="26"/>
      <c r="G206" s="26"/>
      <c r="H206" s="26"/>
      <c r="I206" s="46"/>
      <c r="J206" s="26">
        <v>69.3</v>
      </c>
      <c r="K206" s="46"/>
      <c r="L206" s="26"/>
      <c r="M206" s="46"/>
      <c r="N206" s="106">
        <v>256.2</v>
      </c>
      <c r="O206" s="2">
        <v>262.5</v>
      </c>
      <c r="P206" s="49" t="s">
        <v>24</v>
      </c>
      <c r="Q206" s="46"/>
      <c r="R206" s="102"/>
      <c r="S206" s="103"/>
      <c r="T206" s="22">
        <v>165</v>
      </c>
      <c r="U206" s="155">
        <v>42.9</v>
      </c>
      <c r="V206" s="225" t="s">
        <v>167</v>
      </c>
      <c r="W206" s="176"/>
      <c r="X206" s="158">
        <v>189</v>
      </c>
      <c r="Y206" s="159"/>
    </row>
    <row r="207" spans="2:27" x14ac:dyDescent="0.25">
      <c r="B207" s="30">
        <v>44743</v>
      </c>
      <c r="C207" s="105"/>
      <c r="D207" s="26">
        <v>104.28</v>
      </c>
      <c r="E207" s="26"/>
      <c r="F207" s="26"/>
      <c r="G207" s="26"/>
      <c r="H207" s="26"/>
      <c r="I207" s="46"/>
      <c r="J207" s="26">
        <v>81.400000000000006</v>
      </c>
      <c r="K207" s="46"/>
      <c r="L207" s="26"/>
      <c r="M207" s="46"/>
      <c r="N207" s="106">
        <v>225.75</v>
      </c>
      <c r="O207" s="2">
        <v>236.25</v>
      </c>
      <c r="P207" s="49" t="s">
        <v>24</v>
      </c>
      <c r="Q207" s="46"/>
      <c r="R207" s="102" t="s">
        <v>33</v>
      </c>
      <c r="S207" s="103" t="s">
        <v>24</v>
      </c>
      <c r="T207" s="22">
        <v>151.80000000000001</v>
      </c>
      <c r="U207" s="155">
        <v>49.2</v>
      </c>
      <c r="V207" s="225" t="s">
        <v>167</v>
      </c>
      <c r="W207" s="176" t="s">
        <v>24</v>
      </c>
      <c r="X207" s="158">
        <v>204.75</v>
      </c>
      <c r="Y207" s="178" t="s">
        <v>33</v>
      </c>
    </row>
    <row r="208" spans="2:27" x14ac:dyDescent="0.25">
      <c r="B208" s="30">
        <v>44744</v>
      </c>
      <c r="C208" s="105"/>
      <c r="D208" s="26">
        <v>97.68</v>
      </c>
      <c r="E208" s="26"/>
      <c r="F208" s="26"/>
      <c r="G208" s="26"/>
      <c r="H208" s="26"/>
      <c r="I208" s="46"/>
      <c r="J208" s="26">
        <v>81.400000000000006</v>
      </c>
      <c r="K208" s="46"/>
      <c r="L208" s="26"/>
      <c r="M208" s="46"/>
      <c r="N208" s="47" t="s">
        <v>33</v>
      </c>
      <c r="O208" s="2">
        <v>231</v>
      </c>
      <c r="P208" s="49" t="s">
        <v>24</v>
      </c>
      <c r="Q208" s="46"/>
      <c r="R208" s="102"/>
      <c r="S208" s="103"/>
      <c r="T208" s="22">
        <v>156</v>
      </c>
      <c r="U208" s="155">
        <v>40.799999999999997</v>
      </c>
      <c r="V208" s="225" t="s">
        <v>167</v>
      </c>
      <c r="W208" s="176"/>
      <c r="X208" s="158">
        <v>170.1</v>
      </c>
      <c r="Y208" s="159"/>
    </row>
    <row r="209" spans="2:25" x14ac:dyDescent="0.25">
      <c r="B209" s="30">
        <v>44745</v>
      </c>
      <c r="C209" s="105"/>
      <c r="D209" s="26">
        <v>87.56</v>
      </c>
      <c r="E209" s="26"/>
      <c r="F209" s="26"/>
      <c r="G209" s="26"/>
      <c r="H209" s="26"/>
      <c r="I209" s="46"/>
      <c r="J209" s="26">
        <v>81.400000000000006</v>
      </c>
      <c r="K209" s="46"/>
      <c r="L209" s="26"/>
      <c r="M209" s="46"/>
      <c r="N209" s="47" t="s">
        <v>33</v>
      </c>
      <c r="O209" s="2">
        <v>220.5</v>
      </c>
      <c r="P209" s="49" t="s">
        <v>24</v>
      </c>
      <c r="Q209" s="46"/>
      <c r="R209" s="102"/>
      <c r="S209" s="103"/>
      <c r="T209" s="22">
        <v>143</v>
      </c>
      <c r="U209" s="155">
        <v>41.8</v>
      </c>
      <c r="V209" s="225" t="s">
        <v>167</v>
      </c>
      <c r="W209" s="176"/>
      <c r="X209" s="158">
        <v>176.4</v>
      </c>
      <c r="Y209" s="159"/>
    </row>
    <row r="210" spans="2:25" x14ac:dyDescent="0.25">
      <c r="B210" s="30">
        <v>44746</v>
      </c>
      <c r="C210" s="105"/>
      <c r="D210" s="26">
        <v>72.599999999999994</v>
      </c>
      <c r="E210" s="26"/>
      <c r="F210" s="26"/>
      <c r="G210" s="26"/>
      <c r="H210" s="26"/>
      <c r="I210" s="46"/>
      <c r="J210" s="26">
        <v>12.1</v>
      </c>
      <c r="K210" s="46"/>
      <c r="L210" s="26"/>
      <c r="M210" s="46"/>
      <c r="N210" s="47" t="s">
        <v>33</v>
      </c>
      <c r="O210" s="2">
        <v>220.5</v>
      </c>
      <c r="P210" s="49" t="s">
        <v>24</v>
      </c>
      <c r="Q210" s="46"/>
      <c r="R210" s="102"/>
      <c r="S210" s="103"/>
      <c r="T210" s="22">
        <v>151.19999999999999</v>
      </c>
      <c r="U210" s="155">
        <v>69</v>
      </c>
      <c r="V210" s="225" t="s">
        <v>167</v>
      </c>
      <c r="W210" s="176"/>
      <c r="X210" s="158">
        <v>153.30000000000001</v>
      </c>
      <c r="Y210" s="159"/>
    </row>
    <row r="211" spans="2:25" x14ac:dyDescent="0.25">
      <c r="B211" s="30">
        <v>44747</v>
      </c>
      <c r="C211" s="105"/>
      <c r="D211" s="26">
        <v>91.31</v>
      </c>
      <c r="E211" s="26"/>
      <c r="F211" s="26"/>
      <c r="G211" s="26"/>
      <c r="H211" s="26"/>
      <c r="I211" s="46"/>
      <c r="J211" s="26">
        <v>55.2</v>
      </c>
      <c r="K211" s="46"/>
      <c r="L211" s="26"/>
      <c r="M211" s="46"/>
      <c r="N211" s="47" t="s">
        <v>33</v>
      </c>
      <c r="O211" s="2">
        <v>236.5</v>
      </c>
      <c r="P211" s="49" t="s">
        <v>24</v>
      </c>
      <c r="Q211" s="46"/>
      <c r="R211" s="102"/>
      <c r="S211" s="103"/>
      <c r="T211" s="22">
        <v>163.19999999999999</v>
      </c>
      <c r="U211" s="155">
        <v>64.900000000000006</v>
      </c>
      <c r="V211" s="201">
        <v>4.41</v>
      </c>
      <c r="W211" s="176"/>
      <c r="X211" s="158">
        <v>154</v>
      </c>
      <c r="Y211" s="159"/>
    </row>
    <row r="212" spans="2:25" x14ac:dyDescent="0.25">
      <c r="B212" s="30">
        <v>44748</v>
      </c>
      <c r="C212" s="105"/>
      <c r="D212" s="106">
        <v>92.18</v>
      </c>
      <c r="E212" s="130"/>
      <c r="F212" s="130"/>
      <c r="G212" s="130"/>
      <c r="H212" s="130"/>
      <c r="I212" s="105"/>
      <c r="J212" s="26">
        <v>46.2</v>
      </c>
      <c r="K212" s="105"/>
      <c r="L212" s="26"/>
      <c r="M212" s="105"/>
      <c r="N212" s="47" t="s">
        <v>33</v>
      </c>
      <c r="O212" s="2">
        <v>231</v>
      </c>
      <c r="P212" s="101" t="s">
        <v>24</v>
      </c>
      <c r="Q212" s="105"/>
      <c r="R212" s="102"/>
      <c r="S212" s="103"/>
      <c r="T212" s="22">
        <v>168</v>
      </c>
      <c r="U212" s="155">
        <v>46.8</v>
      </c>
      <c r="V212" s="225" t="s">
        <v>167</v>
      </c>
      <c r="W212" s="199"/>
      <c r="X212" s="158">
        <v>157.5</v>
      </c>
      <c r="Y212" s="159"/>
    </row>
    <row r="213" spans="2:25" x14ac:dyDescent="0.25">
      <c r="B213" s="30">
        <v>44749</v>
      </c>
      <c r="C213" s="105"/>
      <c r="D213" s="26">
        <v>83.16</v>
      </c>
      <c r="E213" s="26"/>
      <c r="F213" s="26"/>
      <c r="G213" s="26"/>
      <c r="H213" s="26"/>
      <c r="I213" s="46"/>
      <c r="J213" s="26">
        <v>33</v>
      </c>
      <c r="K213" s="46"/>
      <c r="L213" s="26"/>
      <c r="M213" s="46"/>
      <c r="N213" s="47" t="s">
        <v>33</v>
      </c>
      <c r="O213" s="2">
        <v>215.25</v>
      </c>
      <c r="P213" s="49" t="s">
        <v>24</v>
      </c>
      <c r="Q213" s="46"/>
      <c r="R213" s="102" t="s">
        <v>33</v>
      </c>
      <c r="S213" s="103" t="s">
        <v>24</v>
      </c>
      <c r="T213" s="22">
        <v>156</v>
      </c>
      <c r="U213" s="155">
        <v>62.7</v>
      </c>
      <c r="V213" s="225" t="s">
        <v>167</v>
      </c>
      <c r="W213" s="176" t="s">
        <v>24</v>
      </c>
      <c r="X213" s="158">
        <v>162.75</v>
      </c>
      <c r="Y213" s="178" t="s">
        <v>33</v>
      </c>
    </row>
    <row r="214" spans="2:25" x14ac:dyDescent="0.25">
      <c r="B214" s="30">
        <v>44750</v>
      </c>
      <c r="C214" s="105"/>
      <c r="D214" s="26">
        <v>82.74</v>
      </c>
      <c r="E214" s="26"/>
      <c r="F214" s="26"/>
      <c r="G214" s="26"/>
      <c r="H214" s="26"/>
      <c r="I214" s="46"/>
      <c r="J214" s="26">
        <v>35.700000000000003</v>
      </c>
      <c r="K214" s="46"/>
      <c r="L214" s="26"/>
      <c r="M214" s="46"/>
      <c r="N214" s="47" t="s">
        <v>33</v>
      </c>
      <c r="O214" s="2">
        <v>246.75</v>
      </c>
      <c r="P214" s="49" t="s">
        <v>24</v>
      </c>
      <c r="Q214" s="46"/>
      <c r="R214" s="102"/>
      <c r="S214" s="103"/>
      <c r="T214" s="22">
        <v>149.5</v>
      </c>
      <c r="U214" s="155">
        <v>39.1</v>
      </c>
      <c r="V214" s="225" t="s">
        <v>167</v>
      </c>
      <c r="W214" s="176"/>
      <c r="X214" s="158">
        <v>170.1</v>
      </c>
      <c r="Y214" s="159"/>
    </row>
    <row r="215" spans="2:25" x14ac:dyDescent="0.25">
      <c r="B215" s="30">
        <v>44751</v>
      </c>
      <c r="C215" s="105"/>
      <c r="D215" s="26">
        <v>82.95</v>
      </c>
      <c r="E215" s="26"/>
      <c r="F215" s="26"/>
      <c r="G215" s="26"/>
      <c r="H215" s="26"/>
      <c r="I215" s="46"/>
      <c r="J215" s="26">
        <v>37.799999999999997</v>
      </c>
      <c r="K215" s="46"/>
      <c r="L215" s="26"/>
      <c r="M215" s="46"/>
      <c r="N215" s="47" t="s">
        <v>33</v>
      </c>
      <c r="O215" s="2">
        <v>262.5</v>
      </c>
      <c r="P215" s="49" t="s">
        <v>24</v>
      </c>
      <c r="Q215" s="46"/>
      <c r="R215" s="102"/>
      <c r="S215" s="103"/>
      <c r="T215" s="22">
        <v>149.5</v>
      </c>
      <c r="U215" s="155">
        <v>40.25</v>
      </c>
      <c r="V215" s="225" t="s">
        <v>167</v>
      </c>
      <c r="W215" s="176"/>
      <c r="X215" s="158">
        <v>172.2</v>
      </c>
      <c r="Y215" s="159"/>
    </row>
    <row r="216" spans="2:25" x14ac:dyDescent="0.25">
      <c r="B216" s="30">
        <v>44752</v>
      </c>
      <c r="C216" s="105"/>
      <c r="D216" s="26">
        <v>60.27</v>
      </c>
      <c r="E216" s="26"/>
      <c r="F216" s="26"/>
      <c r="G216" s="26"/>
      <c r="H216" s="26"/>
      <c r="I216" s="46"/>
      <c r="J216" s="26">
        <v>38.5</v>
      </c>
      <c r="K216" s="46"/>
      <c r="L216" s="26"/>
      <c r="M216" s="46"/>
      <c r="N216" s="47" t="s">
        <v>33</v>
      </c>
      <c r="O216" s="2">
        <v>225.75</v>
      </c>
      <c r="P216" s="49" t="s">
        <v>24</v>
      </c>
      <c r="Q216" s="46"/>
      <c r="R216" s="102"/>
      <c r="S216" s="103"/>
      <c r="T216" s="22">
        <v>160.80000000000001</v>
      </c>
      <c r="U216" s="155">
        <v>48.4</v>
      </c>
      <c r="V216" s="225" t="s">
        <v>167</v>
      </c>
      <c r="W216" s="176"/>
      <c r="X216" s="158">
        <v>161.69999999999999</v>
      </c>
      <c r="Y216" s="159"/>
    </row>
    <row r="217" spans="2:25" x14ac:dyDescent="0.25">
      <c r="B217" s="30">
        <v>44753</v>
      </c>
      <c r="C217" s="105"/>
      <c r="D217" s="106">
        <v>54.6</v>
      </c>
      <c r="E217" s="130"/>
      <c r="F217" s="130"/>
      <c r="G217" s="130"/>
      <c r="H217" s="130"/>
      <c r="I217" s="105"/>
      <c r="J217" s="26">
        <v>1.54</v>
      </c>
      <c r="K217" s="105"/>
      <c r="L217" s="26"/>
      <c r="M217" s="105"/>
      <c r="N217" s="47" t="s">
        <v>33</v>
      </c>
      <c r="O217" s="2">
        <v>225.75</v>
      </c>
      <c r="P217" s="101" t="s">
        <v>24</v>
      </c>
      <c r="Q217" s="105"/>
      <c r="R217" s="102"/>
      <c r="S217" s="103"/>
      <c r="T217" s="22">
        <v>156</v>
      </c>
      <c r="U217" s="155">
        <v>27.6</v>
      </c>
      <c r="V217" s="225" t="s">
        <v>167</v>
      </c>
      <c r="W217" s="199"/>
      <c r="X217" s="158">
        <v>149.6</v>
      </c>
      <c r="Y217" s="159"/>
    </row>
    <row r="218" spans="2:25" x14ac:dyDescent="0.25">
      <c r="B218" s="30">
        <v>44754</v>
      </c>
      <c r="C218" s="105"/>
      <c r="D218" s="106">
        <v>66.66</v>
      </c>
      <c r="E218" s="130"/>
      <c r="F218" s="130"/>
      <c r="G218" s="130"/>
      <c r="H218" s="130"/>
      <c r="I218" s="105"/>
      <c r="J218" s="26">
        <v>2.64</v>
      </c>
      <c r="K218" s="105"/>
      <c r="L218" s="26"/>
      <c r="M218" s="105"/>
      <c r="N218" s="47" t="s">
        <v>33</v>
      </c>
      <c r="O218" s="2">
        <v>214.5</v>
      </c>
      <c r="P218" s="101" t="s">
        <v>24</v>
      </c>
      <c r="Q218" s="105"/>
      <c r="R218" s="102"/>
      <c r="S218" s="103"/>
      <c r="T218" s="22">
        <v>174.2</v>
      </c>
      <c r="U218" s="155">
        <v>50.4</v>
      </c>
      <c r="V218" s="225" t="s">
        <v>167</v>
      </c>
      <c r="W218" s="199"/>
      <c r="X218" s="158">
        <v>144.9</v>
      </c>
      <c r="Y218" s="159"/>
    </row>
    <row r="219" spans="2:25" x14ac:dyDescent="0.25">
      <c r="B219" s="30">
        <v>44755</v>
      </c>
      <c r="C219" s="105"/>
      <c r="D219" s="106">
        <v>59.64</v>
      </c>
      <c r="E219" s="130"/>
      <c r="F219" s="130"/>
      <c r="G219" s="130"/>
      <c r="H219" s="130"/>
      <c r="I219" s="105"/>
      <c r="J219" s="26">
        <v>23.63</v>
      </c>
      <c r="K219" s="105"/>
      <c r="L219" s="26"/>
      <c r="M219" s="105"/>
      <c r="N219" s="47" t="s">
        <v>33</v>
      </c>
      <c r="O219" s="2">
        <v>231</v>
      </c>
      <c r="P219" s="101" t="s">
        <v>24</v>
      </c>
      <c r="Q219" s="105"/>
      <c r="R219" s="102" t="s">
        <v>33</v>
      </c>
      <c r="S219" s="103" t="s">
        <v>33</v>
      </c>
      <c r="T219" s="22">
        <v>142.80000000000001</v>
      </c>
      <c r="U219" s="155">
        <v>16.8</v>
      </c>
      <c r="V219" s="225" t="s">
        <v>167</v>
      </c>
      <c r="W219" s="176" t="s">
        <v>24</v>
      </c>
      <c r="X219" s="158">
        <v>147</v>
      </c>
      <c r="Y219" s="178" t="s">
        <v>33</v>
      </c>
    </row>
    <row r="220" spans="2:25" x14ac:dyDescent="0.25">
      <c r="B220" s="30">
        <v>44756</v>
      </c>
      <c r="C220" s="105"/>
      <c r="D220" s="26">
        <v>68.2</v>
      </c>
      <c r="E220" s="26"/>
      <c r="F220" s="26"/>
      <c r="G220" s="26"/>
      <c r="H220" s="26"/>
      <c r="I220" s="46"/>
      <c r="J220" s="26">
        <v>5.5</v>
      </c>
      <c r="K220" s="46"/>
      <c r="L220" s="26"/>
      <c r="M220" s="46"/>
      <c r="N220" s="47" t="s">
        <v>33</v>
      </c>
      <c r="O220" s="2">
        <v>220</v>
      </c>
      <c r="P220" s="49" t="s">
        <v>24</v>
      </c>
      <c r="Q220" s="46"/>
      <c r="R220" s="102"/>
      <c r="S220" s="103"/>
      <c r="T220" s="22">
        <v>144</v>
      </c>
      <c r="U220" s="155">
        <v>19.55</v>
      </c>
      <c r="V220" s="225" t="s">
        <v>167</v>
      </c>
      <c r="W220" s="176"/>
      <c r="X220" s="158">
        <v>138.6</v>
      </c>
      <c r="Y220" s="159"/>
    </row>
    <row r="221" spans="2:25" x14ac:dyDescent="0.25">
      <c r="B221" s="30">
        <v>44757</v>
      </c>
      <c r="C221" s="105"/>
      <c r="D221" s="26">
        <v>73.040000000000006</v>
      </c>
      <c r="E221" s="26"/>
      <c r="F221" s="26"/>
      <c r="G221" s="26"/>
      <c r="H221" s="26"/>
      <c r="I221" s="46"/>
      <c r="J221" s="26">
        <v>8.25</v>
      </c>
      <c r="K221" s="46"/>
      <c r="L221" s="26"/>
      <c r="M221" s="46"/>
      <c r="N221" s="47" t="s">
        <v>33</v>
      </c>
      <c r="O221" s="2">
        <v>241.5</v>
      </c>
      <c r="P221" s="49" t="s">
        <v>24</v>
      </c>
      <c r="Q221" s="46"/>
      <c r="R221" s="102"/>
      <c r="S221" s="103"/>
      <c r="T221" s="22">
        <v>154</v>
      </c>
      <c r="U221" s="155">
        <v>26.4</v>
      </c>
      <c r="V221" s="225" t="s">
        <v>167</v>
      </c>
      <c r="W221" s="176"/>
      <c r="X221" s="158">
        <v>149.1</v>
      </c>
      <c r="Y221" s="159"/>
    </row>
    <row r="222" spans="2:25" x14ac:dyDescent="0.25">
      <c r="B222" s="30">
        <v>44758</v>
      </c>
      <c r="C222" s="105"/>
      <c r="D222" s="26">
        <v>120.12</v>
      </c>
      <c r="E222" s="26"/>
      <c r="F222" s="26"/>
      <c r="G222" s="26"/>
      <c r="H222" s="26"/>
      <c r="I222" s="46"/>
      <c r="J222" s="26">
        <v>105</v>
      </c>
      <c r="K222" s="46"/>
      <c r="L222" s="26"/>
      <c r="M222" s="46"/>
      <c r="N222" s="47" t="s">
        <v>33</v>
      </c>
      <c r="O222" s="2">
        <v>231</v>
      </c>
      <c r="P222" s="49" t="s">
        <v>24</v>
      </c>
      <c r="Q222" s="46"/>
      <c r="R222" s="102"/>
      <c r="S222" s="103"/>
      <c r="T222" s="22">
        <v>154.1</v>
      </c>
      <c r="U222" s="155">
        <v>20.12</v>
      </c>
      <c r="V222" s="225" t="s">
        <v>167</v>
      </c>
      <c r="W222" s="176"/>
      <c r="X222" s="158">
        <v>165.9</v>
      </c>
      <c r="Y222" s="159"/>
    </row>
    <row r="223" spans="2:25" x14ac:dyDescent="0.25">
      <c r="B223" s="30">
        <v>44759</v>
      </c>
      <c r="C223" s="105"/>
      <c r="D223" s="106">
        <v>132.88</v>
      </c>
      <c r="E223" s="130"/>
      <c r="F223" s="130"/>
      <c r="G223" s="130"/>
      <c r="H223" s="130"/>
      <c r="I223" s="105"/>
      <c r="J223" s="26">
        <v>136.5</v>
      </c>
      <c r="K223" s="105"/>
      <c r="L223" s="26"/>
      <c r="M223" s="105"/>
      <c r="N223" s="47" t="s">
        <v>33</v>
      </c>
      <c r="O223" s="2">
        <v>236.25</v>
      </c>
      <c r="P223" s="101" t="s">
        <v>24</v>
      </c>
      <c r="Q223" s="105"/>
      <c r="R223" s="102"/>
      <c r="S223" s="103"/>
      <c r="T223" s="22">
        <v>148.80000000000001</v>
      </c>
      <c r="U223" s="155">
        <v>21.6</v>
      </c>
      <c r="V223" s="225" t="s">
        <v>167</v>
      </c>
      <c r="W223" s="199"/>
      <c r="X223" s="158">
        <v>174.3</v>
      </c>
      <c r="Y223" s="159"/>
    </row>
    <row r="224" spans="2:25" x14ac:dyDescent="0.25">
      <c r="B224" s="30">
        <v>44760</v>
      </c>
      <c r="C224" s="105"/>
      <c r="D224" s="26">
        <v>148.80000000000001</v>
      </c>
      <c r="E224" s="26"/>
      <c r="F224" s="26"/>
      <c r="G224" s="26"/>
      <c r="H224" s="26"/>
      <c r="I224" s="46"/>
      <c r="J224" s="26">
        <v>131.1</v>
      </c>
      <c r="K224" s="46"/>
      <c r="L224" s="26"/>
      <c r="M224" s="46"/>
      <c r="N224" s="47" t="s">
        <v>33</v>
      </c>
      <c r="O224" s="2">
        <v>225.5</v>
      </c>
      <c r="P224" s="49" t="s">
        <v>24</v>
      </c>
      <c r="Q224" s="46"/>
      <c r="R224" s="102" t="s">
        <v>33</v>
      </c>
      <c r="S224" s="103" t="s">
        <v>33</v>
      </c>
      <c r="T224" s="22">
        <v>145.6</v>
      </c>
      <c r="U224" s="155">
        <v>20.399999999999999</v>
      </c>
      <c r="V224" s="225" t="s">
        <v>167</v>
      </c>
      <c r="W224" s="176" t="s">
        <v>24</v>
      </c>
      <c r="X224" s="158">
        <v>170.1</v>
      </c>
      <c r="Y224" s="178" t="s">
        <v>33</v>
      </c>
    </row>
    <row r="225" spans="2:25" x14ac:dyDescent="0.25">
      <c r="B225" s="30">
        <v>44761</v>
      </c>
      <c r="C225" s="105"/>
      <c r="D225" s="26">
        <v>165.14</v>
      </c>
      <c r="E225" s="26"/>
      <c r="F225" s="26"/>
      <c r="G225" s="26"/>
      <c r="H225" s="26"/>
      <c r="I225" s="46"/>
      <c r="J225" s="26">
        <v>121.9</v>
      </c>
      <c r="K225" s="46"/>
      <c r="L225" s="26"/>
      <c r="M225" s="46"/>
      <c r="N225" s="47" t="s">
        <v>33</v>
      </c>
      <c r="O225" s="2">
        <v>220.5</v>
      </c>
      <c r="P225" s="49" t="s">
        <v>24</v>
      </c>
      <c r="Q225" s="46"/>
      <c r="R225" s="102"/>
      <c r="S225" s="103"/>
      <c r="T225" s="22">
        <v>120</v>
      </c>
      <c r="U225" s="155">
        <v>21</v>
      </c>
      <c r="V225" s="225" t="s">
        <v>167</v>
      </c>
      <c r="W225" s="176"/>
      <c r="X225" s="158">
        <v>178.5</v>
      </c>
      <c r="Y225" s="159"/>
    </row>
    <row r="226" spans="2:25" x14ac:dyDescent="0.25">
      <c r="B226" s="30">
        <v>44762</v>
      </c>
      <c r="C226" s="105"/>
      <c r="D226" s="26">
        <v>123.42</v>
      </c>
      <c r="E226" s="26"/>
      <c r="F226" s="26"/>
      <c r="G226" s="26"/>
      <c r="H226" s="26"/>
      <c r="I226" s="46"/>
      <c r="J226" s="26">
        <v>128.1</v>
      </c>
      <c r="K226" s="46"/>
      <c r="L226" s="26"/>
      <c r="M226" s="46"/>
      <c r="N226" s="47" t="s">
        <v>33</v>
      </c>
      <c r="O226" s="2">
        <v>231</v>
      </c>
      <c r="P226" s="49" t="s">
        <v>24</v>
      </c>
      <c r="Q226" s="46"/>
      <c r="R226" s="102"/>
      <c r="S226" s="103"/>
      <c r="T226" s="22">
        <v>163.19999999999999</v>
      </c>
      <c r="U226" s="155">
        <v>15.6</v>
      </c>
      <c r="V226" s="225" t="s">
        <v>167</v>
      </c>
      <c r="W226" s="176"/>
      <c r="X226" s="158">
        <v>182.7</v>
      </c>
      <c r="Y226" s="159"/>
    </row>
    <row r="227" spans="2:25" x14ac:dyDescent="0.25">
      <c r="B227" s="30">
        <v>44763</v>
      </c>
      <c r="C227" s="105"/>
      <c r="D227" s="106">
        <v>113.3</v>
      </c>
      <c r="E227" s="130"/>
      <c r="F227" s="130"/>
      <c r="G227" s="130"/>
      <c r="H227" s="130"/>
      <c r="I227" s="105"/>
      <c r="J227" s="26">
        <v>123.2</v>
      </c>
      <c r="K227" s="105"/>
      <c r="L227" s="26"/>
      <c r="M227" s="105"/>
      <c r="N227" s="47" t="s">
        <v>33</v>
      </c>
      <c r="O227" s="2">
        <v>194.25</v>
      </c>
      <c r="P227" s="101" t="s">
        <v>24</v>
      </c>
      <c r="Q227" s="105"/>
      <c r="R227" s="102"/>
      <c r="S227" s="103"/>
      <c r="T227" s="22">
        <v>139.19999999999999</v>
      </c>
      <c r="U227" s="155">
        <v>45.1</v>
      </c>
      <c r="V227" s="225" t="s">
        <v>167</v>
      </c>
      <c r="W227" s="199"/>
      <c r="X227" s="158">
        <v>161.69999999999999</v>
      </c>
      <c r="Y227" s="159"/>
    </row>
    <row r="228" spans="2:25" x14ac:dyDescent="0.25">
      <c r="B228" s="30">
        <v>44764</v>
      </c>
      <c r="C228" s="105"/>
      <c r="D228" s="26">
        <v>110.88</v>
      </c>
      <c r="E228" s="26"/>
      <c r="F228" s="26"/>
      <c r="G228" s="26"/>
      <c r="H228" s="26"/>
      <c r="I228" s="46"/>
      <c r="J228" s="26">
        <v>130.19999999999999</v>
      </c>
      <c r="K228" s="46"/>
      <c r="L228" s="26"/>
      <c r="M228" s="46"/>
      <c r="N228" s="47" t="s">
        <v>33</v>
      </c>
      <c r="O228" s="2">
        <v>215.25</v>
      </c>
      <c r="P228" s="49" t="s">
        <v>24</v>
      </c>
      <c r="Q228" s="46"/>
      <c r="R228" s="102"/>
      <c r="S228" s="103"/>
      <c r="T228" s="22">
        <v>148.80000000000001</v>
      </c>
      <c r="U228" s="155">
        <v>16.2</v>
      </c>
      <c r="V228" s="225" t="s">
        <v>167</v>
      </c>
      <c r="W228" s="176"/>
      <c r="X228" s="158">
        <v>142.80000000000001</v>
      </c>
      <c r="Y228" s="159"/>
    </row>
    <row r="229" spans="2:25" x14ac:dyDescent="0.25">
      <c r="B229" s="30">
        <v>44765</v>
      </c>
      <c r="C229" s="105"/>
      <c r="D229" s="26">
        <v>121.67</v>
      </c>
      <c r="E229" s="26"/>
      <c r="F229" s="26"/>
      <c r="G229" s="26"/>
      <c r="H229" s="26"/>
      <c r="I229" s="46"/>
      <c r="J229" s="26">
        <v>126</v>
      </c>
      <c r="K229" s="46"/>
      <c r="L229" s="26"/>
      <c r="M229" s="46"/>
      <c r="N229" s="47" t="s">
        <v>33</v>
      </c>
      <c r="O229" s="2">
        <v>204.75</v>
      </c>
      <c r="P229" s="49" t="s">
        <v>24</v>
      </c>
      <c r="Q229" s="46"/>
      <c r="R229" s="102"/>
      <c r="S229" s="103"/>
      <c r="T229" s="22">
        <v>156</v>
      </c>
      <c r="U229" s="155">
        <v>48.3</v>
      </c>
      <c r="V229" s="225" t="s">
        <v>167</v>
      </c>
      <c r="W229" s="176"/>
      <c r="X229" s="158">
        <v>151.19999999999999</v>
      </c>
      <c r="Y229" s="159"/>
    </row>
    <row r="230" spans="2:25" x14ac:dyDescent="0.25">
      <c r="B230" s="30">
        <v>44766</v>
      </c>
      <c r="C230" s="105"/>
      <c r="D230" s="26">
        <v>133.18</v>
      </c>
      <c r="E230" s="26"/>
      <c r="F230" s="26"/>
      <c r="G230" s="26"/>
      <c r="H230" s="26"/>
      <c r="I230" s="46"/>
      <c r="J230" s="26">
        <v>129.1</v>
      </c>
      <c r="K230" s="46"/>
      <c r="L230" s="26"/>
      <c r="M230" s="46"/>
      <c r="N230" s="47" t="s">
        <v>33</v>
      </c>
      <c r="O230" s="109">
        <v>215</v>
      </c>
      <c r="P230" s="49" t="s">
        <v>24</v>
      </c>
      <c r="Q230" s="46"/>
      <c r="R230" s="102"/>
      <c r="S230" s="103"/>
      <c r="T230" s="22">
        <v>150</v>
      </c>
      <c r="U230" s="155">
        <v>56.1</v>
      </c>
      <c r="V230" s="225" t="s">
        <v>167</v>
      </c>
      <c r="W230" s="176"/>
      <c r="X230" s="158">
        <v>159.6</v>
      </c>
      <c r="Y230" s="159"/>
    </row>
    <row r="231" spans="2:25" x14ac:dyDescent="0.25">
      <c r="B231" s="30">
        <v>44767</v>
      </c>
      <c r="C231" s="105"/>
      <c r="D231" s="106">
        <v>160.80000000000001</v>
      </c>
      <c r="E231" s="130"/>
      <c r="F231" s="130"/>
      <c r="G231" s="130"/>
      <c r="H231" s="130"/>
      <c r="I231" s="105"/>
      <c r="J231" s="26">
        <v>142.6</v>
      </c>
      <c r="K231" s="105"/>
      <c r="L231" s="26"/>
      <c r="M231" s="105"/>
      <c r="N231" s="47" t="s">
        <v>33</v>
      </c>
      <c r="O231" s="109">
        <v>225.5</v>
      </c>
      <c r="P231" s="101" t="s">
        <v>24</v>
      </c>
      <c r="Q231" s="105"/>
      <c r="R231" s="102"/>
      <c r="S231" s="103"/>
      <c r="T231" s="22">
        <v>163.30000000000001</v>
      </c>
      <c r="U231" s="155">
        <v>43.8</v>
      </c>
      <c r="V231" s="225" t="s">
        <v>167</v>
      </c>
      <c r="W231" s="199"/>
      <c r="X231" s="158">
        <v>163.80000000000001</v>
      </c>
      <c r="Y231" s="159"/>
    </row>
    <row r="232" spans="2:25" x14ac:dyDescent="0.25">
      <c r="B232" s="30">
        <v>44768</v>
      </c>
      <c r="C232" s="105"/>
      <c r="D232" s="26">
        <v>142.12</v>
      </c>
      <c r="E232" s="26"/>
      <c r="F232" s="26"/>
      <c r="G232" s="26"/>
      <c r="H232" s="26"/>
      <c r="I232" s="46"/>
      <c r="J232" s="26">
        <v>174.3</v>
      </c>
      <c r="K232" s="46"/>
      <c r="L232" s="26"/>
      <c r="M232" s="46"/>
      <c r="N232" s="47" t="s">
        <v>33</v>
      </c>
      <c r="O232" s="109">
        <v>304.5</v>
      </c>
      <c r="P232" s="49" t="s">
        <v>24</v>
      </c>
      <c r="Q232" s="46"/>
      <c r="R232" s="102"/>
      <c r="S232" s="103"/>
      <c r="T232" s="22">
        <v>199.2</v>
      </c>
      <c r="U232" s="155">
        <v>50.05</v>
      </c>
      <c r="V232" s="225" t="s">
        <v>167</v>
      </c>
      <c r="W232" s="176"/>
      <c r="X232" s="158">
        <v>193.2</v>
      </c>
      <c r="Y232" s="159"/>
    </row>
    <row r="233" spans="2:25" x14ac:dyDescent="0.25">
      <c r="B233" s="30">
        <v>44769</v>
      </c>
      <c r="C233" s="105"/>
      <c r="D233" s="26">
        <v>120.96</v>
      </c>
      <c r="E233" s="26"/>
      <c r="F233" s="26"/>
      <c r="G233" s="26"/>
      <c r="H233" s="26"/>
      <c r="I233" s="46"/>
      <c r="J233" s="26">
        <v>147.19999999999999</v>
      </c>
      <c r="K233" s="46"/>
      <c r="L233" s="26"/>
      <c r="M233" s="46"/>
      <c r="N233" s="47" t="s">
        <v>33</v>
      </c>
      <c r="O233" s="109">
        <v>214.5</v>
      </c>
      <c r="P233" s="49" t="s">
        <v>24</v>
      </c>
      <c r="Q233" s="46"/>
      <c r="R233" s="102" t="s">
        <v>33</v>
      </c>
      <c r="S233" s="103" t="s">
        <v>33</v>
      </c>
      <c r="T233" s="22">
        <v>153.6</v>
      </c>
      <c r="U233" s="155">
        <v>35.4</v>
      </c>
      <c r="V233" s="225" t="s">
        <v>167</v>
      </c>
      <c r="W233" s="176" t="s">
        <v>24</v>
      </c>
      <c r="X233" s="158">
        <v>142.80000000000001</v>
      </c>
      <c r="Y233" s="159">
        <v>153.4</v>
      </c>
    </row>
    <row r="234" spans="2:25" x14ac:dyDescent="0.25">
      <c r="B234" s="30">
        <v>44770</v>
      </c>
      <c r="C234" s="105"/>
      <c r="D234" s="26">
        <v>115.28</v>
      </c>
      <c r="E234" s="26"/>
      <c r="F234" s="26"/>
      <c r="G234" s="26"/>
      <c r="H234" s="26"/>
      <c r="I234" s="46"/>
      <c r="J234" s="26">
        <v>138.6</v>
      </c>
      <c r="K234" s="46"/>
      <c r="L234" s="26"/>
      <c r="M234" s="46"/>
      <c r="N234" s="47" t="s">
        <v>33</v>
      </c>
      <c r="O234" s="109">
        <v>220.5</v>
      </c>
      <c r="P234" s="49" t="s">
        <v>24</v>
      </c>
      <c r="Q234" s="46"/>
      <c r="R234" s="102"/>
      <c r="S234" s="103"/>
      <c r="T234" s="22">
        <v>138.6</v>
      </c>
      <c r="U234" s="155">
        <v>31.625</v>
      </c>
      <c r="V234" s="225" t="s">
        <v>167</v>
      </c>
      <c r="W234" s="176"/>
      <c r="X234" s="158">
        <v>147</v>
      </c>
      <c r="Y234" s="159"/>
    </row>
    <row r="235" spans="2:25" x14ac:dyDescent="0.25">
      <c r="B235" s="30">
        <v>44771</v>
      </c>
      <c r="C235" s="105"/>
      <c r="D235" s="106">
        <v>122.36</v>
      </c>
      <c r="E235" s="130"/>
      <c r="F235" s="130"/>
      <c r="G235" s="130"/>
      <c r="H235" s="130"/>
      <c r="I235" s="105"/>
      <c r="J235" s="26">
        <v>149.6</v>
      </c>
      <c r="K235" s="105"/>
      <c r="L235" s="26"/>
      <c r="M235" s="105"/>
      <c r="N235" s="47" t="s">
        <v>33</v>
      </c>
      <c r="O235" s="109">
        <v>210</v>
      </c>
      <c r="P235" s="101" t="s">
        <v>24</v>
      </c>
      <c r="Q235" s="105"/>
      <c r="R235" s="102"/>
      <c r="S235" s="103"/>
      <c r="T235" s="22">
        <v>153.30000000000001</v>
      </c>
      <c r="U235" s="155">
        <v>33</v>
      </c>
      <c r="V235" s="225" t="s">
        <v>167</v>
      </c>
      <c r="W235" s="199"/>
      <c r="X235" s="158">
        <v>138.6</v>
      </c>
      <c r="Y235" s="159"/>
    </row>
    <row r="236" spans="2:25" x14ac:dyDescent="0.25">
      <c r="B236" s="30">
        <v>44772</v>
      </c>
      <c r="C236" s="105"/>
      <c r="D236" s="106">
        <v>138.47999999999999</v>
      </c>
      <c r="E236" s="130"/>
      <c r="F236" s="130"/>
      <c r="G236" s="130"/>
      <c r="H236" s="130"/>
      <c r="I236" s="105"/>
      <c r="J236" s="26">
        <v>157.5</v>
      </c>
      <c r="K236" s="105"/>
      <c r="L236" s="26"/>
      <c r="M236" s="105"/>
      <c r="N236" s="47" t="s">
        <v>33</v>
      </c>
      <c r="O236" s="109">
        <v>236.25</v>
      </c>
      <c r="P236" s="101" t="s">
        <v>24</v>
      </c>
      <c r="Q236" s="105"/>
      <c r="R236" s="102"/>
      <c r="S236" s="103"/>
      <c r="T236" s="22">
        <v>140.80000000000001</v>
      </c>
      <c r="U236" s="155">
        <v>46.2</v>
      </c>
      <c r="V236" s="225" t="s">
        <v>167</v>
      </c>
      <c r="W236" s="199"/>
      <c r="X236" s="158">
        <v>147</v>
      </c>
      <c r="Y236" s="159"/>
    </row>
    <row r="237" spans="2:25" x14ac:dyDescent="0.25">
      <c r="B237" s="30">
        <v>44773</v>
      </c>
      <c r="C237" s="105"/>
      <c r="D237" s="26">
        <v>115.72</v>
      </c>
      <c r="E237" s="26"/>
      <c r="F237" s="26"/>
      <c r="G237" s="26"/>
      <c r="H237" s="26"/>
      <c r="I237" s="46"/>
      <c r="J237" s="26">
        <v>205.8</v>
      </c>
      <c r="K237" s="46"/>
      <c r="L237" s="26"/>
      <c r="M237" s="46"/>
      <c r="N237" s="47" t="s">
        <v>33</v>
      </c>
      <c r="O237" s="109">
        <v>157.5</v>
      </c>
      <c r="P237" s="49" t="s">
        <v>24</v>
      </c>
      <c r="Q237" s="46"/>
      <c r="R237" s="102"/>
      <c r="S237" s="103"/>
      <c r="T237" s="22">
        <v>79.2</v>
      </c>
      <c r="U237" s="155">
        <v>118.8</v>
      </c>
      <c r="V237" s="225" t="s">
        <v>167</v>
      </c>
      <c r="W237" s="176"/>
      <c r="X237" s="158">
        <v>147</v>
      </c>
      <c r="Y237" s="159"/>
    </row>
    <row r="238" spans="2:25" x14ac:dyDescent="0.25">
      <c r="B238" s="30">
        <v>44774</v>
      </c>
      <c r="C238" s="105"/>
      <c r="D238" s="26">
        <v>136.80000000000001</v>
      </c>
      <c r="E238" s="54"/>
      <c r="F238" s="54"/>
      <c r="G238" s="54"/>
      <c r="H238" s="54"/>
      <c r="I238" s="105"/>
      <c r="J238" s="26">
        <v>151.80000000000001</v>
      </c>
      <c r="K238" s="105"/>
      <c r="L238" s="26"/>
      <c r="M238" s="105"/>
      <c r="N238" s="47" t="s">
        <v>33</v>
      </c>
      <c r="O238" s="109">
        <v>212.75</v>
      </c>
      <c r="P238" s="49" t="s">
        <v>24</v>
      </c>
      <c r="Q238" s="105"/>
      <c r="R238" s="102"/>
      <c r="S238" s="103"/>
      <c r="T238" s="22">
        <v>154.1</v>
      </c>
      <c r="U238" s="155">
        <v>57.2</v>
      </c>
      <c r="V238" s="225" t="s">
        <v>167</v>
      </c>
      <c r="W238" s="176"/>
      <c r="X238" s="158">
        <v>144.9</v>
      </c>
      <c r="Y238" s="159"/>
    </row>
    <row r="239" spans="2:25" x14ac:dyDescent="0.25">
      <c r="B239" s="30">
        <v>44775</v>
      </c>
      <c r="C239" s="105"/>
      <c r="D239" s="26">
        <v>117.7</v>
      </c>
      <c r="E239" s="26"/>
      <c r="F239" s="26"/>
      <c r="G239" s="26"/>
      <c r="H239" s="26"/>
      <c r="I239" s="46"/>
      <c r="J239" s="26">
        <v>149.1</v>
      </c>
      <c r="K239" s="46"/>
      <c r="L239" s="26"/>
      <c r="M239" s="46"/>
      <c r="N239" s="47" t="s">
        <v>33</v>
      </c>
      <c r="O239" s="109">
        <v>225.75</v>
      </c>
      <c r="P239" s="49" t="s">
        <v>24</v>
      </c>
      <c r="Q239" s="46"/>
      <c r="R239" s="102"/>
      <c r="S239" s="103"/>
      <c r="T239" s="22">
        <v>162.80000000000001</v>
      </c>
      <c r="U239" s="155">
        <v>41.4</v>
      </c>
      <c r="V239" s="225" t="s">
        <v>167</v>
      </c>
      <c r="W239" s="176"/>
      <c r="X239" s="158">
        <v>147</v>
      </c>
      <c r="Y239" s="159"/>
    </row>
    <row r="240" spans="2:25" x14ac:dyDescent="0.25">
      <c r="B240" s="30">
        <v>44776</v>
      </c>
      <c r="C240" s="105"/>
      <c r="D240" s="26">
        <v>129.47999999999999</v>
      </c>
      <c r="E240" s="26"/>
      <c r="F240" s="26"/>
      <c r="G240" s="26"/>
      <c r="H240" s="26"/>
      <c r="I240" s="46"/>
      <c r="J240" s="26">
        <v>150.80000000000001</v>
      </c>
      <c r="K240" s="46"/>
      <c r="L240" s="26"/>
      <c r="M240" s="46"/>
      <c r="N240" s="47" t="s">
        <v>33</v>
      </c>
      <c r="O240" s="104" t="s">
        <v>42</v>
      </c>
      <c r="P240" s="49" t="s">
        <v>24</v>
      </c>
      <c r="Q240" s="46"/>
      <c r="R240" s="102" t="s">
        <v>33</v>
      </c>
      <c r="S240" s="103" t="s">
        <v>33</v>
      </c>
      <c r="T240" s="22">
        <v>161</v>
      </c>
      <c r="U240" s="155">
        <v>21</v>
      </c>
      <c r="V240" s="225" t="s">
        <v>167</v>
      </c>
      <c r="W240" s="176" t="s">
        <v>24</v>
      </c>
      <c r="X240" s="158">
        <v>144</v>
      </c>
      <c r="Y240" s="159">
        <v>151.80000000000001</v>
      </c>
    </row>
    <row r="241" spans="2:25" x14ac:dyDescent="0.25">
      <c r="B241" s="30">
        <v>44777</v>
      </c>
      <c r="C241" s="105"/>
      <c r="D241" s="26">
        <v>97.52</v>
      </c>
      <c r="E241" s="54"/>
      <c r="F241" s="54"/>
      <c r="G241" s="54"/>
      <c r="H241" s="54"/>
      <c r="I241" s="105"/>
      <c r="J241" s="26">
        <v>112.2</v>
      </c>
      <c r="K241" s="105"/>
      <c r="L241" s="26"/>
      <c r="M241" s="105"/>
      <c r="N241" s="47" t="s">
        <v>33</v>
      </c>
      <c r="O241" s="104" t="s">
        <v>42</v>
      </c>
      <c r="P241" s="49" t="s">
        <v>24</v>
      </c>
      <c r="Q241" s="105"/>
      <c r="R241" s="102"/>
      <c r="S241" s="103"/>
      <c r="T241" s="22">
        <v>160.6</v>
      </c>
      <c r="U241" s="155">
        <v>26.95</v>
      </c>
      <c r="V241" s="225" t="s">
        <v>167</v>
      </c>
      <c r="W241" s="176"/>
      <c r="X241" s="158">
        <v>130.19999999999999</v>
      </c>
      <c r="Y241" s="159"/>
    </row>
    <row r="242" spans="2:25" hidden="1" x14ac:dyDescent="0.25">
      <c r="B242" s="30">
        <v>44778</v>
      </c>
      <c r="C242" s="105"/>
      <c r="D242" s="26"/>
      <c r="E242" s="54"/>
      <c r="F242" s="54"/>
      <c r="G242" s="54"/>
      <c r="H242" s="54"/>
      <c r="I242" s="105"/>
      <c r="J242" s="26"/>
      <c r="K242" s="105"/>
      <c r="L242" s="26"/>
      <c r="M242" s="105"/>
      <c r="N242" s="47"/>
      <c r="O242" s="2"/>
      <c r="P242" s="49"/>
      <c r="Q242" s="105"/>
      <c r="R242" s="102"/>
      <c r="S242" s="103"/>
      <c r="T242" s="22"/>
      <c r="U242" s="155"/>
      <c r="V242" s="225"/>
      <c r="W242" s="176"/>
      <c r="X242" s="158"/>
      <c r="Y242" s="159"/>
    </row>
    <row r="243" spans="2:25" hidden="1" x14ac:dyDescent="0.25">
      <c r="B243" s="30">
        <v>44779</v>
      </c>
      <c r="C243" s="105"/>
      <c r="D243" s="26"/>
      <c r="E243" s="54"/>
      <c r="F243" s="54"/>
      <c r="G243" s="54"/>
      <c r="H243" s="54"/>
      <c r="I243" s="105"/>
      <c r="J243" s="26"/>
      <c r="K243" s="105"/>
      <c r="L243" s="26"/>
      <c r="M243" s="105"/>
      <c r="N243" s="47"/>
      <c r="O243" s="2"/>
      <c r="P243" s="49"/>
      <c r="Q243" s="105"/>
      <c r="R243" s="102"/>
      <c r="S243" s="103"/>
      <c r="T243" s="22"/>
      <c r="U243" s="155"/>
      <c r="V243" s="225"/>
      <c r="W243" s="176"/>
      <c r="X243" s="158"/>
      <c r="Y243" s="159"/>
    </row>
    <row r="244" spans="2:25" hidden="1" x14ac:dyDescent="0.25">
      <c r="B244" s="30"/>
      <c r="C244" s="105"/>
      <c r="D244" s="106"/>
      <c r="E244" s="130"/>
      <c r="F244" s="130"/>
      <c r="G244" s="130"/>
      <c r="H244" s="130"/>
      <c r="I244" s="105"/>
      <c r="J244" s="26"/>
      <c r="K244" s="105"/>
      <c r="L244" s="26"/>
      <c r="M244" s="105"/>
      <c r="N244" s="47"/>
      <c r="O244" s="2"/>
      <c r="P244" s="127"/>
      <c r="Q244" s="105"/>
      <c r="R244" s="102"/>
      <c r="S244" s="103"/>
      <c r="T244" s="22"/>
      <c r="U244" s="155"/>
      <c r="V244" s="201"/>
      <c r="W244" s="199"/>
      <c r="X244" s="158"/>
      <c r="Y244" s="159"/>
    </row>
    <row r="245" spans="2:25" hidden="1" x14ac:dyDescent="0.25">
      <c r="B245" s="30"/>
      <c r="C245" s="105"/>
      <c r="D245" s="106"/>
      <c r="E245" s="130"/>
      <c r="F245" s="130"/>
      <c r="G245" s="130"/>
      <c r="H245" s="130"/>
      <c r="I245" s="105"/>
      <c r="J245" s="26"/>
      <c r="K245" s="105"/>
      <c r="L245" s="26"/>
      <c r="M245" s="105"/>
      <c r="N245" s="47"/>
      <c r="O245" s="2"/>
      <c r="P245" s="127"/>
      <c r="Q245" s="105"/>
      <c r="R245" s="102"/>
      <c r="S245" s="103"/>
      <c r="T245" s="22"/>
      <c r="U245" s="155"/>
      <c r="V245" s="201"/>
      <c r="W245" s="199"/>
      <c r="X245" s="158"/>
      <c r="Y245" s="159"/>
    </row>
    <row r="246" spans="2:25" hidden="1" x14ac:dyDescent="0.25">
      <c r="B246" s="30"/>
      <c r="C246" s="105"/>
      <c r="D246" s="106"/>
      <c r="E246" s="130"/>
      <c r="F246" s="130"/>
      <c r="G246" s="130"/>
      <c r="H246" s="130"/>
      <c r="I246" s="105"/>
      <c r="J246" s="26"/>
      <c r="K246" s="105"/>
      <c r="L246" s="26"/>
      <c r="M246" s="105"/>
      <c r="N246" s="47"/>
      <c r="O246" s="2"/>
      <c r="P246" s="127"/>
      <c r="Q246" s="105"/>
      <c r="R246" s="102"/>
      <c r="S246" s="103"/>
      <c r="T246" s="22"/>
      <c r="U246" s="155"/>
      <c r="V246" s="201"/>
      <c r="W246" s="199"/>
      <c r="X246" s="158"/>
      <c r="Y246" s="159"/>
    </row>
    <row r="247" spans="2:25" hidden="1" x14ac:dyDescent="0.25">
      <c r="L247" s="26"/>
    </row>
    <row r="248" spans="2:25" x14ac:dyDescent="0.25">
      <c r="B248" s="30">
        <v>44778</v>
      </c>
      <c r="C248" s="105"/>
      <c r="D248" s="26">
        <v>119.68</v>
      </c>
      <c r="E248" s="54"/>
      <c r="F248" s="54"/>
      <c r="G248" s="54"/>
      <c r="H248" s="54"/>
      <c r="I248" s="105"/>
      <c r="J248" s="26">
        <v>143</v>
      </c>
      <c r="K248" s="105"/>
      <c r="L248" s="26"/>
      <c r="M248" s="105"/>
      <c r="N248" s="47" t="s">
        <v>33</v>
      </c>
      <c r="O248" s="104" t="s">
        <v>42</v>
      </c>
      <c r="P248" s="49" t="s">
        <v>24</v>
      </c>
      <c r="Q248" s="105"/>
      <c r="R248" s="102"/>
      <c r="S248" s="103"/>
      <c r="T248" s="22">
        <v>165</v>
      </c>
      <c r="U248" s="155">
        <v>36.299999999999997</v>
      </c>
      <c r="V248" s="225" t="s">
        <v>167</v>
      </c>
      <c r="W248" s="176"/>
      <c r="X248" s="158">
        <v>138.6</v>
      </c>
      <c r="Y248" s="159"/>
    </row>
    <row r="249" spans="2:25" x14ac:dyDescent="0.25">
      <c r="B249" s="30">
        <v>44779</v>
      </c>
      <c r="C249" s="105"/>
      <c r="D249" s="26">
        <v>133.91999999999999</v>
      </c>
      <c r="E249" s="54"/>
      <c r="F249" s="54"/>
      <c r="G249" s="54"/>
      <c r="H249" s="54"/>
      <c r="I249" s="105"/>
      <c r="J249" s="26">
        <v>151.80000000000001</v>
      </c>
      <c r="K249" s="105"/>
      <c r="L249" s="26"/>
      <c r="M249" s="105"/>
      <c r="N249" s="47" t="s">
        <v>33</v>
      </c>
      <c r="O249" s="104" t="s">
        <v>42</v>
      </c>
      <c r="P249" s="49" t="s">
        <v>24</v>
      </c>
      <c r="Q249" s="105"/>
      <c r="R249" s="102"/>
      <c r="S249" s="103"/>
      <c r="T249" s="22">
        <v>145.19999999999999</v>
      </c>
      <c r="U249" s="155">
        <v>22</v>
      </c>
      <c r="V249" s="225" t="s">
        <v>167</v>
      </c>
      <c r="W249" s="176"/>
      <c r="X249" s="158">
        <v>138.6</v>
      </c>
      <c r="Y249" s="159"/>
    </row>
    <row r="250" spans="2:25" x14ac:dyDescent="0.25">
      <c r="B250" s="30">
        <v>44780</v>
      </c>
      <c r="C250" s="105"/>
      <c r="D250" s="26">
        <v>117.26</v>
      </c>
      <c r="E250" s="26"/>
      <c r="F250" s="26"/>
      <c r="G250" s="26"/>
      <c r="H250" s="26"/>
      <c r="I250" s="46"/>
      <c r="J250" s="26">
        <v>145.19999999999999</v>
      </c>
      <c r="K250" s="46"/>
      <c r="L250" s="26"/>
      <c r="M250" s="46"/>
      <c r="N250" s="47" t="s">
        <v>33</v>
      </c>
      <c r="O250" s="104" t="s">
        <v>42</v>
      </c>
      <c r="P250" s="49" t="s">
        <v>24</v>
      </c>
      <c r="Q250" s="46"/>
      <c r="R250" s="102"/>
      <c r="S250" s="103"/>
      <c r="T250" s="22">
        <v>149.6</v>
      </c>
      <c r="U250" s="155">
        <v>20.9</v>
      </c>
      <c r="V250" s="225" t="s">
        <v>167</v>
      </c>
      <c r="W250" s="176"/>
      <c r="X250" s="158">
        <v>163.80000000000001</v>
      </c>
      <c r="Y250" s="159"/>
    </row>
    <row r="251" spans="2:25" x14ac:dyDescent="0.25">
      <c r="B251" s="30">
        <v>44781</v>
      </c>
      <c r="C251" s="105"/>
      <c r="D251" s="26">
        <v>138.6</v>
      </c>
      <c r="E251" s="26"/>
      <c r="F251" s="26"/>
      <c r="G251" s="26"/>
      <c r="H251" s="26"/>
      <c r="I251" s="46"/>
      <c r="J251" s="26">
        <v>121</v>
      </c>
      <c r="K251" s="46"/>
      <c r="L251" s="26"/>
      <c r="M251" s="46"/>
      <c r="N251" s="47" t="s">
        <v>33</v>
      </c>
      <c r="O251" s="104" t="s">
        <v>42</v>
      </c>
      <c r="P251" s="49" t="s">
        <v>24</v>
      </c>
      <c r="Q251" s="46"/>
      <c r="R251" s="102"/>
      <c r="S251" s="103"/>
      <c r="T251" s="22">
        <v>154</v>
      </c>
      <c r="U251" s="155">
        <v>44</v>
      </c>
      <c r="V251" s="225" t="s">
        <v>167</v>
      </c>
      <c r="W251" s="176"/>
      <c r="X251" s="158">
        <v>180.6</v>
      </c>
      <c r="Y251" s="159"/>
    </row>
    <row r="252" spans="2:25" x14ac:dyDescent="0.25">
      <c r="B252" s="30">
        <v>44782</v>
      </c>
      <c r="C252" s="105"/>
      <c r="D252" s="26">
        <v>148.06</v>
      </c>
      <c r="E252" s="54"/>
      <c r="F252" s="54"/>
      <c r="G252" s="54"/>
      <c r="H252" s="54"/>
      <c r="I252" s="105"/>
      <c r="J252" s="26">
        <v>107.8</v>
      </c>
      <c r="K252" s="105"/>
      <c r="L252" s="26"/>
      <c r="M252" s="105"/>
      <c r="N252" s="47" t="s">
        <v>33</v>
      </c>
      <c r="O252" s="104" t="s">
        <v>42</v>
      </c>
      <c r="P252" s="49" t="s">
        <v>24</v>
      </c>
      <c r="Q252" s="105"/>
      <c r="R252" s="102"/>
      <c r="S252" s="103"/>
      <c r="T252" s="22">
        <v>145.19999999999999</v>
      </c>
      <c r="U252" s="155">
        <v>42.35</v>
      </c>
      <c r="V252" s="225" t="s">
        <v>167</v>
      </c>
      <c r="W252" s="176"/>
      <c r="X252" s="158">
        <v>178.5</v>
      </c>
      <c r="Y252" s="159"/>
    </row>
    <row r="253" spans="2:25" x14ac:dyDescent="0.25">
      <c r="B253" s="30">
        <v>44783</v>
      </c>
      <c r="C253" s="105"/>
      <c r="D253" s="26">
        <v>134.88</v>
      </c>
      <c r="E253" s="54"/>
      <c r="F253" s="54"/>
      <c r="G253" s="54"/>
      <c r="H253" s="54"/>
      <c r="I253" s="105"/>
      <c r="J253" s="26">
        <v>153.6</v>
      </c>
      <c r="K253" s="105"/>
      <c r="L253" s="26"/>
      <c r="M253" s="105"/>
      <c r="N253" s="47" t="s">
        <v>33</v>
      </c>
      <c r="O253" s="104" t="s">
        <v>42</v>
      </c>
      <c r="P253" s="49" t="s">
        <v>24</v>
      </c>
      <c r="Q253" s="105"/>
      <c r="R253" s="102" t="s">
        <v>33</v>
      </c>
      <c r="S253" s="103" t="s">
        <v>33</v>
      </c>
      <c r="T253" s="22">
        <v>133.4</v>
      </c>
      <c r="U253" s="155">
        <v>50.05</v>
      </c>
      <c r="V253" s="225" t="s">
        <v>167</v>
      </c>
      <c r="W253" s="176" t="s">
        <v>24</v>
      </c>
      <c r="X253" s="158">
        <v>128.1</v>
      </c>
      <c r="Y253" s="159">
        <v>130.19999999999999</v>
      </c>
    </row>
    <row r="254" spans="2:25" x14ac:dyDescent="0.25">
      <c r="B254" s="30">
        <v>44784</v>
      </c>
      <c r="C254" s="105"/>
      <c r="D254" s="26">
        <v>86.25</v>
      </c>
      <c r="E254" s="54"/>
      <c r="F254" s="54"/>
      <c r="G254" s="54"/>
      <c r="H254" s="54"/>
      <c r="I254" s="105"/>
      <c r="J254" s="26">
        <v>121.9</v>
      </c>
      <c r="K254" s="105"/>
      <c r="L254" s="26"/>
      <c r="M254" s="105"/>
      <c r="N254" s="47" t="s">
        <v>33</v>
      </c>
      <c r="O254" s="104" t="s">
        <v>42</v>
      </c>
      <c r="P254" s="49" t="s">
        <v>24</v>
      </c>
      <c r="Q254" s="105"/>
      <c r="R254" s="102"/>
      <c r="S254" s="103"/>
      <c r="T254" s="22">
        <v>118.8</v>
      </c>
      <c r="U254" s="155">
        <v>37.274999999999999</v>
      </c>
      <c r="V254" s="225" t="s">
        <v>167</v>
      </c>
      <c r="W254" s="176"/>
      <c r="X254" s="158">
        <v>92.4</v>
      </c>
      <c r="Y254" s="159"/>
    </row>
    <row r="255" spans="2:25" x14ac:dyDescent="0.25">
      <c r="B255" s="30">
        <v>44785</v>
      </c>
      <c r="C255" s="105"/>
      <c r="D255" s="26">
        <v>113.52</v>
      </c>
      <c r="E255" s="54"/>
      <c r="F255" s="54"/>
      <c r="G255" s="54"/>
      <c r="H255" s="54"/>
      <c r="I255" s="105"/>
      <c r="J255" s="26">
        <v>129.6</v>
      </c>
      <c r="K255" s="105"/>
      <c r="L255" s="26"/>
      <c r="M255" s="105"/>
      <c r="N255" s="47" t="s">
        <v>33</v>
      </c>
      <c r="O255" s="104" t="s">
        <v>42</v>
      </c>
      <c r="P255" s="49" t="s">
        <v>24</v>
      </c>
      <c r="Q255" s="105"/>
      <c r="R255" s="102"/>
      <c r="S255" s="103"/>
      <c r="T255" s="22">
        <v>112.2</v>
      </c>
      <c r="U255" s="155">
        <v>20.9</v>
      </c>
      <c r="V255" s="225" t="s">
        <v>167</v>
      </c>
      <c r="W255" s="176"/>
      <c r="X255" s="158">
        <v>123.9</v>
      </c>
      <c r="Y255" s="159"/>
    </row>
    <row r="256" spans="2:25" x14ac:dyDescent="0.25">
      <c r="B256" s="30">
        <v>44786</v>
      </c>
      <c r="C256" s="105"/>
      <c r="D256" s="26">
        <v>119.83</v>
      </c>
      <c r="E256" s="26"/>
      <c r="F256" s="26"/>
      <c r="G256" s="26"/>
      <c r="H256" s="26"/>
      <c r="I256" s="46"/>
      <c r="J256" s="26">
        <v>149.5</v>
      </c>
      <c r="K256" s="46"/>
      <c r="L256" s="26"/>
      <c r="M256" s="46"/>
      <c r="N256" s="47" t="s">
        <v>33</v>
      </c>
      <c r="O256" s="104" t="s">
        <v>42</v>
      </c>
      <c r="P256" s="49" t="s">
        <v>24</v>
      </c>
      <c r="Q256" s="46"/>
      <c r="R256" s="102"/>
      <c r="S256" s="103"/>
      <c r="T256" s="22">
        <v>129.80000000000001</v>
      </c>
      <c r="U256" s="155">
        <v>18.149999999999999</v>
      </c>
      <c r="V256" s="225" t="s">
        <v>167</v>
      </c>
      <c r="W256" s="176"/>
      <c r="X256" s="158">
        <v>115.5</v>
      </c>
      <c r="Y256" s="159"/>
    </row>
    <row r="257" spans="2:25" x14ac:dyDescent="0.25">
      <c r="B257" s="30">
        <v>44787</v>
      </c>
      <c r="C257" s="105"/>
      <c r="D257" s="26">
        <v>123.28</v>
      </c>
      <c r="E257" s="26"/>
      <c r="F257" s="26"/>
      <c r="G257" s="26"/>
      <c r="H257" s="26"/>
      <c r="I257" s="46"/>
      <c r="J257" s="26">
        <v>133.4</v>
      </c>
      <c r="K257" s="46"/>
      <c r="L257" s="26"/>
      <c r="M257" s="46"/>
      <c r="N257" s="47" t="s">
        <v>33</v>
      </c>
      <c r="O257" s="104" t="s">
        <v>42</v>
      </c>
      <c r="P257" s="49" t="s">
        <v>24</v>
      </c>
      <c r="Q257" s="46"/>
      <c r="R257" s="102"/>
      <c r="S257" s="103"/>
      <c r="T257" s="22">
        <v>136.4</v>
      </c>
      <c r="U257" s="155">
        <v>18.7</v>
      </c>
      <c r="V257" s="225" t="s">
        <v>167</v>
      </c>
      <c r="W257" s="176"/>
      <c r="X257" s="158">
        <v>121.9</v>
      </c>
      <c r="Y257" s="159"/>
    </row>
    <row r="258" spans="2:25" x14ac:dyDescent="0.25">
      <c r="B258" s="30">
        <v>44788</v>
      </c>
      <c r="C258" s="105"/>
      <c r="D258" s="26">
        <v>121.9</v>
      </c>
      <c r="E258" s="26"/>
      <c r="F258" s="26"/>
      <c r="G258" s="26"/>
      <c r="H258" s="26"/>
      <c r="I258" s="46"/>
      <c r="J258" s="26">
        <v>131.1</v>
      </c>
      <c r="K258" s="46"/>
      <c r="L258" s="26"/>
      <c r="M258" s="46"/>
      <c r="N258" s="47" t="s">
        <v>33</v>
      </c>
      <c r="O258" s="104" t="s">
        <v>42</v>
      </c>
      <c r="P258" s="49" t="s">
        <v>24</v>
      </c>
      <c r="Q258" s="46"/>
      <c r="R258" s="102"/>
      <c r="S258" s="103"/>
      <c r="T258" s="22">
        <v>125.4</v>
      </c>
      <c r="U258" s="155">
        <v>19.25</v>
      </c>
      <c r="V258" s="225" t="s">
        <v>167</v>
      </c>
      <c r="W258" s="176"/>
      <c r="X258" s="158">
        <v>128.1</v>
      </c>
      <c r="Y258" s="159"/>
    </row>
    <row r="259" spans="2:25" x14ac:dyDescent="0.25">
      <c r="B259" s="30">
        <v>44789</v>
      </c>
      <c r="C259" s="105"/>
      <c r="D259" s="26">
        <v>130.9</v>
      </c>
      <c r="E259" s="26"/>
      <c r="F259" s="26"/>
      <c r="G259" s="26"/>
      <c r="H259" s="26"/>
      <c r="I259" s="46"/>
      <c r="J259" s="26">
        <v>160.9</v>
      </c>
      <c r="K259" s="46"/>
      <c r="L259" s="26"/>
      <c r="M259" s="46"/>
      <c r="N259" s="47" t="s">
        <v>33</v>
      </c>
      <c r="O259" s="104" t="s">
        <v>42</v>
      </c>
      <c r="P259" s="49" t="s">
        <v>24</v>
      </c>
      <c r="Q259" s="46"/>
      <c r="R259" s="102"/>
      <c r="S259" s="103"/>
      <c r="T259" s="22">
        <v>162.80000000000001</v>
      </c>
      <c r="U259" s="155">
        <v>34.450000000000003</v>
      </c>
      <c r="V259" s="225" t="s">
        <v>167</v>
      </c>
      <c r="W259" s="176"/>
      <c r="X259" s="158">
        <v>222.6</v>
      </c>
      <c r="Y259" s="159"/>
    </row>
    <row r="260" spans="2:25" x14ac:dyDescent="0.25">
      <c r="B260" s="30">
        <v>44790</v>
      </c>
      <c r="C260" s="105"/>
      <c r="D260" s="26">
        <v>129.84</v>
      </c>
      <c r="E260" s="54"/>
      <c r="F260" s="54"/>
      <c r="G260" s="54"/>
      <c r="H260" s="54"/>
      <c r="I260" s="105"/>
      <c r="J260" s="26">
        <v>174.2</v>
      </c>
      <c r="K260" s="105"/>
      <c r="L260" s="26"/>
      <c r="M260" s="105"/>
      <c r="N260" s="47" t="s">
        <v>33</v>
      </c>
      <c r="O260" s="104" t="s">
        <v>42</v>
      </c>
      <c r="P260" s="49" t="s">
        <v>24</v>
      </c>
      <c r="Q260" s="105"/>
      <c r="R260" s="102" t="s">
        <v>33</v>
      </c>
      <c r="S260" s="103" t="s">
        <v>33</v>
      </c>
      <c r="T260" s="22">
        <v>170.4</v>
      </c>
      <c r="U260" s="155">
        <v>11.4</v>
      </c>
      <c r="V260" s="225" t="s">
        <v>167</v>
      </c>
      <c r="W260" s="176" t="s">
        <v>24</v>
      </c>
      <c r="X260" s="158">
        <v>132.30000000000001</v>
      </c>
      <c r="Y260" s="159">
        <v>149.5</v>
      </c>
    </row>
    <row r="261" spans="2:25" x14ac:dyDescent="0.25">
      <c r="B261" s="30">
        <v>44791</v>
      </c>
      <c r="C261" s="105"/>
      <c r="D261" s="26">
        <v>125.76</v>
      </c>
      <c r="E261" s="54"/>
      <c r="F261" s="54"/>
      <c r="G261" s="54"/>
      <c r="H261" s="54"/>
      <c r="I261" s="105"/>
      <c r="J261" s="26">
        <v>152.5</v>
      </c>
      <c r="K261" s="105"/>
      <c r="L261" s="26"/>
      <c r="M261" s="105"/>
      <c r="N261" s="47" t="s">
        <v>33</v>
      </c>
      <c r="O261" s="104" t="s">
        <v>42</v>
      </c>
      <c r="P261" s="49" t="s">
        <v>24</v>
      </c>
      <c r="Q261" s="105"/>
      <c r="R261" s="102"/>
      <c r="S261" s="103"/>
      <c r="T261" s="22">
        <v>171.6</v>
      </c>
      <c r="U261" s="155">
        <v>32.450000000000003</v>
      </c>
      <c r="V261" s="225" t="s">
        <v>167</v>
      </c>
      <c r="W261" s="176"/>
      <c r="X261" s="158">
        <v>130.19999999999999</v>
      </c>
      <c r="Y261" s="159"/>
    </row>
    <row r="262" spans="2:25" x14ac:dyDescent="0.25">
      <c r="B262" s="30">
        <v>44792</v>
      </c>
      <c r="C262" s="105"/>
      <c r="D262" s="26">
        <v>123.6</v>
      </c>
      <c r="E262" s="26"/>
      <c r="F262" s="26"/>
      <c r="G262" s="26"/>
      <c r="H262" s="26"/>
      <c r="I262" s="46"/>
      <c r="J262" s="26">
        <v>140.80000000000001</v>
      </c>
      <c r="K262" s="46"/>
      <c r="L262" s="26"/>
      <c r="M262" s="46"/>
      <c r="N262" s="47" t="s">
        <v>33</v>
      </c>
      <c r="O262" s="104" t="s">
        <v>42</v>
      </c>
      <c r="P262" s="49" t="s">
        <v>24</v>
      </c>
      <c r="Q262" s="46"/>
      <c r="R262" s="102"/>
      <c r="S262" s="103"/>
      <c r="T262" s="22">
        <v>160.6</v>
      </c>
      <c r="U262" s="155">
        <v>24.2</v>
      </c>
      <c r="V262" s="225" t="s">
        <v>167</v>
      </c>
      <c r="W262" s="176"/>
      <c r="X262" s="158">
        <v>134.4</v>
      </c>
      <c r="Y262" s="159"/>
    </row>
    <row r="263" spans="2:25" x14ac:dyDescent="0.25">
      <c r="B263" s="30">
        <v>44793</v>
      </c>
      <c r="C263" s="105"/>
      <c r="D263" s="26">
        <v>122.32</v>
      </c>
      <c r="E263" s="26"/>
      <c r="F263" s="26"/>
      <c r="G263" s="26"/>
      <c r="H263" s="26"/>
      <c r="I263" s="46"/>
      <c r="J263" s="26">
        <v>156.19999999999999</v>
      </c>
      <c r="K263" s="46"/>
      <c r="L263" s="26"/>
      <c r="M263" s="46"/>
      <c r="N263" s="47" t="s">
        <v>33</v>
      </c>
      <c r="O263" s="104" t="s">
        <v>42</v>
      </c>
      <c r="P263" s="49" t="s">
        <v>24</v>
      </c>
      <c r="Q263" s="46"/>
      <c r="R263" s="102"/>
      <c r="S263" s="103"/>
      <c r="T263" s="22">
        <v>182.6</v>
      </c>
      <c r="U263" s="155">
        <v>37.4</v>
      </c>
      <c r="V263" s="225" t="s">
        <v>167</v>
      </c>
      <c r="W263" s="176"/>
      <c r="X263" s="158">
        <v>100.8</v>
      </c>
      <c r="Y263" s="159"/>
    </row>
    <row r="264" spans="2:25" x14ac:dyDescent="0.25">
      <c r="B264" s="30">
        <v>44794</v>
      </c>
      <c r="C264" s="105"/>
      <c r="D264" s="26">
        <v>121</v>
      </c>
      <c r="E264" s="26"/>
      <c r="F264" s="26"/>
      <c r="G264" s="26"/>
      <c r="H264" s="26"/>
      <c r="I264" s="46"/>
      <c r="J264" s="26">
        <v>161.69999999999999</v>
      </c>
      <c r="K264" s="46"/>
      <c r="L264" s="26"/>
      <c r="M264" s="46"/>
      <c r="N264" s="47" t="s">
        <v>33</v>
      </c>
      <c r="O264" s="104" t="s">
        <v>42</v>
      </c>
      <c r="P264" s="49" t="s">
        <v>24</v>
      </c>
      <c r="Q264" s="46"/>
      <c r="R264" s="102"/>
      <c r="S264" s="103"/>
      <c r="T264" s="22">
        <v>147.4</v>
      </c>
      <c r="U264" s="155">
        <v>33</v>
      </c>
      <c r="V264" s="225" t="s">
        <v>167</v>
      </c>
      <c r="W264" s="176"/>
      <c r="X264" s="158">
        <v>111.3</v>
      </c>
      <c r="Y264" s="159"/>
    </row>
    <row r="265" spans="2:25" x14ac:dyDescent="0.25">
      <c r="B265" s="30">
        <v>44795</v>
      </c>
      <c r="C265" s="105"/>
      <c r="D265" s="26">
        <v>129.80000000000001</v>
      </c>
      <c r="E265" s="26"/>
      <c r="F265" s="26"/>
      <c r="G265" s="26"/>
      <c r="H265" s="26"/>
      <c r="I265" s="46"/>
      <c r="J265" s="26">
        <v>143</v>
      </c>
      <c r="K265" s="46"/>
      <c r="L265" s="26"/>
      <c r="M265" s="46"/>
      <c r="N265" s="47" t="s">
        <v>33</v>
      </c>
      <c r="O265" s="104" t="s">
        <v>42</v>
      </c>
      <c r="P265" s="49" t="s">
        <v>24</v>
      </c>
      <c r="Q265" s="46"/>
      <c r="R265" s="102"/>
      <c r="S265" s="103"/>
      <c r="T265" s="22">
        <v>154</v>
      </c>
      <c r="U265" s="155">
        <v>36.85</v>
      </c>
      <c r="V265" s="225" t="s">
        <v>167</v>
      </c>
      <c r="W265" s="176"/>
      <c r="X265" s="158">
        <v>105</v>
      </c>
      <c r="Y265" s="159"/>
    </row>
    <row r="266" spans="2:25" x14ac:dyDescent="0.25">
      <c r="B266" s="30">
        <v>44796</v>
      </c>
      <c r="C266" s="105"/>
      <c r="D266" s="26">
        <v>120.54</v>
      </c>
      <c r="E266" s="26"/>
      <c r="F266" s="26"/>
      <c r="G266" s="26"/>
      <c r="H266" s="26"/>
      <c r="I266" s="46"/>
      <c r="J266" s="26">
        <v>142.80000000000001</v>
      </c>
      <c r="K266" s="46"/>
      <c r="L266" s="26"/>
      <c r="M266" s="46"/>
      <c r="N266" s="47" t="s">
        <v>33</v>
      </c>
      <c r="O266" s="104" t="s">
        <v>42</v>
      </c>
      <c r="P266" s="49" t="s">
        <v>24</v>
      </c>
      <c r="Q266" s="46"/>
      <c r="R266" s="102"/>
      <c r="S266" s="103"/>
      <c r="T266" s="22">
        <v>156.19999999999999</v>
      </c>
      <c r="U266" s="155">
        <v>29.15</v>
      </c>
      <c r="V266" s="225" t="s">
        <v>167</v>
      </c>
      <c r="W266" s="176"/>
      <c r="X266" s="158">
        <v>111.3</v>
      </c>
      <c r="Y266" s="159"/>
    </row>
    <row r="267" spans="2:25" x14ac:dyDescent="0.25">
      <c r="B267" s="30">
        <v>44797</v>
      </c>
      <c r="C267" s="105"/>
      <c r="D267" s="26">
        <v>129.36000000000001</v>
      </c>
      <c r="E267" s="54"/>
      <c r="F267" s="54"/>
      <c r="G267" s="54"/>
      <c r="H267" s="54"/>
      <c r="I267" s="105"/>
      <c r="J267" s="26">
        <v>152.5</v>
      </c>
      <c r="K267" s="105"/>
      <c r="L267" s="26"/>
      <c r="M267" s="105"/>
      <c r="N267" s="47" t="s">
        <v>33</v>
      </c>
      <c r="O267" s="104" t="s">
        <v>42</v>
      </c>
      <c r="P267" s="49" t="s">
        <v>24</v>
      </c>
      <c r="Q267" s="105"/>
      <c r="R267" s="102" t="s">
        <v>33</v>
      </c>
      <c r="S267" s="103" t="s">
        <v>33</v>
      </c>
      <c r="T267" s="22">
        <v>160.6</v>
      </c>
      <c r="U267" s="155">
        <v>29.324999999999999</v>
      </c>
      <c r="V267" s="225" t="s">
        <v>167</v>
      </c>
      <c r="W267" s="176" t="s">
        <v>24</v>
      </c>
      <c r="X267" s="158">
        <v>94.5</v>
      </c>
      <c r="Y267" s="159">
        <v>138</v>
      </c>
    </row>
    <row r="268" spans="2:25" x14ac:dyDescent="0.25">
      <c r="B268" s="30">
        <v>44798</v>
      </c>
      <c r="C268" s="105"/>
      <c r="D268" s="26">
        <v>120.48</v>
      </c>
      <c r="E268" s="26"/>
      <c r="F268" s="26"/>
      <c r="G268" s="26"/>
      <c r="H268" s="26"/>
      <c r="I268" s="46"/>
      <c r="J268" s="26">
        <v>158.4</v>
      </c>
      <c r="K268" s="46"/>
      <c r="L268" s="26"/>
      <c r="M268" s="46"/>
      <c r="N268" s="47" t="s">
        <v>33</v>
      </c>
      <c r="O268" s="104" t="s">
        <v>42</v>
      </c>
      <c r="P268" s="49" t="s">
        <v>24</v>
      </c>
      <c r="Q268" s="46"/>
      <c r="R268" s="102"/>
      <c r="S268" s="103"/>
      <c r="T268" s="22">
        <v>123.2</v>
      </c>
      <c r="U268" s="155">
        <v>52.5</v>
      </c>
      <c r="V268" s="225" t="s">
        <v>167</v>
      </c>
      <c r="W268" s="176"/>
      <c r="X268" s="158">
        <v>105</v>
      </c>
      <c r="Y268" s="159"/>
    </row>
    <row r="269" spans="2:25" x14ac:dyDescent="0.25">
      <c r="B269" s="30">
        <v>44799</v>
      </c>
      <c r="C269" s="105"/>
      <c r="D269" s="26">
        <v>109.78</v>
      </c>
      <c r="E269" s="26"/>
      <c r="F269" s="26"/>
      <c r="G269" s="26"/>
      <c r="H269" s="26"/>
      <c r="I269" s="46"/>
      <c r="J269" s="26">
        <v>149.6</v>
      </c>
      <c r="K269" s="46"/>
      <c r="L269" s="26"/>
      <c r="M269" s="46"/>
      <c r="N269" s="47" t="s">
        <v>33</v>
      </c>
      <c r="O269" s="104" t="s">
        <v>42</v>
      </c>
      <c r="P269" s="49" t="s">
        <v>24</v>
      </c>
      <c r="Q269" s="46"/>
      <c r="R269" s="102"/>
      <c r="S269" s="103"/>
      <c r="T269" s="22">
        <v>125.4</v>
      </c>
      <c r="U269" s="155">
        <v>46.2</v>
      </c>
      <c r="V269" s="225" t="s">
        <v>167</v>
      </c>
      <c r="W269" s="176"/>
      <c r="X269" s="158">
        <v>107.1</v>
      </c>
      <c r="Y269" s="159"/>
    </row>
    <row r="270" spans="2:25" x14ac:dyDescent="0.25">
      <c r="B270" s="30">
        <v>44800</v>
      </c>
      <c r="C270" s="105"/>
      <c r="D270" s="26">
        <v>110.22</v>
      </c>
      <c r="E270" s="26"/>
      <c r="F270" s="26"/>
      <c r="G270" s="26"/>
      <c r="H270" s="26"/>
      <c r="I270" s="46"/>
      <c r="J270" s="26">
        <v>147</v>
      </c>
      <c r="K270" s="46"/>
      <c r="L270" s="26"/>
      <c r="M270" s="46"/>
      <c r="N270" s="47" t="s">
        <v>33</v>
      </c>
      <c r="O270" s="104" t="s">
        <v>42</v>
      </c>
      <c r="P270" s="49" t="s">
        <v>24</v>
      </c>
      <c r="Q270" s="46"/>
      <c r="R270" s="102"/>
      <c r="S270" s="103"/>
      <c r="T270" s="22">
        <v>126</v>
      </c>
      <c r="U270" s="155">
        <v>28.88</v>
      </c>
      <c r="V270" s="225" t="s">
        <v>167</v>
      </c>
      <c r="W270" s="176"/>
      <c r="X270" s="158">
        <v>111.3</v>
      </c>
      <c r="Y270" s="159"/>
    </row>
    <row r="271" spans="2:25" x14ac:dyDescent="0.25">
      <c r="B271" s="30">
        <v>44801</v>
      </c>
      <c r="C271" s="105"/>
      <c r="D271" s="26">
        <v>126.72</v>
      </c>
      <c r="E271" s="26"/>
      <c r="F271" s="26"/>
      <c r="G271" s="26"/>
      <c r="H271" s="26"/>
      <c r="I271" s="46"/>
      <c r="J271" s="26">
        <v>162.80000000000001</v>
      </c>
      <c r="K271" s="46"/>
      <c r="L271" s="26"/>
      <c r="M271" s="46"/>
      <c r="N271" s="47" t="s">
        <v>33</v>
      </c>
      <c r="O271" s="104" t="s">
        <v>42</v>
      </c>
      <c r="P271" s="49" t="s">
        <v>24</v>
      </c>
      <c r="Q271" s="46"/>
      <c r="R271" s="102"/>
      <c r="S271" s="103"/>
      <c r="T271" s="22">
        <v>165</v>
      </c>
      <c r="U271" s="155">
        <v>32.450000000000003</v>
      </c>
      <c r="V271" s="225" t="s">
        <v>167</v>
      </c>
      <c r="W271" s="176"/>
      <c r="X271" s="158">
        <v>117.6</v>
      </c>
      <c r="Y271" s="159"/>
    </row>
    <row r="272" spans="2:25" x14ac:dyDescent="0.25">
      <c r="B272" s="30">
        <v>44802</v>
      </c>
      <c r="C272" s="105"/>
      <c r="D272" s="26">
        <v>101.2</v>
      </c>
      <c r="E272" s="26"/>
      <c r="F272" s="26"/>
      <c r="G272" s="26"/>
      <c r="H272" s="26"/>
      <c r="I272" s="46"/>
      <c r="J272" s="26">
        <v>149.6</v>
      </c>
      <c r="K272" s="46"/>
      <c r="L272" s="26"/>
      <c r="M272" s="46"/>
      <c r="N272" s="47" t="s">
        <v>33</v>
      </c>
      <c r="O272" s="104" t="s">
        <v>42</v>
      </c>
      <c r="P272" s="49" t="s">
        <v>24</v>
      </c>
      <c r="Q272" s="46"/>
      <c r="R272" s="102"/>
      <c r="S272" s="103"/>
      <c r="T272" s="22">
        <v>155.4</v>
      </c>
      <c r="U272" s="155">
        <v>30.98</v>
      </c>
      <c r="V272" s="225" t="s">
        <v>167</v>
      </c>
      <c r="W272" s="176"/>
      <c r="X272" s="158">
        <v>96.6</v>
      </c>
      <c r="Y272" s="159"/>
    </row>
    <row r="273" spans="2:27" x14ac:dyDescent="0.25">
      <c r="B273" s="30">
        <v>44803</v>
      </c>
      <c r="C273" s="105"/>
      <c r="D273" s="26">
        <v>106.48</v>
      </c>
      <c r="E273" s="26"/>
      <c r="F273" s="26"/>
      <c r="G273" s="26"/>
      <c r="H273" s="26"/>
      <c r="I273" s="46"/>
      <c r="J273" s="26">
        <v>145.19999999999999</v>
      </c>
      <c r="K273" s="46"/>
      <c r="L273" s="26"/>
      <c r="M273" s="46"/>
      <c r="N273" s="47" t="s">
        <v>33</v>
      </c>
      <c r="O273" s="104" t="s">
        <v>42</v>
      </c>
      <c r="P273" s="49" t="s">
        <v>24</v>
      </c>
      <c r="Q273" s="46"/>
      <c r="R273" s="102"/>
      <c r="S273" s="103"/>
      <c r="T273" s="22">
        <v>129.80000000000001</v>
      </c>
      <c r="U273" s="155">
        <v>39.6</v>
      </c>
      <c r="V273" s="225" t="s">
        <v>167</v>
      </c>
      <c r="W273" s="176"/>
      <c r="X273" s="158">
        <v>111.3</v>
      </c>
      <c r="Y273" s="159"/>
    </row>
    <row r="274" spans="2:27" x14ac:dyDescent="0.25">
      <c r="B274" s="30">
        <v>44804</v>
      </c>
      <c r="C274" s="105"/>
      <c r="D274" s="26">
        <v>122.1</v>
      </c>
      <c r="E274" s="54"/>
      <c r="F274" s="54"/>
      <c r="G274" s="54"/>
      <c r="H274" s="54"/>
      <c r="I274" s="105"/>
      <c r="J274" s="26">
        <v>122.1</v>
      </c>
      <c r="K274" s="105"/>
      <c r="L274" s="26"/>
      <c r="M274" s="105"/>
      <c r="N274" s="47" t="s">
        <v>33</v>
      </c>
      <c r="O274" s="104" t="s">
        <v>42</v>
      </c>
      <c r="P274" s="49" t="s">
        <v>24</v>
      </c>
      <c r="Q274" s="105"/>
      <c r="R274" s="102" t="s">
        <v>33</v>
      </c>
      <c r="S274" s="103" t="s">
        <v>33</v>
      </c>
      <c r="T274" s="22">
        <v>136.4</v>
      </c>
      <c r="U274" s="155">
        <v>50.6</v>
      </c>
      <c r="V274" s="225" t="s">
        <v>167</v>
      </c>
      <c r="W274" s="176" t="s">
        <v>24</v>
      </c>
      <c r="X274" s="158">
        <v>111.3</v>
      </c>
      <c r="Y274" s="159">
        <v>132.30000000000001</v>
      </c>
    </row>
    <row r="275" spans="2:27" x14ac:dyDescent="0.25">
      <c r="B275" s="30">
        <v>44805</v>
      </c>
      <c r="C275" s="46"/>
      <c r="D275" s="26">
        <v>104.94</v>
      </c>
      <c r="E275" s="26"/>
      <c r="F275" s="26"/>
      <c r="G275" s="26"/>
      <c r="H275" s="26"/>
      <c r="I275" s="46"/>
      <c r="J275" s="26">
        <v>140.80000000000001</v>
      </c>
      <c r="K275" s="46"/>
      <c r="L275" s="26"/>
      <c r="M275" s="46"/>
      <c r="N275" s="47" t="s">
        <v>33</v>
      </c>
      <c r="O275" s="104" t="s">
        <v>42</v>
      </c>
      <c r="P275" s="49" t="s">
        <v>24</v>
      </c>
      <c r="Q275" s="46"/>
      <c r="R275" s="102"/>
      <c r="S275" s="103"/>
      <c r="T275" s="22">
        <v>160.6</v>
      </c>
      <c r="U275" s="155">
        <v>37.200000000000003</v>
      </c>
      <c r="V275" s="225" t="s">
        <v>167</v>
      </c>
      <c r="W275" s="176"/>
      <c r="X275" s="158">
        <v>79.8</v>
      </c>
      <c r="Y275" s="159"/>
    </row>
    <row r="276" spans="2:27" x14ac:dyDescent="0.25">
      <c r="B276" s="30">
        <v>44806</v>
      </c>
      <c r="C276" s="105"/>
      <c r="D276" s="26">
        <v>109.71</v>
      </c>
      <c r="E276" s="54"/>
      <c r="F276" s="54"/>
      <c r="G276" s="54"/>
      <c r="H276" s="54"/>
      <c r="I276" s="105"/>
      <c r="J276" s="26">
        <v>145.19999999999999</v>
      </c>
      <c r="K276" s="105"/>
      <c r="L276" s="26"/>
      <c r="M276" s="105"/>
      <c r="N276" s="47" t="s">
        <v>33</v>
      </c>
      <c r="O276" s="104" t="s">
        <v>42</v>
      </c>
      <c r="P276" s="49" t="s">
        <v>24</v>
      </c>
      <c r="Q276" s="105"/>
      <c r="R276" s="102"/>
      <c r="S276" s="103"/>
      <c r="T276" s="22">
        <v>127.6</v>
      </c>
      <c r="U276" s="155">
        <v>27.6</v>
      </c>
      <c r="V276" s="225" t="s">
        <v>167</v>
      </c>
      <c r="W276" s="176"/>
      <c r="X276" s="158">
        <v>77.7</v>
      </c>
      <c r="Y276" s="159"/>
    </row>
    <row r="277" spans="2:27" x14ac:dyDescent="0.25">
      <c r="B277" s="30">
        <v>44807</v>
      </c>
      <c r="C277" s="105"/>
      <c r="D277" s="26">
        <v>115.94</v>
      </c>
      <c r="E277" s="54"/>
      <c r="F277" s="54"/>
      <c r="G277" s="54"/>
      <c r="H277" s="54"/>
      <c r="I277" s="105"/>
      <c r="J277" s="26">
        <v>158.4</v>
      </c>
      <c r="K277" s="105"/>
      <c r="L277" s="26"/>
      <c r="M277" s="105"/>
      <c r="N277" s="47" t="s">
        <v>33</v>
      </c>
      <c r="O277" s="104" t="s">
        <v>42</v>
      </c>
      <c r="P277" s="49" t="s">
        <v>24</v>
      </c>
      <c r="Q277" s="105"/>
      <c r="R277" s="102"/>
      <c r="S277" s="103"/>
      <c r="T277" s="22">
        <v>143</v>
      </c>
      <c r="U277" s="155">
        <v>38.524999999999999</v>
      </c>
      <c r="V277" s="225" t="s">
        <v>167</v>
      </c>
      <c r="W277" s="176"/>
      <c r="X277" s="158">
        <v>86.1</v>
      </c>
      <c r="Y277" s="159"/>
    </row>
    <row r="278" spans="2:27" x14ac:dyDescent="0.25">
      <c r="B278" s="30">
        <v>44808</v>
      </c>
      <c r="C278" s="105"/>
      <c r="D278" s="26">
        <v>136.18</v>
      </c>
      <c r="E278" s="54"/>
      <c r="F278" s="54"/>
      <c r="G278" s="54"/>
      <c r="H278" s="54"/>
      <c r="I278" s="105"/>
      <c r="J278" s="26">
        <v>155.4</v>
      </c>
      <c r="K278" s="105"/>
      <c r="L278" s="26"/>
      <c r="M278" s="105"/>
      <c r="N278" s="47" t="s">
        <v>33</v>
      </c>
      <c r="O278" s="104" t="s">
        <v>42</v>
      </c>
      <c r="P278" s="49" t="s">
        <v>24</v>
      </c>
      <c r="Q278" s="105"/>
      <c r="R278" s="102"/>
      <c r="S278" s="103"/>
      <c r="T278" s="22">
        <v>159.6</v>
      </c>
      <c r="U278" s="155">
        <v>39.049999999999997</v>
      </c>
      <c r="V278" s="225" t="s">
        <v>167</v>
      </c>
      <c r="W278" s="176"/>
      <c r="X278" s="158">
        <v>86.1</v>
      </c>
      <c r="Y278" s="159"/>
    </row>
    <row r="279" spans="2:27" x14ac:dyDescent="0.25">
      <c r="B279" s="30">
        <v>44811</v>
      </c>
      <c r="C279" s="105"/>
      <c r="D279" s="26">
        <v>129.13999999999999</v>
      </c>
      <c r="E279" s="54"/>
      <c r="F279" s="54"/>
      <c r="G279" s="54"/>
      <c r="H279" s="54"/>
      <c r="I279" s="105"/>
      <c r="J279" s="26">
        <v>154</v>
      </c>
      <c r="K279" s="105"/>
      <c r="L279" s="26"/>
      <c r="M279" s="105"/>
      <c r="N279" s="47"/>
      <c r="O279" s="104"/>
      <c r="P279" s="49"/>
      <c r="Q279" s="105"/>
      <c r="R279" s="102"/>
      <c r="S279" s="103"/>
      <c r="T279" s="22">
        <v>145.19999999999999</v>
      </c>
      <c r="U279" s="155">
        <v>31.35</v>
      </c>
      <c r="V279" s="225"/>
      <c r="W279" s="176"/>
      <c r="X279" s="158">
        <v>123.9</v>
      </c>
      <c r="Y279" s="159">
        <v>315</v>
      </c>
    </row>
    <row r="280" spans="2:27" x14ac:dyDescent="0.25">
      <c r="B280" s="30">
        <v>44812</v>
      </c>
      <c r="C280" s="105"/>
      <c r="D280" s="26">
        <v>122.54</v>
      </c>
      <c r="E280" s="54"/>
      <c r="F280" s="54"/>
      <c r="G280" s="54"/>
      <c r="H280" s="54"/>
      <c r="I280" s="105"/>
      <c r="J280" s="26">
        <v>160.6</v>
      </c>
      <c r="K280" s="105"/>
      <c r="L280" s="26"/>
      <c r="M280" s="105"/>
      <c r="N280" s="47"/>
      <c r="O280" s="104"/>
      <c r="P280" s="49"/>
      <c r="Q280" s="105"/>
      <c r="R280" s="102"/>
      <c r="S280" s="103"/>
      <c r="T280" s="22">
        <v>159.6</v>
      </c>
      <c r="U280" s="155">
        <v>26.4</v>
      </c>
      <c r="V280" s="225"/>
      <c r="W280" s="176"/>
      <c r="X280" s="158">
        <v>119.7</v>
      </c>
      <c r="Y280" s="159">
        <v>138.6</v>
      </c>
    </row>
    <row r="281" spans="2:27" x14ac:dyDescent="0.25">
      <c r="B281" s="30">
        <v>44813</v>
      </c>
      <c r="C281" s="105"/>
      <c r="D281" s="26">
        <v>139.04</v>
      </c>
      <c r="E281" s="54"/>
      <c r="F281" s="54"/>
      <c r="G281" s="54"/>
      <c r="H281" s="54"/>
      <c r="I281" s="105"/>
      <c r="J281" s="26">
        <v>156.19999999999999</v>
      </c>
      <c r="K281" s="105"/>
      <c r="L281" s="26"/>
      <c r="M281" s="105"/>
      <c r="N281" s="47"/>
      <c r="O281" s="104"/>
      <c r="P281" s="49"/>
      <c r="Q281" s="105"/>
      <c r="R281" s="102"/>
      <c r="S281" s="103"/>
      <c r="T281" s="22">
        <v>156.19999999999999</v>
      </c>
      <c r="U281" s="155">
        <v>25.3</v>
      </c>
      <c r="V281" s="225"/>
      <c r="W281" s="176"/>
      <c r="X281" s="158">
        <v>123.9</v>
      </c>
      <c r="Y281" s="159">
        <v>130.19999999999999</v>
      </c>
    </row>
    <row r="282" spans="2:27" x14ac:dyDescent="0.25">
      <c r="B282" s="30">
        <v>44818</v>
      </c>
      <c r="C282" s="105"/>
      <c r="D282" s="26">
        <v>133.77000000000001</v>
      </c>
      <c r="E282" s="54"/>
      <c r="F282" s="54"/>
      <c r="G282" s="54"/>
      <c r="H282" s="54"/>
      <c r="I282" s="105"/>
      <c r="J282" s="26">
        <v>142.80000000000001</v>
      </c>
      <c r="K282" s="105"/>
      <c r="L282" s="26"/>
      <c r="M282" s="105"/>
      <c r="N282" s="47"/>
      <c r="O282" s="104"/>
      <c r="P282" s="49"/>
      <c r="Q282" s="105"/>
      <c r="R282" s="102"/>
      <c r="S282" s="103"/>
      <c r="T282" s="22">
        <v>144.9</v>
      </c>
      <c r="U282" s="155">
        <v>35.200000000000003</v>
      </c>
      <c r="V282" s="225"/>
      <c r="W282" s="176"/>
      <c r="X282" s="158">
        <v>123.9</v>
      </c>
      <c r="Y282" s="159">
        <v>134.4</v>
      </c>
    </row>
    <row r="283" spans="2:27" x14ac:dyDescent="0.25">
      <c r="B283" s="30">
        <v>44819</v>
      </c>
      <c r="C283" s="105"/>
      <c r="D283" s="26">
        <v>136.91999999999999</v>
      </c>
      <c r="E283" s="54"/>
      <c r="F283" s="54"/>
      <c r="G283" s="54"/>
      <c r="H283" s="54"/>
      <c r="I283" s="105"/>
      <c r="J283" s="26">
        <v>159.6</v>
      </c>
      <c r="K283" s="105"/>
      <c r="L283" s="26"/>
      <c r="M283" s="105"/>
      <c r="N283" s="47"/>
      <c r="O283" s="104"/>
      <c r="P283" s="49"/>
      <c r="Q283" s="105"/>
      <c r="R283" s="102"/>
      <c r="S283" s="103"/>
      <c r="T283" s="22">
        <v>147</v>
      </c>
      <c r="U283" s="155">
        <v>39.049999999999997</v>
      </c>
      <c r="V283" s="225"/>
      <c r="W283" s="176"/>
      <c r="X283" s="158">
        <v>130.19999999999999</v>
      </c>
      <c r="Y283" s="159">
        <v>142.80000000000001</v>
      </c>
    </row>
    <row r="284" spans="2:27" x14ac:dyDescent="0.25">
      <c r="B284" s="30">
        <v>44820</v>
      </c>
      <c r="C284" s="105"/>
      <c r="D284" s="26">
        <v>131.88</v>
      </c>
      <c r="E284" s="54"/>
      <c r="F284" s="54"/>
      <c r="G284" s="54"/>
      <c r="H284" s="54"/>
      <c r="I284" s="105"/>
      <c r="J284" s="26">
        <v>155.4</v>
      </c>
      <c r="K284" s="105"/>
      <c r="L284" s="26"/>
      <c r="M284" s="105"/>
      <c r="N284" s="47"/>
      <c r="O284" s="104"/>
      <c r="P284" s="49"/>
      <c r="Q284" s="105"/>
      <c r="R284" s="102"/>
      <c r="S284" s="103"/>
      <c r="T284" s="22">
        <v>151.19999999999999</v>
      </c>
      <c r="U284" s="155">
        <v>36.299999999999997</v>
      </c>
      <c r="V284" s="225"/>
      <c r="W284" s="176"/>
      <c r="X284" s="158">
        <v>123.9</v>
      </c>
      <c r="Y284" s="159">
        <v>153.30000000000001</v>
      </c>
    </row>
    <row r="285" spans="2:27" x14ac:dyDescent="0.25">
      <c r="B285" s="30">
        <v>44825</v>
      </c>
      <c r="C285" s="105"/>
      <c r="D285" s="26">
        <v>116.97</v>
      </c>
      <c r="E285" s="54"/>
      <c r="F285" s="54"/>
      <c r="G285" s="54"/>
      <c r="H285" s="54"/>
      <c r="I285" s="105"/>
      <c r="J285" s="26">
        <v>132.30000000000001</v>
      </c>
      <c r="K285" s="105"/>
      <c r="L285" s="26"/>
      <c r="M285" s="105"/>
      <c r="N285" s="47"/>
      <c r="O285" s="104"/>
      <c r="P285" s="49"/>
      <c r="Q285" s="105"/>
      <c r="R285" s="102"/>
      <c r="S285" s="103"/>
      <c r="T285" s="22">
        <v>123.2</v>
      </c>
      <c r="U285" s="155">
        <v>25.85</v>
      </c>
      <c r="V285" s="225"/>
      <c r="W285" s="176"/>
      <c r="X285" s="158">
        <v>96.6</v>
      </c>
      <c r="Y285" s="159">
        <v>111.1</v>
      </c>
    </row>
    <row r="286" spans="2:27" x14ac:dyDescent="0.25">
      <c r="B286" s="30">
        <v>44826</v>
      </c>
      <c r="C286" s="105"/>
      <c r="D286" s="26">
        <v>128.31</v>
      </c>
      <c r="E286" s="54"/>
      <c r="F286" s="54"/>
      <c r="G286" s="54"/>
      <c r="H286" s="54"/>
      <c r="I286" s="105"/>
      <c r="J286" s="26">
        <v>153.30000000000001</v>
      </c>
      <c r="K286" s="105"/>
      <c r="L286" s="26"/>
      <c r="M286" s="105"/>
      <c r="N286" s="47"/>
      <c r="O286" s="104"/>
      <c r="P286" s="49"/>
      <c r="Q286" s="105"/>
      <c r="R286" s="102"/>
      <c r="S286" s="103"/>
      <c r="T286" s="22">
        <v>143</v>
      </c>
      <c r="U286" s="155">
        <v>28.6</v>
      </c>
      <c r="V286" s="225"/>
      <c r="W286" s="176"/>
      <c r="X286" s="158">
        <v>100.8</v>
      </c>
      <c r="Y286" s="159">
        <v>132.30000000000001</v>
      </c>
    </row>
    <row r="287" spans="2:27" x14ac:dyDescent="0.25">
      <c r="B287" s="30">
        <v>44827</v>
      </c>
      <c r="C287" s="105"/>
      <c r="D287" s="26">
        <v>126.84</v>
      </c>
      <c r="E287" s="54"/>
      <c r="F287" s="54"/>
      <c r="G287" s="54"/>
      <c r="H287" s="54"/>
      <c r="I287" s="105"/>
      <c r="J287" s="26">
        <v>153.30000000000001</v>
      </c>
      <c r="K287" s="105"/>
      <c r="L287" s="26"/>
      <c r="M287" s="105"/>
      <c r="N287" s="47"/>
      <c r="O287" s="104"/>
      <c r="P287" s="49"/>
      <c r="Q287" s="105"/>
      <c r="R287" s="102"/>
      <c r="S287" s="103"/>
      <c r="T287" s="22">
        <v>145.19999999999999</v>
      </c>
      <c r="U287" s="155">
        <v>29.15</v>
      </c>
      <c r="V287" s="225"/>
      <c r="W287" s="176"/>
      <c r="X287" s="158">
        <v>100.8</v>
      </c>
      <c r="Y287" s="159">
        <v>138.6</v>
      </c>
    </row>
    <row r="288" spans="2:27" x14ac:dyDescent="0.25">
      <c r="B288" s="30">
        <v>44830</v>
      </c>
      <c r="C288" s="105"/>
      <c r="D288" s="26">
        <v>28.3</v>
      </c>
      <c r="E288" s="54"/>
      <c r="F288" s="54"/>
      <c r="G288" s="54"/>
      <c r="H288" s="54"/>
      <c r="I288" s="105"/>
      <c r="J288" s="26">
        <v>78</v>
      </c>
      <c r="K288" s="105"/>
      <c r="L288" s="26"/>
      <c r="M288" s="105"/>
      <c r="N288" s="47"/>
      <c r="O288" s="104">
        <v>66.3</v>
      </c>
      <c r="P288" s="49"/>
      <c r="Q288" s="105"/>
      <c r="R288" s="102"/>
      <c r="S288" s="103"/>
      <c r="T288" s="22">
        <v>96.2</v>
      </c>
      <c r="U288" s="155">
        <v>51</v>
      </c>
      <c r="V288" s="225"/>
      <c r="W288" s="176"/>
      <c r="X288" s="158">
        <v>51</v>
      </c>
      <c r="Y288" s="159">
        <v>20.16</v>
      </c>
      <c r="AA288" t="s">
        <v>172</v>
      </c>
    </row>
    <row r="289" spans="2:27" x14ac:dyDescent="0.25">
      <c r="B289" s="30">
        <v>44832</v>
      </c>
      <c r="C289" s="105"/>
      <c r="D289" s="26">
        <v>156</v>
      </c>
      <c r="E289" s="54"/>
      <c r="F289" s="54"/>
      <c r="G289" s="54"/>
      <c r="H289" s="54"/>
      <c r="I289" s="105"/>
      <c r="J289" s="26">
        <v>156</v>
      </c>
      <c r="K289" s="105"/>
      <c r="L289" s="26"/>
      <c r="M289" s="105"/>
      <c r="N289" s="47"/>
      <c r="O289" s="104">
        <v>258.5</v>
      </c>
      <c r="P289" s="49"/>
      <c r="Q289" s="105"/>
      <c r="R289" s="102"/>
      <c r="S289" s="103"/>
      <c r="T289" s="22">
        <v>132</v>
      </c>
      <c r="U289" s="155">
        <v>49.8</v>
      </c>
      <c r="V289" s="225"/>
      <c r="W289" s="176"/>
      <c r="X289" s="158">
        <v>64.8</v>
      </c>
      <c r="Y289" s="159">
        <v>146.6</v>
      </c>
    </row>
    <row r="290" spans="2:27" x14ac:dyDescent="0.25">
      <c r="B290" s="30">
        <v>44834</v>
      </c>
      <c r="C290" s="105"/>
      <c r="D290" s="26">
        <v>168.48</v>
      </c>
      <c r="E290" s="54"/>
      <c r="F290" s="54"/>
      <c r="G290" s="54"/>
      <c r="H290" s="54"/>
      <c r="I290" s="105"/>
      <c r="J290" s="26">
        <v>170.4</v>
      </c>
      <c r="K290" s="105"/>
      <c r="L290" s="26"/>
      <c r="M290" s="105"/>
      <c r="N290" s="47"/>
      <c r="O290" s="104">
        <v>302.5</v>
      </c>
      <c r="P290" s="49"/>
      <c r="Q290" s="105"/>
      <c r="R290" s="102"/>
      <c r="S290" s="103"/>
      <c r="T290" s="22">
        <v>151.80000000000001</v>
      </c>
      <c r="U290" s="155">
        <v>62.4</v>
      </c>
      <c r="V290" s="225"/>
      <c r="W290" s="176"/>
      <c r="X290" s="158">
        <v>94.6</v>
      </c>
      <c r="Y290" s="159">
        <v>184.8</v>
      </c>
    </row>
    <row r="291" spans="2:27" x14ac:dyDescent="0.25">
      <c r="B291" s="30">
        <v>44837</v>
      </c>
      <c r="C291" s="105"/>
      <c r="D291" s="26">
        <v>172.7</v>
      </c>
      <c r="E291" s="54"/>
      <c r="F291" s="54"/>
      <c r="G291" s="54"/>
      <c r="H291" s="54"/>
      <c r="I291" s="105"/>
      <c r="J291" s="26">
        <v>162.80000000000001</v>
      </c>
      <c r="K291" s="105"/>
      <c r="L291" s="26"/>
      <c r="M291" s="105"/>
      <c r="N291" s="47" t="s">
        <v>33</v>
      </c>
      <c r="O291" s="104">
        <v>257.25</v>
      </c>
      <c r="P291" s="49"/>
      <c r="Q291" s="105"/>
      <c r="R291" s="102"/>
      <c r="S291" s="103"/>
      <c r="T291" s="22">
        <v>147.4</v>
      </c>
      <c r="U291" s="155">
        <v>73.7</v>
      </c>
      <c r="V291" s="225"/>
      <c r="W291" s="176"/>
      <c r="X291" s="158">
        <v>52.5</v>
      </c>
      <c r="Y291" s="178" t="s">
        <v>33</v>
      </c>
    </row>
    <row r="292" spans="2:27" x14ac:dyDescent="0.25">
      <c r="B292" s="30">
        <v>44840</v>
      </c>
      <c r="C292" s="105"/>
      <c r="D292" s="26">
        <v>145.19999999999999</v>
      </c>
      <c r="E292" s="54"/>
      <c r="F292" s="54"/>
      <c r="G292" s="54"/>
      <c r="H292" s="54"/>
      <c r="I292" s="105"/>
      <c r="J292" s="26">
        <v>144</v>
      </c>
      <c r="K292" s="105"/>
      <c r="L292" s="26"/>
      <c r="M292" s="105"/>
      <c r="N292" s="47" t="s">
        <v>33</v>
      </c>
      <c r="O292" s="104"/>
      <c r="P292" s="49"/>
      <c r="Q292" s="105"/>
      <c r="R292" s="102"/>
      <c r="S292" s="103"/>
      <c r="T292" s="22">
        <v>86.4</v>
      </c>
      <c r="U292" s="155">
        <v>16.8</v>
      </c>
      <c r="V292" s="225"/>
      <c r="W292" s="176"/>
      <c r="X292" s="158">
        <v>96</v>
      </c>
      <c r="Y292" s="159">
        <v>105.6</v>
      </c>
      <c r="AA292" t="s">
        <v>173</v>
      </c>
    </row>
    <row r="293" spans="2:27" x14ac:dyDescent="0.25">
      <c r="B293" s="30">
        <v>44844</v>
      </c>
      <c r="C293" s="105"/>
      <c r="D293" s="26">
        <v>195.12</v>
      </c>
      <c r="E293" s="54"/>
      <c r="F293" s="54"/>
      <c r="G293" s="54"/>
      <c r="H293" s="54"/>
      <c r="I293" s="105"/>
      <c r="J293" s="26">
        <v>160.80000000000001</v>
      </c>
      <c r="K293" s="105"/>
      <c r="L293" s="26"/>
      <c r="M293" s="105"/>
      <c r="N293" s="47" t="s">
        <v>33</v>
      </c>
      <c r="O293" s="104">
        <v>269.5</v>
      </c>
      <c r="P293" s="49"/>
      <c r="Q293" s="105"/>
      <c r="R293" s="102"/>
      <c r="S293" s="103"/>
      <c r="T293" s="22">
        <v>141.6</v>
      </c>
      <c r="U293" s="155">
        <v>84</v>
      </c>
      <c r="V293" s="225"/>
      <c r="W293" s="176"/>
      <c r="X293" s="158">
        <v>94.6</v>
      </c>
      <c r="Y293" s="159">
        <v>178.2</v>
      </c>
    </row>
    <row r="294" spans="2:27" x14ac:dyDescent="0.25">
      <c r="B294" s="30">
        <v>44847</v>
      </c>
      <c r="C294" s="105"/>
      <c r="D294" s="26">
        <v>189.36</v>
      </c>
      <c r="E294" s="54"/>
      <c r="F294" s="54"/>
      <c r="G294" s="54"/>
      <c r="H294" s="54"/>
      <c r="I294" s="105"/>
      <c r="J294" s="26">
        <v>172.8</v>
      </c>
      <c r="K294" s="105"/>
      <c r="L294" s="26"/>
      <c r="M294" s="105"/>
      <c r="N294" s="47" t="s">
        <v>33</v>
      </c>
      <c r="O294" s="104"/>
      <c r="P294" s="49"/>
      <c r="Q294" s="105"/>
      <c r="R294" s="102"/>
      <c r="S294" s="103"/>
      <c r="T294" s="22">
        <v>163.19999999999999</v>
      </c>
      <c r="U294" s="155">
        <v>71.5</v>
      </c>
      <c r="V294" s="225"/>
      <c r="W294" s="176"/>
      <c r="X294" s="158">
        <v>90.3</v>
      </c>
      <c r="Y294" s="159">
        <v>191.1</v>
      </c>
    </row>
    <row r="295" spans="2:27" x14ac:dyDescent="0.25">
      <c r="B295" s="30">
        <v>44851</v>
      </c>
      <c r="C295" s="105"/>
      <c r="D295" s="26">
        <v>228.96</v>
      </c>
      <c r="E295" s="54"/>
      <c r="F295" s="54"/>
      <c r="G295" s="54"/>
      <c r="H295" s="54"/>
      <c r="I295" s="105"/>
      <c r="J295" s="26">
        <v>161.69999999999999</v>
      </c>
      <c r="K295" s="105"/>
      <c r="L295" s="26"/>
      <c r="M295" s="105"/>
      <c r="N295" s="47">
        <v>269.5</v>
      </c>
      <c r="O295" s="104">
        <v>257.25</v>
      </c>
      <c r="P295" s="49"/>
      <c r="Q295" s="105"/>
      <c r="R295" s="102"/>
      <c r="S295" s="103"/>
      <c r="T295" s="22">
        <v>153.30000000000001</v>
      </c>
      <c r="U295" s="155">
        <v>94.5</v>
      </c>
      <c r="V295" s="225"/>
      <c r="W295" s="176"/>
      <c r="X295" s="158">
        <v>48.3</v>
      </c>
      <c r="Y295" s="178" t="s">
        <v>33</v>
      </c>
    </row>
    <row r="296" spans="2:27" x14ac:dyDescent="0.25">
      <c r="B296" s="30">
        <v>44855</v>
      </c>
      <c r="C296" s="105"/>
      <c r="D296" s="26">
        <v>169.92</v>
      </c>
      <c r="E296" s="54"/>
      <c r="F296" s="54"/>
      <c r="G296" s="54"/>
      <c r="H296" s="54"/>
      <c r="I296" s="105"/>
      <c r="J296" s="26">
        <v>158.4</v>
      </c>
      <c r="K296" s="105"/>
      <c r="L296" s="26"/>
      <c r="M296" s="105"/>
      <c r="N296" s="47"/>
      <c r="O296" s="104"/>
      <c r="P296" s="49"/>
      <c r="Q296" s="105"/>
      <c r="R296" s="102"/>
      <c r="S296" s="103"/>
      <c r="T296" s="22">
        <v>155.4</v>
      </c>
      <c r="U296" s="155">
        <v>101.85</v>
      </c>
      <c r="V296" s="225"/>
      <c r="W296" s="176"/>
      <c r="X296" s="158">
        <v>37.799999999999997</v>
      </c>
      <c r="Y296" s="159">
        <v>184.8</v>
      </c>
    </row>
    <row r="297" spans="2:27" x14ac:dyDescent="0.25">
      <c r="B297" s="30">
        <v>44858</v>
      </c>
      <c r="C297" s="105"/>
      <c r="D297" s="26">
        <v>156.63</v>
      </c>
      <c r="E297" s="54"/>
      <c r="F297" s="54"/>
      <c r="G297" s="54"/>
      <c r="H297" s="54"/>
      <c r="I297" s="105"/>
      <c r="J297" s="26">
        <v>169.4</v>
      </c>
      <c r="K297" s="105"/>
      <c r="L297" s="26"/>
      <c r="M297" s="105"/>
      <c r="N297" s="47">
        <v>153.30000000000001</v>
      </c>
      <c r="O297" s="104">
        <v>273</v>
      </c>
      <c r="P297" s="49"/>
      <c r="Q297" s="105"/>
      <c r="R297" s="102"/>
      <c r="S297" s="103"/>
      <c r="T297" s="22">
        <v>184.8</v>
      </c>
      <c r="U297" s="155">
        <v>91.35</v>
      </c>
      <c r="V297" s="225"/>
      <c r="W297" s="176"/>
      <c r="X297" s="158">
        <v>105</v>
      </c>
      <c r="Y297" s="159">
        <v>203.7</v>
      </c>
    </row>
    <row r="298" spans="2:27" x14ac:dyDescent="0.25">
      <c r="B298" s="30">
        <v>44861</v>
      </c>
      <c r="C298" s="105"/>
      <c r="D298" s="26">
        <v>180.6</v>
      </c>
      <c r="E298" s="54"/>
      <c r="F298" s="54"/>
      <c r="G298" s="54"/>
      <c r="H298" s="54"/>
      <c r="I298" s="105"/>
      <c r="J298" s="26">
        <v>168.8</v>
      </c>
      <c r="K298" s="105"/>
      <c r="L298" s="26"/>
      <c r="M298" s="105"/>
      <c r="N298" s="47"/>
      <c r="O298" s="104"/>
      <c r="P298" s="49"/>
      <c r="Q298" s="105"/>
      <c r="R298" s="102"/>
      <c r="S298" s="103"/>
      <c r="T298" s="22">
        <v>182.6</v>
      </c>
      <c r="U298" s="155">
        <v>94</v>
      </c>
      <c r="V298" s="225"/>
      <c r="W298" s="176"/>
      <c r="X298" s="158">
        <v>105</v>
      </c>
      <c r="Y298" s="159">
        <v>159.6</v>
      </c>
    </row>
    <row r="299" spans="2:27" x14ac:dyDescent="0.25">
      <c r="B299" s="30">
        <v>44867</v>
      </c>
      <c r="C299" s="105"/>
      <c r="D299" s="26">
        <v>164.22</v>
      </c>
      <c r="E299" s="54"/>
      <c r="F299" s="54"/>
      <c r="G299" s="54"/>
      <c r="H299" s="54"/>
      <c r="I299" s="105"/>
      <c r="J299" s="26">
        <v>153.30000000000001</v>
      </c>
      <c r="K299" s="105"/>
      <c r="L299" s="26"/>
      <c r="M299" s="105"/>
      <c r="N299" s="47">
        <v>132</v>
      </c>
      <c r="O299" s="104">
        <v>231</v>
      </c>
      <c r="P299" s="49"/>
      <c r="Q299" s="105"/>
      <c r="R299" s="102"/>
      <c r="S299" s="103"/>
      <c r="T299" s="22">
        <v>195.8</v>
      </c>
      <c r="U299" s="155">
        <v>87.15</v>
      </c>
      <c r="V299" s="225"/>
      <c r="W299" s="176"/>
      <c r="X299" s="158">
        <v>113.4</v>
      </c>
      <c r="Y299" s="159">
        <v>165.9</v>
      </c>
    </row>
    <row r="300" spans="2:27" x14ac:dyDescent="0.25">
      <c r="B300" s="30">
        <v>44869</v>
      </c>
      <c r="C300" s="105"/>
      <c r="D300" s="26">
        <v>182.28</v>
      </c>
      <c r="E300" s="54"/>
      <c r="F300" s="54"/>
      <c r="G300" s="54"/>
      <c r="H300" s="54"/>
      <c r="I300" s="105"/>
      <c r="J300" s="26">
        <v>170.1</v>
      </c>
      <c r="K300" s="105"/>
      <c r="L300" s="26"/>
      <c r="M300" s="105"/>
      <c r="N300" s="47"/>
      <c r="O300" s="104"/>
      <c r="P300" s="49"/>
      <c r="Q300" s="105"/>
      <c r="R300" s="102"/>
      <c r="S300" s="103"/>
      <c r="T300" s="22">
        <v>182.7</v>
      </c>
      <c r="U300" s="155">
        <v>78.75</v>
      </c>
      <c r="V300" s="225"/>
      <c r="W300" s="176"/>
      <c r="X300" s="158">
        <v>105</v>
      </c>
      <c r="Y300" s="159">
        <v>191.1</v>
      </c>
    </row>
    <row r="301" spans="2:27" x14ac:dyDescent="0.25">
      <c r="B301" s="30">
        <v>44872</v>
      </c>
      <c r="C301" s="105"/>
      <c r="D301" s="26">
        <v>167.64</v>
      </c>
      <c r="E301" s="54"/>
      <c r="F301" s="54"/>
      <c r="G301" s="54"/>
      <c r="H301" s="54"/>
      <c r="I301" s="105"/>
      <c r="J301" s="26">
        <v>171.6</v>
      </c>
      <c r="K301" s="105"/>
      <c r="L301" s="26"/>
      <c r="M301" s="105"/>
      <c r="N301" s="47" t="s">
        <v>33</v>
      </c>
      <c r="O301" s="104">
        <v>294</v>
      </c>
      <c r="P301" s="49"/>
      <c r="Q301" s="105"/>
      <c r="R301" s="102"/>
      <c r="S301" s="103"/>
      <c r="T301" s="22">
        <v>205.8</v>
      </c>
      <c r="U301" s="155">
        <v>110</v>
      </c>
      <c r="V301" s="225"/>
      <c r="W301" s="176"/>
      <c r="X301" s="158">
        <v>125.4</v>
      </c>
      <c r="Y301" s="159">
        <v>182.7</v>
      </c>
    </row>
    <row r="302" spans="2:27" x14ac:dyDescent="0.25">
      <c r="B302" s="30">
        <v>44875</v>
      </c>
      <c r="C302" s="105"/>
      <c r="D302" s="26">
        <v>134.19999999999999</v>
      </c>
      <c r="E302" s="54"/>
      <c r="F302" s="54"/>
      <c r="G302" s="54"/>
      <c r="H302" s="54"/>
      <c r="I302" s="105"/>
      <c r="J302" s="26">
        <v>135.69999999999999</v>
      </c>
      <c r="K302" s="105"/>
      <c r="L302" s="26"/>
      <c r="M302" s="105"/>
      <c r="N302" s="47">
        <v>247.5</v>
      </c>
      <c r="O302" s="104"/>
      <c r="P302" s="49"/>
      <c r="Q302" s="105"/>
      <c r="R302" s="102"/>
      <c r="S302" s="103"/>
      <c r="T302" s="22">
        <v>168</v>
      </c>
      <c r="U302" s="155">
        <v>90.2</v>
      </c>
      <c r="V302" s="225"/>
      <c r="W302" s="176"/>
      <c r="X302" s="158">
        <v>103.4</v>
      </c>
      <c r="Y302" s="159">
        <v>176</v>
      </c>
      <c r="AA302" t="s">
        <v>176</v>
      </c>
    </row>
    <row r="303" spans="2:27" x14ac:dyDescent="0.25">
      <c r="B303" s="30">
        <v>44879</v>
      </c>
      <c r="C303" s="105"/>
      <c r="D303" s="26">
        <v>142.78</v>
      </c>
      <c r="E303" s="54"/>
      <c r="F303" s="54"/>
      <c r="G303" s="54"/>
      <c r="H303" s="54"/>
      <c r="I303" s="105"/>
      <c r="J303" s="26">
        <v>121</v>
      </c>
      <c r="K303" s="105"/>
      <c r="L303" s="26"/>
      <c r="M303" s="105"/>
      <c r="N303" s="47">
        <v>286</v>
      </c>
      <c r="O303" s="104">
        <v>267.75</v>
      </c>
      <c r="P303" s="49"/>
      <c r="Q303" s="105"/>
      <c r="R303" s="102"/>
      <c r="S303" s="103"/>
      <c r="T303" s="22">
        <v>180.4</v>
      </c>
      <c r="U303" s="155">
        <v>81.400000000000006</v>
      </c>
      <c r="V303" s="225"/>
      <c r="W303" s="176"/>
      <c r="X303" s="158">
        <v>75.599999999999994</v>
      </c>
      <c r="Y303" s="178" t="s">
        <v>33</v>
      </c>
    </row>
    <row r="304" spans="2:27" x14ac:dyDescent="0.25">
      <c r="B304" s="30">
        <v>44882</v>
      </c>
      <c r="C304" s="105"/>
      <c r="D304" s="26">
        <v>133.32</v>
      </c>
      <c r="E304" s="54"/>
      <c r="F304" s="54"/>
      <c r="G304" s="54"/>
      <c r="H304" s="54"/>
      <c r="I304" s="105"/>
      <c r="J304" s="26">
        <v>110</v>
      </c>
      <c r="K304" s="105"/>
      <c r="L304" s="26"/>
      <c r="M304" s="105"/>
      <c r="N304" s="47"/>
      <c r="O304" s="104"/>
      <c r="P304" s="49"/>
      <c r="Q304" s="105"/>
      <c r="R304" s="102"/>
      <c r="S304" s="103"/>
      <c r="T304" s="22">
        <v>162.80000000000001</v>
      </c>
      <c r="U304" s="155">
        <v>88.2</v>
      </c>
      <c r="V304" s="225"/>
      <c r="W304" s="176"/>
      <c r="X304" s="158">
        <v>109.2</v>
      </c>
      <c r="Y304" s="178" t="s">
        <v>33</v>
      </c>
    </row>
    <row r="305" spans="2:27" x14ac:dyDescent="0.25">
      <c r="B305" s="30">
        <v>44886</v>
      </c>
      <c r="C305" s="105"/>
      <c r="D305" s="26">
        <v>126.5</v>
      </c>
      <c r="E305" s="54"/>
      <c r="F305" s="54"/>
      <c r="G305" s="54"/>
      <c r="H305" s="54"/>
      <c r="I305" s="105"/>
      <c r="J305" s="26">
        <v>114.4</v>
      </c>
      <c r="K305" s="105"/>
      <c r="L305" s="26"/>
      <c r="M305" s="105"/>
      <c r="N305" s="47">
        <v>252</v>
      </c>
      <c r="O305" s="104">
        <v>262.5</v>
      </c>
      <c r="P305" s="49"/>
      <c r="Q305" s="105"/>
      <c r="R305" s="102"/>
      <c r="S305" s="103"/>
      <c r="T305" s="22">
        <v>193.2</v>
      </c>
      <c r="U305" s="155">
        <v>105.8</v>
      </c>
      <c r="V305" s="225"/>
      <c r="W305" s="176"/>
      <c r="X305" s="158">
        <v>78.2</v>
      </c>
      <c r="Y305" s="178" t="s">
        <v>33</v>
      </c>
    </row>
    <row r="306" spans="2:27" x14ac:dyDescent="0.25">
      <c r="B306" s="30">
        <v>44889</v>
      </c>
      <c r="C306" s="105"/>
      <c r="D306" s="26">
        <v>129.80000000000001</v>
      </c>
      <c r="E306" s="54"/>
      <c r="F306" s="54"/>
      <c r="G306" s="54"/>
      <c r="H306" s="54"/>
      <c r="I306" s="105"/>
      <c r="J306" s="26">
        <v>96.8</v>
      </c>
      <c r="K306" s="105"/>
      <c r="L306" s="26"/>
      <c r="M306" s="105"/>
      <c r="N306" s="47"/>
      <c r="O306" s="104"/>
      <c r="P306" s="49"/>
      <c r="Q306" s="105"/>
      <c r="R306" s="102"/>
      <c r="S306" s="103"/>
      <c r="T306" s="22">
        <v>184.8</v>
      </c>
      <c r="U306" s="155">
        <v>110</v>
      </c>
      <c r="V306" s="225"/>
      <c r="W306" s="176"/>
      <c r="X306" s="158">
        <v>140.69999999999999</v>
      </c>
      <c r="Y306" s="178" t="s">
        <v>33</v>
      </c>
    </row>
    <row r="307" spans="2:27" x14ac:dyDescent="0.25">
      <c r="B307" s="30">
        <v>44893</v>
      </c>
      <c r="C307" s="105"/>
      <c r="D307" s="26">
        <v>145.74</v>
      </c>
      <c r="E307" s="54"/>
      <c r="F307" s="54"/>
      <c r="G307" s="54"/>
      <c r="H307" s="54"/>
      <c r="I307" s="105"/>
      <c r="J307" s="26">
        <v>115.5</v>
      </c>
      <c r="K307" s="105"/>
      <c r="L307" s="26"/>
      <c r="M307" s="105"/>
      <c r="N307" s="47" t="s">
        <v>33</v>
      </c>
      <c r="O307" s="104">
        <v>278.25</v>
      </c>
      <c r="P307" s="49"/>
      <c r="Q307" s="105"/>
      <c r="R307" s="102"/>
      <c r="S307" s="103"/>
      <c r="T307" s="22">
        <v>180.6</v>
      </c>
      <c r="U307" s="155">
        <v>42</v>
      </c>
      <c r="V307" s="225"/>
      <c r="W307" s="176"/>
      <c r="X307" s="158">
        <v>132.30000000000001</v>
      </c>
      <c r="Y307" s="178" t="s">
        <v>33</v>
      </c>
    </row>
    <row r="308" spans="2:27" x14ac:dyDescent="0.25">
      <c r="B308" s="30">
        <v>44896</v>
      </c>
      <c r="C308" s="46"/>
      <c r="D308" s="26">
        <v>135.52000000000001</v>
      </c>
      <c r="E308" s="54"/>
      <c r="F308" s="54"/>
      <c r="G308" s="54"/>
      <c r="H308" s="54"/>
      <c r="I308" s="105"/>
      <c r="J308" s="26">
        <v>114.4</v>
      </c>
      <c r="K308" s="105"/>
      <c r="L308" s="26"/>
      <c r="M308" s="105"/>
      <c r="N308" s="47"/>
      <c r="O308" s="109"/>
      <c r="P308" s="49"/>
      <c r="Q308" s="105"/>
      <c r="R308" s="102"/>
      <c r="S308" s="103"/>
      <c r="T308" s="22">
        <v>204.6</v>
      </c>
      <c r="U308" s="155">
        <v>124</v>
      </c>
      <c r="V308" s="225"/>
      <c r="W308" s="176"/>
      <c r="X308" s="158">
        <v>136.5</v>
      </c>
      <c r="Y308" s="178" t="s">
        <v>33</v>
      </c>
    </row>
    <row r="309" spans="2:27" x14ac:dyDescent="0.25">
      <c r="B309" s="30">
        <v>44900</v>
      </c>
      <c r="C309" s="105"/>
      <c r="D309" s="26">
        <v>167.58</v>
      </c>
      <c r="E309" s="54"/>
      <c r="F309" s="54"/>
      <c r="G309" s="54"/>
      <c r="H309" s="54"/>
      <c r="I309" s="105"/>
      <c r="J309" s="26">
        <v>149.1</v>
      </c>
      <c r="K309" s="105"/>
      <c r="L309" s="26"/>
      <c r="M309" s="105"/>
      <c r="N309" s="47" t="s">
        <v>33</v>
      </c>
      <c r="O309" s="104">
        <v>278.25</v>
      </c>
      <c r="P309" s="49"/>
      <c r="Q309" s="105"/>
      <c r="R309" s="102"/>
      <c r="S309" s="103"/>
      <c r="T309" s="22">
        <v>186.3</v>
      </c>
      <c r="U309" s="155">
        <v>89.7</v>
      </c>
      <c r="V309" s="225"/>
      <c r="W309" s="176"/>
      <c r="X309" s="158">
        <v>121.8</v>
      </c>
      <c r="Y309" s="178" t="s">
        <v>33</v>
      </c>
      <c r="AA309" t="s">
        <v>177</v>
      </c>
    </row>
    <row r="310" spans="2:27" x14ac:dyDescent="0.25">
      <c r="B310" s="30">
        <v>44902</v>
      </c>
      <c r="C310" s="46"/>
      <c r="D310" s="26">
        <v>189.2</v>
      </c>
      <c r="E310" s="54"/>
      <c r="F310" s="54"/>
      <c r="G310" s="54"/>
      <c r="H310" s="54"/>
      <c r="I310" s="105"/>
      <c r="J310" s="26">
        <v>167.2</v>
      </c>
      <c r="K310" s="105"/>
      <c r="L310" s="26"/>
      <c r="M310" s="105"/>
      <c r="N310" s="47" t="s">
        <v>33</v>
      </c>
      <c r="O310" s="109"/>
      <c r="P310" s="49"/>
      <c r="Q310" s="105"/>
      <c r="R310" s="102"/>
      <c r="S310" s="103"/>
      <c r="T310" s="22">
        <v>163.30000000000001</v>
      </c>
      <c r="U310" s="155">
        <v>64.400000000000006</v>
      </c>
      <c r="V310" s="225"/>
      <c r="W310" s="176"/>
      <c r="X310" s="158">
        <v>142.80000000000001</v>
      </c>
      <c r="Y310" s="178" t="s">
        <v>33</v>
      </c>
    </row>
    <row r="311" spans="2:27" x14ac:dyDescent="0.25">
      <c r="B311" s="30">
        <v>44907</v>
      </c>
      <c r="C311" s="105"/>
      <c r="D311" s="26">
        <v>158.34</v>
      </c>
      <c r="E311" s="54"/>
      <c r="F311" s="54"/>
      <c r="G311" s="54"/>
      <c r="H311" s="54"/>
      <c r="I311" s="105"/>
      <c r="J311" s="26">
        <v>163.80000000000001</v>
      </c>
      <c r="K311" s="105"/>
      <c r="L311" s="26"/>
      <c r="M311" s="105"/>
      <c r="N311" s="47" t="s">
        <v>33</v>
      </c>
      <c r="O311" s="104">
        <v>262.5</v>
      </c>
      <c r="P311" s="49"/>
      <c r="Q311" s="105"/>
      <c r="R311" s="102"/>
      <c r="S311" s="103"/>
      <c r="T311" s="22">
        <v>174.3</v>
      </c>
      <c r="U311" s="155">
        <v>100.8</v>
      </c>
      <c r="V311" s="225"/>
      <c r="W311" s="176"/>
      <c r="X311" s="158">
        <v>115.5</v>
      </c>
      <c r="Y311" s="178" t="s">
        <v>33</v>
      </c>
    </row>
    <row r="312" spans="2:27" x14ac:dyDescent="0.25">
      <c r="B312" s="30">
        <v>44910</v>
      </c>
      <c r="C312" s="46"/>
      <c r="D312" s="26">
        <v>126.96</v>
      </c>
      <c r="E312" s="54"/>
      <c r="F312" s="54"/>
      <c r="G312" s="54"/>
      <c r="H312" s="54"/>
      <c r="I312" s="105"/>
      <c r="J312" s="26">
        <v>125.4</v>
      </c>
      <c r="K312" s="105"/>
      <c r="L312" s="26"/>
      <c r="M312" s="105"/>
      <c r="N312" s="47" t="s">
        <v>33</v>
      </c>
      <c r="O312" s="109"/>
      <c r="P312" s="49"/>
      <c r="Q312" s="105"/>
      <c r="R312" s="102"/>
      <c r="S312" s="103"/>
      <c r="T312" s="22">
        <v>180.6</v>
      </c>
      <c r="U312" s="155">
        <v>81.400000000000006</v>
      </c>
      <c r="V312" s="225"/>
      <c r="W312" s="176"/>
      <c r="X312" s="158">
        <v>144.9</v>
      </c>
      <c r="Y312" s="178" t="s">
        <v>33</v>
      </c>
      <c r="AA312" t="s">
        <v>178</v>
      </c>
    </row>
    <row r="313" spans="2:27" x14ac:dyDescent="0.25">
      <c r="B313" s="30">
        <v>44914</v>
      </c>
      <c r="C313" s="46"/>
      <c r="D313" s="26">
        <v>143.63999999999999</v>
      </c>
      <c r="E313" s="54"/>
      <c r="F313" s="54"/>
      <c r="G313" s="54"/>
      <c r="H313" s="54"/>
      <c r="I313" s="105"/>
      <c r="J313" s="26">
        <v>114.9</v>
      </c>
      <c r="K313" s="105"/>
      <c r="L313" s="26"/>
      <c r="M313" s="105"/>
      <c r="N313" s="47" t="s">
        <v>33</v>
      </c>
      <c r="O313" s="104">
        <v>252</v>
      </c>
      <c r="P313" s="49"/>
      <c r="Q313" s="105"/>
      <c r="R313" s="102"/>
      <c r="S313" s="103"/>
      <c r="T313" s="22">
        <v>163.80000000000001</v>
      </c>
      <c r="U313" s="155">
        <v>81.900000000000006</v>
      </c>
      <c r="V313" s="225"/>
      <c r="W313" s="176"/>
      <c r="X313" s="158">
        <v>111.3</v>
      </c>
      <c r="Y313" s="178" t="s">
        <v>33</v>
      </c>
    </row>
    <row r="314" spans="2:27" x14ac:dyDescent="0.25">
      <c r="B314" s="30">
        <v>44917</v>
      </c>
      <c r="C314" s="105"/>
      <c r="D314" s="26">
        <v>157.74</v>
      </c>
      <c r="E314" s="54"/>
      <c r="F314" s="54"/>
      <c r="G314" s="54"/>
      <c r="H314" s="54"/>
      <c r="I314" s="105"/>
      <c r="J314" s="26">
        <v>168</v>
      </c>
      <c r="K314" s="105"/>
      <c r="L314" s="26"/>
      <c r="M314" s="105"/>
      <c r="N314" s="47">
        <v>246.75</v>
      </c>
      <c r="O314" s="109"/>
      <c r="P314" s="49"/>
      <c r="Q314" s="105"/>
      <c r="R314" s="102"/>
      <c r="S314" s="103"/>
      <c r="T314" s="22">
        <v>198</v>
      </c>
      <c r="U314" s="155">
        <v>66</v>
      </c>
      <c r="V314" s="225"/>
      <c r="W314" s="176"/>
      <c r="X314" s="158">
        <v>151.19999999999999</v>
      </c>
      <c r="Y314" s="178" t="s">
        <v>33</v>
      </c>
    </row>
    <row r="315" spans="2:27" x14ac:dyDescent="0.25">
      <c r="B315" s="30">
        <v>44922</v>
      </c>
      <c r="C315" s="105"/>
      <c r="D315" s="26">
        <v>150.78</v>
      </c>
      <c r="E315" s="54"/>
      <c r="F315" s="54"/>
      <c r="G315" s="54"/>
      <c r="H315" s="54"/>
      <c r="I315" s="105"/>
      <c r="J315" s="26">
        <v>157.5</v>
      </c>
      <c r="K315" s="105"/>
      <c r="L315" s="26"/>
      <c r="M315" s="105"/>
      <c r="N315" s="47" t="s">
        <v>33</v>
      </c>
      <c r="O315" s="104">
        <v>231</v>
      </c>
      <c r="P315" s="49"/>
      <c r="Q315" s="105"/>
      <c r="R315" s="102"/>
      <c r="S315" s="103"/>
      <c r="T315" s="22">
        <v>176.4</v>
      </c>
      <c r="U315" s="155">
        <v>94.5</v>
      </c>
      <c r="V315" s="225"/>
      <c r="W315" s="176"/>
      <c r="X315" s="158">
        <v>52.5</v>
      </c>
      <c r="Y315" s="178" t="s">
        <v>33</v>
      </c>
    </row>
    <row r="316" spans="2:27" x14ac:dyDescent="0.25">
      <c r="B316" s="30">
        <v>44924</v>
      </c>
      <c r="C316" s="46"/>
      <c r="D316" s="26">
        <v>157.5</v>
      </c>
      <c r="E316" s="54"/>
      <c r="F316" s="54"/>
      <c r="G316" s="54"/>
      <c r="H316" s="54"/>
      <c r="I316" s="105"/>
      <c r="J316" s="26">
        <v>168</v>
      </c>
      <c r="K316" s="105"/>
      <c r="L316" s="26"/>
      <c r="M316" s="105"/>
      <c r="N316" s="47" t="s">
        <v>33</v>
      </c>
      <c r="O316" s="109"/>
      <c r="P316" s="49"/>
      <c r="Q316" s="105"/>
      <c r="R316" s="102"/>
      <c r="S316" s="103"/>
      <c r="T316" s="22">
        <v>191.1</v>
      </c>
      <c r="U316" s="155">
        <v>102.9</v>
      </c>
      <c r="V316" s="225"/>
      <c r="W316" s="176"/>
      <c r="X316" s="158">
        <v>57.75</v>
      </c>
      <c r="Y316" s="249" t="s">
        <v>33</v>
      </c>
    </row>
    <row r="317" spans="2:27" x14ac:dyDescent="0.25">
      <c r="B317" s="30">
        <v>44929</v>
      </c>
      <c r="C317" s="46"/>
      <c r="D317" s="26">
        <v>196.56</v>
      </c>
      <c r="E317" s="26"/>
      <c r="F317" s="26"/>
      <c r="G317" s="26"/>
      <c r="H317" s="26"/>
      <c r="I317" s="46"/>
      <c r="J317" s="26">
        <v>153.30000000000001</v>
      </c>
      <c r="K317" s="46"/>
      <c r="L317" s="26"/>
      <c r="M317" s="46"/>
      <c r="N317" s="47" t="s">
        <v>33</v>
      </c>
      <c r="O317" s="104">
        <v>280</v>
      </c>
      <c r="P317" s="49"/>
      <c r="Q317" s="46"/>
      <c r="R317" s="102"/>
      <c r="S317" s="103"/>
      <c r="T317" s="22">
        <v>184.8</v>
      </c>
      <c r="U317" s="155">
        <v>92.4</v>
      </c>
      <c r="V317" s="225"/>
      <c r="W317" s="176"/>
      <c r="X317" s="158">
        <v>31.2</v>
      </c>
      <c r="Y317" s="178" t="s">
        <v>33</v>
      </c>
    </row>
    <row r="318" spans="2:27" x14ac:dyDescent="0.25">
      <c r="B318" s="30">
        <v>44930</v>
      </c>
      <c r="C318" s="46"/>
      <c r="D318" s="26">
        <v>168.52</v>
      </c>
      <c r="E318" s="26"/>
      <c r="F318" s="26"/>
      <c r="G318" s="26"/>
      <c r="H318" s="26"/>
      <c r="I318" s="46"/>
      <c r="J318" s="26">
        <v>151.19999999999999</v>
      </c>
      <c r="K318" s="46"/>
      <c r="L318" s="26"/>
      <c r="M318" s="46"/>
      <c r="N318" s="47" t="s">
        <v>33</v>
      </c>
      <c r="O318" s="104"/>
      <c r="P318" s="49"/>
      <c r="Q318" s="46"/>
      <c r="R318" s="102"/>
      <c r="S318" s="103"/>
      <c r="T318" s="22">
        <v>184.8</v>
      </c>
      <c r="U318" s="155">
        <v>90.3</v>
      </c>
      <c r="V318" s="225"/>
      <c r="W318" s="176"/>
      <c r="X318" s="158">
        <v>33.08</v>
      </c>
      <c r="Y318" s="249" t="s">
        <v>33</v>
      </c>
    </row>
    <row r="319" spans="2:27" x14ac:dyDescent="0.25">
      <c r="B319" s="30">
        <v>44935</v>
      </c>
      <c r="C319" s="46"/>
      <c r="D319" s="26">
        <v>138.6</v>
      </c>
      <c r="E319" s="54"/>
      <c r="F319" s="54"/>
      <c r="G319" s="54"/>
      <c r="H319" s="54"/>
      <c r="I319" s="105"/>
      <c r="J319" s="26">
        <v>151.19999999999999</v>
      </c>
      <c r="K319" s="105"/>
      <c r="L319" s="26"/>
      <c r="M319" s="105"/>
      <c r="N319" s="47" t="s">
        <v>33</v>
      </c>
      <c r="O319" s="104">
        <v>267.75</v>
      </c>
      <c r="P319" s="49"/>
      <c r="Q319" s="105"/>
      <c r="R319" s="102"/>
      <c r="S319" s="103"/>
      <c r="T319" s="22">
        <v>195.8</v>
      </c>
      <c r="U319" s="155">
        <v>107.1</v>
      </c>
      <c r="V319" s="225"/>
      <c r="W319" s="176"/>
      <c r="X319" s="158">
        <v>49.35</v>
      </c>
      <c r="Y319" s="249" t="s">
        <v>33</v>
      </c>
    </row>
    <row r="320" spans="2:27" x14ac:dyDescent="0.25">
      <c r="B320" s="30">
        <v>44938</v>
      </c>
      <c r="C320" s="105"/>
      <c r="D320" s="26">
        <v>150.15</v>
      </c>
      <c r="E320" s="54"/>
      <c r="F320" s="54"/>
      <c r="G320" s="54"/>
      <c r="H320" s="54"/>
      <c r="I320" s="105"/>
      <c r="J320" s="26">
        <v>130.19999999999999</v>
      </c>
      <c r="K320" s="105"/>
      <c r="L320" s="26"/>
      <c r="M320" s="105"/>
      <c r="N320" s="47" t="s">
        <v>33</v>
      </c>
      <c r="O320" s="104"/>
      <c r="P320" s="49"/>
      <c r="Q320" s="105"/>
      <c r="R320" s="102"/>
      <c r="S320" s="103"/>
      <c r="T320" s="22">
        <v>170.1</v>
      </c>
      <c r="U320" s="155">
        <v>84</v>
      </c>
      <c r="V320" s="225"/>
      <c r="W320" s="176"/>
      <c r="X320" s="158">
        <v>45.15</v>
      </c>
      <c r="Y320" s="178" t="s">
        <v>33</v>
      </c>
    </row>
    <row r="321" spans="2:27" x14ac:dyDescent="0.25">
      <c r="B321" s="30">
        <v>44942</v>
      </c>
      <c r="C321" s="105"/>
      <c r="D321" s="26">
        <v>207.9</v>
      </c>
      <c r="E321" s="26"/>
      <c r="F321" s="26"/>
      <c r="G321" s="26"/>
      <c r="H321" s="26"/>
      <c r="I321" s="46"/>
      <c r="J321" s="26">
        <v>176.4</v>
      </c>
      <c r="K321" s="46"/>
      <c r="L321" s="26"/>
      <c r="M321" s="46"/>
      <c r="N321" s="47" t="s">
        <v>33</v>
      </c>
      <c r="O321" s="104">
        <v>320.25</v>
      </c>
      <c r="P321" s="49"/>
      <c r="Q321" s="46"/>
      <c r="R321" s="102"/>
      <c r="S321" s="103"/>
      <c r="T321" s="22">
        <v>195.3</v>
      </c>
      <c r="U321" s="155">
        <v>84</v>
      </c>
      <c r="V321" s="225"/>
      <c r="W321" s="176"/>
      <c r="X321" s="158">
        <v>25.8</v>
      </c>
      <c r="Y321" s="178" t="s">
        <v>33</v>
      </c>
    </row>
    <row r="322" spans="2:27" x14ac:dyDescent="0.25">
      <c r="B322" s="30">
        <v>44945</v>
      </c>
      <c r="C322" s="105"/>
      <c r="D322" s="26">
        <v>158.55000000000001</v>
      </c>
      <c r="E322" s="54"/>
      <c r="F322" s="54"/>
      <c r="G322" s="54"/>
      <c r="H322" s="54"/>
      <c r="I322" s="105"/>
      <c r="J322" s="26">
        <v>163.80000000000001</v>
      </c>
      <c r="K322" s="105"/>
      <c r="L322" s="26"/>
      <c r="M322" s="105"/>
      <c r="N322" s="47" t="s">
        <v>33</v>
      </c>
      <c r="O322" s="109"/>
      <c r="P322" s="49"/>
      <c r="Q322" s="105"/>
      <c r="R322" s="102"/>
      <c r="S322" s="103"/>
      <c r="T322" s="22">
        <v>231</v>
      </c>
      <c r="U322" s="155">
        <v>98.7</v>
      </c>
      <c r="V322" s="225"/>
      <c r="W322" s="176"/>
      <c r="X322" s="158">
        <v>40.950000000000003</v>
      </c>
      <c r="Y322" s="178" t="s">
        <v>33</v>
      </c>
    </row>
    <row r="323" spans="2:27" x14ac:dyDescent="0.25">
      <c r="B323" s="30">
        <v>44949</v>
      </c>
      <c r="C323" s="105"/>
      <c r="D323" s="26">
        <v>190.68</v>
      </c>
      <c r="E323" s="26"/>
      <c r="F323" s="26"/>
      <c r="G323" s="26"/>
      <c r="H323" s="26"/>
      <c r="I323" s="46"/>
      <c r="J323" s="26">
        <v>163.80000000000001</v>
      </c>
      <c r="K323" s="46"/>
      <c r="L323" s="26"/>
      <c r="M323" s="46"/>
      <c r="N323" s="47" t="s">
        <v>33</v>
      </c>
      <c r="O323" s="104">
        <v>257.25</v>
      </c>
      <c r="P323" s="49"/>
      <c r="Q323" s="46"/>
      <c r="R323" s="102"/>
      <c r="S323" s="103"/>
      <c r="T323" s="22">
        <v>225.75</v>
      </c>
      <c r="U323" s="155">
        <v>50.4</v>
      </c>
      <c r="V323" s="225"/>
      <c r="W323" s="176"/>
      <c r="X323" s="158">
        <v>48.3</v>
      </c>
      <c r="Y323" s="178" t="s">
        <v>33</v>
      </c>
    </row>
    <row r="324" spans="2:27" x14ac:dyDescent="0.25">
      <c r="B324" s="30">
        <v>44952</v>
      </c>
      <c r="C324" s="105"/>
      <c r="D324" s="26">
        <v>160.02000000000001</v>
      </c>
      <c r="E324" s="54"/>
      <c r="F324" s="54"/>
      <c r="G324" s="54"/>
      <c r="H324" s="54"/>
      <c r="I324" s="105"/>
      <c r="J324" s="26">
        <v>149.1</v>
      </c>
      <c r="K324" s="105"/>
      <c r="L324" s="26"/>
      <c r="M324" s="105"/>
      <c r="N324" s="47" t="s">
        <v>33</v>
      </c>
      <c r="O324" s="104"/>
      <c r="P324" s="49"/>
      <c r="Q324" s="105"/>
      <c r="R324" s="102"/>
      <c r="S324" s="103"/>
      <c r="T324" s="22">
        <v>137.5</v>
      </c>
      <c r="U324" s="155">
        <v>71.5</v>
      </c>
      <c r="V324" s="225"/>
      <c r="W324" s="176"/>
      <c r="X324" s="158">
        <v>28.6</v>
      </c>
      <c r="Y324" s="178" t="s">
        <v>33</v>
      </c>
    </row>
    <row r="325" spans="2:27" x14ac:dyDescent="0.25">
      <c r="B325" s="30">
        <v>44956</v>
      </c>
      <c r="C325" s="105"/>
      <c r="D325" s="26">
        <v>142.80000000000001</v>
      </c>
      <c r="E325" s="54"/>
      <c r="F325" s="54"/>
      <c r="G325" s="54"/>
      <c r="H325" s="54"/>
      <c r="I325" s="105"/>
      <c r="J325" s="26">
        <v>126</v>
      </c>
      <c r="K325" s="105"/>
      <c r="L325" s="26"/>
      <c r="M325" s="105"/>
      <c r="N325" s="47">
        <v>241.5</v>
      </c>
      <c r="O325" s="109">
        <v>252</v>
      </c>
      <c r="P325" s="49"/>
      <c r="Q325" s="105"/>
      <c r="R325" s="102"/>
      <c r="S325" s="103"/>
      <c r="T325" s="22">
        <v>140.69999999999999</v>
      </c>
      <c r="U325" s="155">
        <v>201.6</v>
      </c>
      <c r="V325" s="225"/>
      <c r="W325" s="176"/>
      <c r="X325" s="158">
        <v>182.7</v>
      </c>
      <c r="Y325" s="178" t="s">
        <v>33</v>
      </c>
    </row>
    <row r="326" spans="2:27" x14ac:dyDescent="0.25">
      <c r="B326" s="30">
        <v>44959</v>
      </c>
      <c r="C326" s="105"/>
      <c r="D326" s="26">
        <v>201.6</v>
      </c>
      <c r="E326" s="26"/>
      <c r="F326" s="26"/>
      <c r="G326" s="26"/>
      <c r="H326" s="26"/>
      <c r="I326" s="46"/>
      <c r="J326" s="26">
        <v>163.80000000000001</v>
      </c>
      <c r="K326" s="46"/>
      <c r="L326" s="26"/>
      <c r="M326" s="46"/>
      <c r="N326" s="47"/>
      <c r="O326" s="109"/>
      <c r="P326" s="49"/>
      <c r="Q326" s="46"/>
      <c r="R326" s="102"/>
      <c r="S326" s="103"/>
      <c r="T326" s="22">
        <v>193.2</v>
      </c>
      <c r="U326" s="155">
        <v>113.4</v>
      </c>
      <c r="V326" s="225"/>
      <c r="W326" s="176"/>
      <c r="X326" s="158">
        <v>50.4</v>
      </c>
      <c r="Y326" s="178" t="s">
        <v>33</v>
      </c>
    </row>
    <row r="327" spans="2:27" x14ac:dyDescent="0.25">
      <c r="B327" s="30">
        <v>44963</v>
      </c>
      <c r="C327" s="105"/>
      <c r="D327" s="26">
        <v>192.36</v>
      </c>
      <c r="E327" s="26"/>
      <c r="F327" s="26"/>
      <c r="G327" s="26"/>
      <c r="H327" s="26"/>
      <c r="I327" s="46"/>
      <c r="J327" s="26">
        <v>155.4</v>
      </c>
      <c r="K327" s="46"/>
      <c r="L327" s="26"/>
      <c r="M327" s="46"/>
      <c r="N327" s="47" t="s">
        <v>33</v>
      </c>
      <c r="O327" s="109">
        <v>252</v>
      </c>
      <c r="P327" s="49"/>
      <c r="Q327" s="46"/>
      <c r="R327" s="102"/>
      <c r="S327" s="103"/>
      <c r="T327" s="22">
        <v>191.1</v>
      </c>
      <c r="U327" s="155">
        <v>105</v>
      </c>
      <c r="V327" s="225"/>
      <c r="W327" s="176"/>
      <c r="X327" s="158">
        <v>37.799999999999997</v>
      </c>
      <c r="Y327" s="178" t="s">
        <v>33</v>
      </c>
    </row>
    <row r="328" spans="2:27" x14ac:dyDescent="0.25">
      <c r="B328" s="30">
        <v>44966</v>
      </c>
      <c r="C328" s="105"/>
      <c r="D328" s="26">
        <v>138.81</v>
      </c>
      <c r="E328" s="54"/>
      <c r="F328" s="54"/>
      <c r="G328" s="54"/>
      <c r="H328" s="54"/>
      <c r="I328" s="105"/>
      <c r="J328" s="26">
        <v>123.9</v>
      </c>
      <c r="K328" s="105"/>
      <c r="L328" s="26"/>
      <c r="M328" s="105"/>
      <c r="N328" s="47" t="s">
        <v>33</v>
      </c>
      <c r="O328" s="109"/>
      <c r="P328" s="49"/>
      <c r="Q328" s="105"/>
      <c r="R328" s="102"/>
      <c r="S328" s="103"/>
      <c r="T328" s="22">
        <v>172.2</v>
      </c>
      <c r="U328" s="155">
        <v>77.7</v>
      </c>
      <c r="V328" s="225"/>
      <c r="W328" s="176"/>
      <c r="X328" s="158">
        <v>37.799999999999997</v>
      </c>
      <c r="Y328" s="178" t="s">
        <v>33</v>
      </c>
      <c r="AA328" t="s">
        <v>180</v>
      </c>
    </row>
    <row r="329" spans="2:27" x14ac:dyDescent="0.25">
      <c r="B329" s="30">
        <v>44970</v>
      </c>
      <c r="C329" s="105"/>
      <c r="D329" s="26">
        <v>142.38</v>
      </c>
      <c r="E329" s="26"/>
      <c r="F329" s="26"/>
      <c r="G329" s="26"/>
      <c r="H329" s="26"/>
      <c r="I329" s="46"/>
      <c r="J329" s="26">
        <v>149.1</v>
      </c>
      <c r="K329" s="46"/>
      <c r="L329" s="26"/>
      <c r="M329" s="46"/>
      <c r="N329" s="47" t="s">
        <v>33</v>
      </c>
      <c r="O329" s="109">
        <v>267.75</v>
      </c>
      <c r="P329" s="49"/>
      <c r="Q329" s="46"/>
      <c r="R329" s="102"/>
      <c r="S329" s="103"/>
      <c r="T329" s="22">
        <v>195.3</v>
      </c>
      <c r="U329" s="155">
        <v>102.9</v>
      </c>
      <c r="V329" s="225"/>
      <c r="W329" s="176"/>
      <c r="X329" s="158">
        <v>34.799999999999997</v>
      </c>
      <c r="Y329" s="178" t="s">
        <v>33</v>
      </c>
    </row>
    <row r="330" spans="2:27" x14ac:dyDescent="0.25">
      <c r="B330" s="30">
        <v>44972</v>
      </c>
      <c r="C330" s="105"/>
      <c r="D330" s="26">
        <v>144.47999999999999</v>
      </c>
      <c r="E330" s="26"/>
      <c r="F330" s="26"/>
      <c r="G330" s="26"/>
      <c r="H330" s="26"/>
      <c r="I330" s="46"/>
      <c r="J330" s="26">
        <v>157.5</v>
      </c>
      <c r="K330" s="46"/>
      <c r="L330" s="26"/>
      <c r="M330" s="46"/>
      <c r="N330" s="47" t="s">
        <v>33</v>
      </c>
      <c r="O330" s="109">
        <v>267.75</v>
      </c>
      <c r="P330" s="10">
        <v>262.5</v>
      </c>
      <c r="Q330" s="46"/>
      <c r="R330" s="102" t="s">
        <v>33</v>
      </c>
      <c r="S330" s="103" t="s">
        <v>33</v>
      </c>
      <c r="T330" s="22">
        <v>178.5</v>
      </c>
      <c r="U330" s="155">
        <v>90.3</v>
      </c>
      <c r="V330" s="225" t="s">
        <v>167</v>
      </c>
      <c r="W330" s="176" t="s">
        <v>33</v>
      </c>
      <c r="X330" s="158">
        <v>30.8</v>
      </c>
      <c r="Y330" s="178" t="s">
        <v>33</v>
      </c>
    </row>
    <row r="331" spans="2:27" x14ac:dyDescent="0.25">
      <c r="B331" s="30">
        <v>44974</v>
      </c>
      <c r="C331" s="105"/>
      <c r="D331" s="26">
        <v>156.24</v>
      </c>
      <c r="E331" s="54"/>
      <c r="F331" s="54"/>
      <c r="G331" s="54"/>
      <c r="H331" s="54"/>
      <c r="I331" s="105"/>
      <c r="J331" s="26">
        <v>153.30000000000001</v>
      </c>
      <c r="K331" s="105"/>
      <c r="L331" s="26"/>
      <c r="M331" s="105"/>
      <c r="N331" s="47" t="s">
        <v>33</v>
      </c>
      <c r="O331" s="109">
        <v>246.75</v>
      </c>
      <c r="P331" s="28">
        <v>246.75</v>
      </c>
      <c r="Q331" s="105"/>
      <c r="R331" s="102"/>
      <c r="S331" s="103"/>
      <c r="T331" s="22">
        <v>168</v>
      </c>
      <c r="U331" s="155">
        <v>75.599999999999994</v>
      </c>
      <c r="V331" s="225" t="s">
        <v>167</v>
      </c>
      <c r="W331" s="176"/>
      <c r="X331" s="158">
        <v>28.6</v>
      </c>
      <c r="Y331" s="159"/>
    </row>
    <row r="332" spans="2:27" x14ac:dyDescent="0.25">
      <c r="B332" s="30">
        <v>44977</v>
      </c>
      <c r="C332" s="105"/>
      <c r="D332" s="26">
        <v>131.88</v>
      </c>
      <c r="E332" s="26"/>
      <c r="F332" s="26"/>
      <c r="G332" s="26"/>
      <c r="H332" s="26"/>
      <c r="I332" s="46"/>
      <c r="J332" s="26">
        <v>134.4</v>
      </c>
      <c r="K332" s="46"/>
      <c r="L332" s="26"/>
      <c r="M332" s="46"/>
      <c r="N332" s="47" t="s">
        <v>33</v>
      </c>
      <c r="O332" s="109">
        <v>241.5</v>
      </c>
      <c r="P332" s="28">
        <v>241.5</v>
      </c>
      <c r="Q332" s="46"/>
      <c r="R332" s="102"/>
      <c r="S332" s="103"/>
      <c r="T332" s="22">
        <v>172.2</v>
      </c>
      <c r="U332" s="155">
        <v>84</v>
      </c>
      <c r="V332" s="225" t="s">
        <v>167</v>
      </c>
      <c r="W332" s="176"/>
      <c r="X332" s="158">
        <v>14.95</v>
      </c>
      <c r="Y332" s="159"/>
    </row>
    <row r="333" spans="2:27" x14ac:dyDescent="0.25">
      <c r="B333" s="30">
        <v>44979</v>
      </c>
      <c r="C333" s="105"/>
      <c r="D333" s="26">
        <v>124.53</v>
      </c>
      <c r="E333" s="26"/>
      <c r="F333" s="26"/>
      <c r="G333" s="26"/>
      <c r="H333" s="26"/>
      <c r="I333" s="46"/>
      <c r="J333" s="26">
        <v>134.4</v>
      </c>
      <c r="K333" s="46"/>
      <c r="L333" s="26"/>
      <c r="M333" s="46"/>
      <c r="N333" s="47" t="s">
        <v>33</v>
      </c>
      <c r="O333" s="109">
        <v>252</v>
      </c>
      <c r="P333" s="10">
        <v>246.75</v>
      </c>
      <c r="Q333" s="46"/>
      <c r="R333" s="102" t="s">
        <v>33</v>
      </c>
      <c r="S333" s="103" t="s">
        <v>33</v>
      </c>
      <c r="T333" s="22">
        <v>159.6</v>
      </c>
      <c r="U333" s="155">
        <v>65.099999999999994</v>
      </c>
      <c r="V333" s="225" t="s">
        <v>167</v>
      </c>
      <c r="W333" s="176" t="s">
        <v>33</v>
      </c>
      <c r="X333" s="191">
        <v>13.225</v>
      </c>
      <c r="Y333" s="178" t="s">
        <v>33</v>
      </c>
    </row>
    <row r="334" spans="2:27" x14ac:dyDescent="0.25">
      <c r="B334" s="30">
        <v>44981</v>
      </c>
      <c r="C334" s="105"/>
      <c r="D334" s="26">
        <v>127.05</v>
      </c>
      <c r="E334" s="54"/>
      <c r="F334" s="54"/>
      <c r="G334" s="54"/>
      <c r="H334" s="54"/>
      <c r="I334" s="105"/>
      <c r="J334" s="26">
        <v>155.4</v>
      </c>
      <c r="K334" s="105"/>
      <c r="L334" s="26"/>
      <c r="M334" s="105"/>
      <c r="N334" s="47" t="s">
        <v>33</v>
      </c>
      <c r="O334" s="109">
        <v>257.25</v>
      </c>
      <c r="P334" s="10">
        <v>257.25</v>
      </c>
      <c r="Q334" s="105"/>
      <c r="R334" s="102"/>
      <c r="S334" s="103"/>
      <c r="T334" s="22">
        <v>163.80000000000001</v>
      </c>
      <c r="U334" s="155">
        <v>75.599999999999994</v>
      </c>
      <c r="V334" s="225" t="s">
        <v>167</v>
      </c>
      <c r="W334" s="176"/>
      <c r="X334" s="158">
        <v>13.8</v>
      </c>
      <c r="Y334" s="159"/>
    </row>
    <row r="335" spans="2:27" x14ac:dyDescent="0.25">
      <c r="B335" s="30">
        <v>44984</v>
      </c>
      <c r="C335" s="105"/>
      <c r="D335" s="26">
        <v>170.73</v>
      </c>
      <c r="E335" s="26"/>
      <c r="F335" s="26"/>
      <c r="G335" s="26"/>
      <c r="H335" s="26"/>
      <c r="I335" s="46"/>
      <c r="J335" s="26">
        <v>140.69999999999999</v>
      </c>
      <c r="K335" s="46"/>
      <c r="L335" s="26"/>
      <c r="M335" s="46"/>
      <c r="N335" s="47" t="s">
        <v>33</v>
      </c>
      <c r="O335" s="109">
        <v>231</v>
      </c>
      <c r="P335" s="28">
        <v>210</v>
      </c>
      <c r="Q335" s="46"/>
      <c r="R335" s="102" t="s">
        <v>33</v>
      </c>
      <c r="S335" s="103" t="s">
        <v>33</v>
      </c>
      <c r="T335" s="22">
        <v>168</v>
      </c>
      <c r="U335" s="155">
        <v>44.1</v>
      </c>
      <c r="V335" s="225" t="s">
        <v>167</v>
      </c>
      <c r="W335" s="176" t="s">
        <v>33</v>
      </c>
      <c r="X335" s="158">
        <v>13.8</v>
      </c>
      <c r="Y335" s="178" t="s">
        <v>33</v>
      </c>
    </row>
    <row r="336" spans="2:27" x14ac:dyDescent="0.25">
      <c r="B336" s="30">
        <v>44986</v>
      </c>
      <c r="C336" s="105"/>
      <c r="D336" s="26">
        <v>141.54</v>
      </c>
      <c r="E336" s="26"/>
      <c r="F336" s="26"/>
      <c r="G336" s="26"/>
      <c r="H336" s="26"/>
      <c r="I336" s="46"/>
      <c r="J336" s="26">
        <v>157.5</v>
      </c>
      <c r="K336" s="46"/>
      <c r="L336" s="26"/>
      <c r="M336" s="46"/>
      <c r="N336" s="47" t="s">
        <v>33</v>
      </c>
      <c r="O336" s="109">
        <v>267.75</v>
      </c>
      <c r="P336" s="10">
        <v>246.75</v>
      </c>
      <c r="Q336" s="46"/>
      <c r="R336" s="102"/>
      <c r="S336" s="103"/>
      <c r="T336" s="22">
        <v>193.2</v>
      </c>
      <c r="U336" s="155">
        <v>99.75</v>
      </c>
      <c r="V336" s="225" t="s">
        <v>167</v>
      </c>
      <c r="W336" s="176"/>
      <c r="X336" s="158">
        <v>22.8</v>
      </c>
      <c r="Y336" s="159"/>
    </row>
    <row r="337" spans="2:27" x14ac:dyDescent="0.25">
      <c r="B337" s="30">
        <v>44988</v>
      </c>
      <c r="C337" s="105"/>
      <c r="D337" s="26">
        <v>138.18</v>
      </c>
      <c r="E337" s="54"/>
      <c r="F337" s="54"/>
      <c r="G337" s="54"/>
      <c r="H337" s="54"/>
      <c r="I337" s="105"/>
      <c r="J337" s="26">
        <v>151.19999999999999</v>
      </c>
      <c r="K337" s="105"/>
      <c r="L337" s="26"/>
      <c r="M337" s="105"/>
      <c r="N337" s="47" t="s">
        <v>33</v>
      </c>
      <c r="O337" s="109">
        <v>262.5</v>
      </c>
      <c r="P337" s="10">
        <v>262.5</v>
      </c>
      <c r="Q337" s="105"/>
      <c r="R337" s="102"/>
      <c r="S337" s="103"/>
      <c r="T337" s="22">
        <v>197.4</v>
      </c>
      <c r="U337" s="155">
        <v>52.5</v>
      </c>
      <c r="V337" s="225" t="s">
        <v>167</v>
      </c>
      <c r="W337" s="176"/>
      <c r="X337" s="158">
        <v>12.1</v>
      </c>
      <c r="Y337" s="159"/>
    </row>
    <row r="338" spans="2:27" x14ac:dyDescent="0.25">
      <c r="B338" s="30">
        <v>44991</v>
      </c>
      <c r="C338" s="105"/>
      <c r="D338" s="26">
        <v>138.18</v>
      </c>
      <c r="E338" s="54"/>
      <c r="F338" s="54"/>
      <c r="G338" s="54"/>
      <c r="H338" s="54"/>
      <c r="I338" s="105"/>
      <c r="J338" s="26">
        <v>157.5</v>
      </c>
      <c r="K338" s="105"/>
      <c r="L338" s="26"/>
      <c r="M338" s="105"/>
      <c r="N338" s="47" t="s">
        <v>33</v>
      </c>
      <c r="O338" s="109">
        <v>241.5</v>
      </c>
      <c r="P338" s="10">
        <v>236.25</v>
      </c>
      <c r="Q338" s="105"/>
      <c r="R338" s="102" t="s">
        <v>33</v>
      </c>
      <c r="S338" s="103" t="s">
        <v>33</v>
      </c>
      <c r="T338" s="22">
        <v>182.7</v>
      </c>
      <c r="U338" s="155">
        <v>76.650000000000006</v>
      </c>
      <c r="V338" s="225" t="s">
        <v>167</v>
      </c>
      <c r="W338" s="176" t="s">
        <v>33</v>
      </c>
      <c r="X338" s="158">
        <v>12.1</v>
      </c>
      <c r="Y338" s="178" t="s">
        <v>33</v>
      </c>
      <c r="AA338" t="s">
        <v>184</v>
      </c>
    </row>
    <row r="339" spans="2:27" x14ac:dyDescent="0.25">
      <c r="B339" s="30">
        <v>44993</v>
      </c>
      <c r="C339" s="105"/>
      <c r="D339" s="26">
        <v>132.09</v>
      </c>
      <c r="E339" s="54"/>
      <c r="F339" s="54"/>
      <c r="G339" s="54"/>
      <c r="H339" s="54"/>
      <c r="I339" s="105"/>
      <c r="J339" s="26">
        <v>155.4</v>
      </c>
      <c r="K339" s="105"/>
      <c r="L339" s="26"/>
      <c r="M339" s="105"/>
      <c r="N339" s="47" t="s">
        <v>33</v>
      </c>
      <c r="O339" s="109">
        <v>257.25</v>
      </c>
      <c r="P339" s="127">
        <v>262.5</v>
      </c>
      <c r="Q339" s="105"/>
      <c r="R339" s="102"/>
      <c r="S339" s="103"/>
      <c r="T339" s="22">
        <v>182.7</v>
      </c>
      <c r="U339" s="155">
        <v>98.7</v>
      </c>
      <c r="V339" s="225" t="s">
        <v>167</v>
      </c>
      <c r="W339" s="176"/>
      <c r="X339" s="158">
        <v>12.071999999999999</v>
      </c>
      <c r="Y339" s="159"/>
    </row>
    <row r="340" spans="2:27" x14ac:dyDescent="0.25">
      <c r="B340" s="30">
        <v>44995</v>
      </c>
      <c r="C340" s="105"/>
      <c r="D340" s="26">
        <v>136.29</v>
      </c>
      <c r="E340" s="54"/>
      <c r="F340" s="54"/>
      <c r="G340" s="54"/>
      <c r="H340" s="54"/>
      <c r="I340" s="105"/>
      <c r="J340" s="26">
        <v>155.4</v>
      </c>
      <c r="K340" s="105"/>
      <c r="L340" s="26"/>
      <c r="M340" s="105"/>
      <c r="N340" s="47" t="s">
        <v>33</v>
      </c>
      <c r="O340" s="109">
        <v>252</v>
      </c>
      <c r="P340" s="127">
        <v>257.25</v>
      </c>
      <c r="Q340" s="105"/>
      <c r="R340" s="102"/>
      <c r="S340" s="103"/>
      <c r="T340" s="22">
        <v>174.3</v>
      </c>
      <c r="U340" s="155">
        <v>52.5</v>
      </c>
      <c r="V340" s="225" t="s">
        <v>167</v>
      </c>
      <c r="W340" s="176"/>
      <c r="X340" s="158">
        <v>11.56</v>
      </c>
      <c r="Y340" s="159"/>
    </row>
    <row r="341" spans="2:27" x14ac:dyDescent="0.25">
      <c r="B341" s="30">
        <v>44998</v>
      </c>
      <c r="C341" s="105"/>
      <c r="D341" s="26">
        <v>176.19</v>
      </c>
      <c r="E341" s="54"/>
      <c r="F341" s="54"/>
      <c r="G341" s="54"/>
      <c r="H341" s="54"/>
      <c r="I341" s="105"/>
      <c r="J341" s="26">
        <v>147</v>
      </c>
      <c r="K341" s="105"/>
      <c r="L341" s="26"/>
      <c r="M341" s="105"/>
      <c r="N341" s="47" t="s">
        <v>33</v>
      </c>
      <c r="O341" s="109">
        <v>283.5</v>
      </c>
      <c r="P341" s="127">
        <v>257.25</v>
      </c>
      <c r="Q341" s="105"/>
      <c r="R341" s="102" t="s">
        <v>33</v>
      </c>
      <c r="S341" s="103" t="s">
        <v>33</v>
      </c>
      <c r="T341" s="22">
        <v>174.3</v>
      </c>
      <c r="U341" s="155">
        <v>65.099999999999994</v>
      </c>
      <c r="V341" s="225" t="s">
        <v>167</v>
      </c>
      <c r="W341" s="176" t="s">
        <v>33</v>
      </c>
      <c r="X341" s="158">
        <v>17.46</v>
      </c>
      <c r="Y341" s="178" t="s">
        <v>33</v>
      </c>
    </row>
    <row r="342" spans="2:27" x14ac:dyDescent="0.25">
      <c r="B342" s="30">
        <v>45000</v>
      </c>
      <c r="C342" s="105"/>
      <c r="D342" s="26">
        <v>153.30000000000001</v>
      </c>
      <c r="E342" s="54"/>
      <c r="F342" s="54"/>
      <c r="G342" s="54"/>
      <c r="H342" s="54"/>
      <c r="I342" s="105"/>
      <c r="J342" s="26">
        <v>155.4</v>
      </c>
      <c r="K342" s="105"/>
      <c r="L342" s="26"/>
      <c r="M342" s="105"/>
      <c r="N342" s="47" t="s">
        <v>33</v>
      </c>
      <c r="O342" s="109">
        <v>262.5</v>
      </c>
      <c r="P342" s="127">
        <v>252</v>
      </c>
      <c r="Q342" s="105"/>
      <c r="R342" s="102"/>
      <c r="S342" s="103"/>
      <c r="T342" s="22">
        <v>176.4</v>
      </c>
      <c r="U342" s="155">
        <v>67.2</v>
      </c>
      <c r="V342" s="225" t="s">
        <v>167</v>
      </c>
      <c r="W342" s="176"/>
      <c r="X342" s="158">
        <v>22.08</v>
      </c>
      <c r="Y342" s="159"/>
    </row>
    <row r="343" spans="2:27" x14ac:dyDescent="0.25">
      <c r="B343" s="30">
        <v>45002</v>
      </c>
      <c r="C343" s="105"/>
      <c r="D343" s="26">
        <v>137.97</v>
      </c>
      <c r="E343" s="54"/>
      <c r="F343" s="54"/>
      <c r="G343" s="54"/>
      <c r="H343" s="54"/>
      <c r="I343" s="105"/>
      <c r="J343" s="26">
        <v>155.4</v>
      </c>
      <c r="K343" s="105"/>
      <c r="L343" s="26"/>
      <c r="M343" s="105"/>
      <c r="N343" s="47" t="s">
        <v>33</v>
      </c>
      <c r="O343" s="109">
        <v>252</v>
      </c>
      <c r="P343" s="127">
        <v>252</v>
      </c>
      <c r="Q343" s="105"/>
      <c r="R343" s="102"/>
      <c r="S343" s="103"/>
      <c r="T343" s="22">
        <v>165.9</v>
      </c>
      <c r="U343" s="155">
        <v>59.85</v>
      </c>
      <c r="V343" s="225" t="s">
        <v>167</v>
      </c>
      <c r="W343" s="176"/>
      <c r="X343" s="158">
        <v>26.25</v>
      </c>
      <c r="Y343" s="159"/>
    </row>
    <row r="344" spans="2:27" x14ac:dyDescent="0.25">
      <c r="B344" s="30">
        <v>45005</v>
      </c>
      <c r="C344" s="105"/>
      <c r="D344" s="26">
        <v>129.36000000000001</v>
      </c>
      <c r="E344" s="54"/>
      <c r="F344" s="54"/>
      <c r="G344" s="54"/>
      <c r="H344" s="54"/>
      <c r="I344" s="105"/>
      <c r="J344" s="26">
        <v>153.30000000000001</v>
      </c>
      <c r="K344" s="105"/>
      <c r="L344" s="26"/>
      <c r="M344" s="105"/>
      <c r="N344" s="47">
        <v>199.5</v>
      </c>
      <c r="O344" s="109">
        <v>241.5</v>
      </c>
      <c r="P344" s="127">
        <v>102.9</v>
      </c>
      <c r="Q344" s="105"/>
      <c r="R344" s="102" t="s">
        <v>33</v>
      </c>
      <c r="S344" s="103" t="s">
        <v>33</v>
      </c>
      <c r="T344" s="22">
        <v>161.69999999999999</v>
      </c>
      <c r="U344" s="155">
        <v>54.6</v>
      </c>
      <c r="V344" s="225" t="s">
        <v>167</v>
      </c>
      <c r="W344" s="176" t="s">
        <v>181</v>
      </c>
      <c r="X344" s="158">
        <v>215.25</v>
      </c>
      <c r="Y344" s="178" t="s">
        <v>33</v>
      </c>
    </row>
    <row r="345" spans="2:27" x14ac:dyDescent="0.25">
      <c r="B345" s="30">
        <v>45007</v>
      </c>
      <c r="C345" s="105"/>
      <c r="D345" s="26">
        <v>138.81</v>
      </c>
      <c r="E345" s="54"/>
      <c r="F345" s="54"/>
      <c r="G345" s="54"/>
      <c r="H345" s="54"/>
      <c r="I345" s="105"/>
      <c r="J345" s="26">
        <v>159.6</v>
      </c>
      <c r="K345" s="105"/>
      <c r="L345" s="26"/>
      <c r="M345" s="105"/>
      <c r="N345" s="47" t="s">
        <v>33</v>
      </c>
      <c r="O345" s="109">
        <v>257.25</v>
      </c>
      <c r="P345" s="127">
        <v>252</v>
      </c>
      <c r="Q345" s="105"/>
      <c r="R345" s="102"/>
      <c r="S345" s="103"/>
      <c r="T345" s="22">
        <v>176.4</v>
      </c>
      <c r="U345" s="155">
        <v>42</v>
      </c>
      <c r="V345" s="225" t="s">
        <v>167</v>
      </c>
      <c r="W345" s="176"/>
      <c r="X345" s="158">
        <v>76.650000000000006</v>
      </c>
      <c r="Y345" s="159"/>
    </row>
    <row r="346" spans="2:27" x14ac:dyDescent="0.25">
      <c r="B346" s="30">
        <v>45009</v>
      </c>
      <c r="C346" s="105"/>
      <c r="D346" s="26">
        <v>144.27000000000001</v>
      </c>
      <c r="E346" s="54"/>
      <c r="F346" s="54"/>
      <c r="G346" s="54"/>
      <c r="H346" s="54"/>
      <c r="I346" s="105"/>
      <c r="J346" s="26">
        <v>157.5</v>
      </c>
      <c r="K346" s="105"/>
      <c r="L346" s="26"/>
      <c r="M346" s="105"/>
      <c r="N346" s="47" t="s">
        <v>33</v>
      </c>
      <c r="O346" s="109">
        <v>267.75</v>
      </c>
      <c r="P346" s="127">
        <v>252</v>
      </c>
      <c r="Q346" s="105"/>
      <c r="R346" s="102"/>
      <c r="S346" s="103"/>
      <c r="T346" s="22">
        <v>176.4</v>
      </c>
      <c r="U346" s="155">
        <v>51.45</v>
      </c>
      <c r="V346" s="225" t="s">
        <v>167</v>
      </c>
      <c r="W346" s="176"/>
      <c r="X346" s="158">
        <v>203.7</v>
      </c>
      <c r="Y346" s="159"/>
    </row>
    <row r="347" spans="2:27" x14ac:dyDescent="0.25">
      <c r="B347" s="30">
        <v>45012</v>
      </c>
      <c r="C347" s="105"/>
      <c r="D347" s="26">
        <v>179.76</v>
      </c>
      <c r="E347" s="54"/>
      <c r="F347" s="54"/>
      <c r="G347" s="54"/>
      <c r="H347" s="54"/>
      <c r="I347" s="105"/>
      <c r="J347" s="26">
        <v>157.5</v>
      </c>
      <c r="K347" s="105"/>
      <c r="L347" s="26"/>
      <c r="M347" s="105"/>
      <c r="N347" s="47" t="s">
        <v>33</v>
      </c>
      <c r="O347" s="109">
        <v>267.75</v>
      </c>
      <c r="P347" s="127">
        <v>257.25</v>
      </c>
      <c r="Q347" s="105"/>
      <c r="R347" s="102" t="s">
        <v>33</v>
      </c>
      <c r="S347" s="103" t="s">
        <v>33</v>
      </c>
      <c r="T347" s="22">
        <v>159.6</v>
      </c>
      <c r="U347" s="155">
        <v>57.75</v>
      </c>
      <c r="V347" s="225" t="s">
        <v>167</v>
      </c>
      <c r="W347" s="176" t="s">
        <v>33</v>
      </c>
      <c r="X347" s="177" t="s">
        <v>33</v>
      </c>
      <c r="Y347" s="178" t="s">
        <v>33</v>
      </c>
    </row>
    <row r="348" spans="2:27" x14ac:dyDescent="0.25">
      <c r="B348" s="30">
        <v>45014</v>
      </c>
      <c r="C348" s="105"/>
      <c r="D348" s="26">
        <v>133.56</v>
      </c>
      <c r="E348" s="54"/>
      <c r="F348" s="54"/>
      <c r="G348" s="54"/>
      <c r="H348" s="54"/>
      <c r="I348" s="105"/>
      <c r="J348" s="26">
        <v>155.4</v>
      </c>
      <c r="K348" s="105"/>
      <c r="L348" s="26"/>
      <c r="M348" s="105"/>
      <c r="N348" s="47" t="s">
        <v>33</v>
      </c>
      <c r="O348" s="109">
        <v>273</v>
      </c>
      <c r="P348" s="127">
        <v>257.25</v>
      </c>
      <c r="Q348" s="105"/>
      <c r="R348" s="102"/>
      <c r="S348" s="103"/>
      <c r="T348" s="22">
        <v>172.2</v>
      </c>
      <c r="U348" s="155">
        <v>43.05</v>
      </c>
      <c r="V348" s="225" t="s">
        <v>167</v>
      </c>
      <c r="W348" s="176"/>
      <c r="X348" s="177" t="s">
        <v>33</v>
      </c>
      <c r="Y348" s="159"/>
    </row>
    <row r="349" spans="2:27" x14ac:dyDescent="0.25">
      <c r="B349" s="30">
        <v>45016</v>
      </c>
      <c r="C349" s="105"/>
      <c r="D349" s="26">
        <v>154.56</v>
      </c>
      <c r="E349" s="54"/>
      <c r="F349" s="54"/>
      <c r="G349" s="54"/>
      <c r="H349" s="54"/>
      <c r="I349" s="105"/>
      <c r="J349" s="26">
        <v>157.5</v>
      </c>
      <c r="K349" s="105"/>
      <c r="L349" s="26"/>
      <c r="M349" s="105"/>
      <c r="N349" s="47" t="s">
        <v>33</v>
      </c>
      <c r="O349" s="109">
        <v>278.25</v>
      </c>
      <c r="P349" s="127">
        <v>257.25</v>
      </c>
      <c r="Q349" s="105"/>
      <c r="R349" s="102"/>
      <c r="S349" s="103"/>
      <c r="T349" s="22">
        <v>165.9</v>
      </c>
      <c r="U349" s="155">
        <v>49.35</v>
      </c>
      <c r="V349" s="225" t="s">
        <v>167</v>
      </c>
      <c r="W349" s="176"/>
      <c r="X349" s="177" t="s">
        <v>33</v>
      </c>
      <c r="Y349" s="159"/>
    </row>
    <row r="350" spans="2:27" x14ac:dyDescent="0.25">
      <c r="B350" s="30">
        <v>45019</v>
      </c>
      <c r="C350" s="105"/>
      <c r="D350" s="26">
        <v>136.5</v>
      </c>
      <c r="E350" s="54"/>
      <c r="F350" s="54"/>
      <c r="G350" s="54"/>
      <c r="H350" s="54"/>
      <c r="I350" s="105"/>
      <c r="J350" s="26">
        <v>151.19999999999999</v>
      </c>
      <c r="K350" s="105"/>
      <c r="L350" s="26"/>
      <c r="M350" s="105"/>
      <c r="N350" s="47" t="s">
        <v>33</v>
      </c>
      <c r="O350" s="109">
        <v>273</v>
      </c>
      <c r="P350" s="127">
        <v>246.75</v>
      </c>
      <c r="Q350" s="105"/>
      <c r="R350" s="102" t="s">
        <v>33</v>
      </c>
      <c r="S350" s="103" t="s">
        <v>33</v>
      </c>
      <c r="T350" s="22">
        <v>184.8</v>
      </c>
      <c r="U350" s="155">
        <v>47.25</v>
      </c>
      <c r="V350" s="201">
        <v>36.225000000000001</v>
      </c>
      <c r="W350" s="176" t="s">
        <v>33</v>
      </c>
      <c r="X350" s="177" t="s">
        <v>33</v>
      </c>
      <c r="Y350" s="178" t="s">
        <v>33</v>
      </c>
    </row>
    <row r="351" spans="2:27" x14ac:dyDescent="0.25">
      <c r="B351" s="30">
        <v>45020</v>
      </c>
      <c r="C351" s="105"/>
      <c r="D351" s="26">
        <v>121.8</v>
      </c>
      <c r="E351" s="54"/>
      <c r="F351" s="54"/>
      <c r="G351" s="54"/>
      <c r="H351" s="54"/>
      <c r="I351" s="105"/>
      <c r="J351" s="26">
        <v>153.30000000000001</v>
      </c>
      <c r="K351" s="105"/>
      <c r="L351" s="26"/>
      <c r="M351" s="105"/>
      <c r="N351" s="47" t="s">
        <v>33</v>
      </c>
      <c r="O351" s="109">
        <v>267.75</v>
      </c>
      <c r="P351" s="127">
        <v>246.75</v>
      </c>
      <c r="Q351" s="105"/>
      <c r="R351" s="102"/>
      <c r="S351" s="103"/>
      <c r="T351" s="22">
        <v>174.3</v>
      </c>
      <c r="U351" s="155">
        <v>34.65</v>
      </c>
      <c r="V351" s="201">
        <v>37.274999999999999</v>
      </c>
      <c r="W351" s="176"/>
      <c r="X351" s="177" t="s">
        <v>33</v>
      </c>
      <c r="Y351" s="159"/>
    </row>
    <row r="352" spans="2:27" x14ac:dyDescent="0.25">
      <c r="B352" s="30">
        <v>45028</v>
      </c>
      <c r="C352" s="105"/>
      <c r="D352" s="26">
        <v>129.36000000000001</v>
      </c>
      <c r="E352" s="54"/>
      <c r="F352" s="54"/>
      <c r="G352" s="54"/>
      <c r="H352" s="54"/>
      <c r="I352" s="105"/>
      <c r="J352" s="26">
        <v>151.19999999999999</v>
      </c>
      <c r="K352" s="105"/>
      <c r="L352" s="26"/>
      <c r="M352" s="105"/>
      <c r="N352" s="47" t="s">
        <v>33</v>
      </c>
      <c r="O352" s="109">
        <v>267.75</v>
      </c>
      <c r="P352" s="127">
        <v>246.75</v>
      </c>
      <c r="Q352" s="105"/>
      <c r="R352" s="102" t="s">
        <v>33</v>
      </c>
      <c r="S352" s="103" t="s">
        <v>33</v>
      </c>
      <c r="T352" s="22">
        <v>151.80000000000001</v>
      </c>
      <c r="U352" s="155">
        <v>22.4</v>
      </c>
      <c r="V352" s="201">
        <v>32.549999999999997</v>
      </c>
      <c r="W352" s="176" t="s">
        <v>33</v>
      </c>
      <c r="X352" s="177" t="s">
        <v>33</v>
      </c>
      <c r="Y352" s="178" t="s">
        <v>33</v>
      </c>
    </row>
    <row r="353" spans="2:25" x14ac:dyDescent="0.25">
      <c r="B353" s="30">
        <v>45030</v>
      </c>
      <c r="C353" s="105"/>
      <c r="D353" s="26">
        <v>147.63</v>
      </c>
      <c r="E353" s="54"/>
      <c r="F353" s="54"/>
      <c r="G353" s="54"/>
      <c r="H353" s="54"/>
      <c r="I353" s="105"/>
      <c r="J353" s="26">
        <v>153.30000000000001</v>
      </c>
      <c r="K353" s="105"/>
      <c r="L353" s="26"/>
      <c r="M353" s="105"/>
      <c r="N353" s="47" t="s">
        <v>33</v>
      </c>
      <c r="O353" s="109">
        <v>262.5</v>
      </c>
      <c r="P353" s="127">
        <v>246.75</v>
      </c>
      <c r="Q353" s="105"/>
      <c r="R353" s="102"/>
      <c r="S353" s="103"/>
      <c r="T353" s="22">
        <v>157.5</v>
      </c>
      <c r="U353" s="155">
        <v>30.45</v>
      </c>
      <c r="V353" s="201">
        <v>34.125</v>
      </c>
      <c r="W353" s="176"/>
      <c r="X353" s="177" t="s">
        <v>33</v>
      </c>
      <c r="Y353" s="159"/>
    </row>
    <row r="354" spans="2:25" x14ac:dyDescent="0.25">
      <c r="B354" s="30">
        <v>45033</v>
      </c>
      <c r="C354" s="46"/>
      <c r="D354" s="26">
        <v>173.88</v>
      </c>
      <c r="E354" s="54"/>
      <c r="F354" s="54"/>
      <c r="G354" s="54"/>
      <c r="H354" s="54"/>
      <c r="I354" s="105"/>
      <c r="J354" s="26">
        <v>149.1</v>
      </c>
      <c r="K354" s="105"/>
      <c r="L354" s="26"/>
      <c r="M354" s="105"/>
      <c r="N354" s="47" t="s">
        <v>33</v>
      </c>
      <c r="O354" s="109">
        <v>257.25</v>
      </c>
      <c r="P354" s="127">
        <v>241.5</v>
      </c>
      <c r="Q354" s="105"/>
      <c r="R354" s="102" t="s">
        <v>33</v>
      </c>
      <c r="S354" s="103" t="s">
        <v>33</v>
      </c>
      <c r="T354" s="22">
        <v>46.86</v>
      </c>
      <c r="U354" s="155">
        <v>23.05</v>
      </c>
      <c r="V354" s="201">
        <v>40.950000000000003</v>
      </c>
      <c r="W354" s="176" t="s">
        <v>33</v>
      </c>
      <c r="X354" s="177" t="s">
        <v>33</v>
      </c>
      <c r="Y354" s="249" t="s">
        <v>33</v>
      </c>
    </row>
    <row r="355" spans="2:25" x14ac:dyDescent="0.25">
      <c r="B355" s="30">
        <v>45035</v>
      </c>
      <c r="C355" s="105"/>
      <c r="D355" s="26">
        <v>174.09</v>
      </c>
      <c r="E355" s="54"/>
      <c r="F355" s="54"/>
      <c r="G355" s="54"/>
      <c r="H355" s="54"/>
      <c r="I355" s="105"/>
      <c r="J355" s="26">
        <v>144.9</v>
      </c>
      <c r="K355" s="105"/>
      <c r="L355" s="26"/>
      <c r="M355" s="105"/>
      <c r="N355" s="47" t="s">
        <v>33</v>
      </c>
      <c r="O355" s="109">
        <v>252</v>
      </c>
      <c r="P355" s="127">
        <v>231</v>
      </c>
      <c r="Q355" s="105"/>
      <c r="R355" s="102"/>
      <c r="S355" s="103"/>
      <c r="T355" s="22">
        <v>151.19999999999999</v>
      </c>
      <c r="U355" s="155">
        <v>11.46</v>
      </c>
      <c r="V355" s="225" t="s">
        <v>167</v>
      </c>
      <c r="W355" s="176"/>
      <c r="X355" s="177" t="s">
        <v>33</v>
      </c>
      <c r="Y355" s="159"/>
    </row>
    <row r="356" spans="2:25" x14ac:dyDescent="0.25">
      <c r="B356" s="30">
        <v>45037</v>
      </c>
      <c r="C356" s="105"/>
      <c r="D356" s="26">
        <v>178.5</v>
      </c>
      <c r="E356" s="54"/>
      <c r="F356" s="54"/>
      <c r="G356" s="54"/>
      <c r="H356" s="54"/>
      <c r="I356" s="105"/>
      <c r="J356" s="26">
        <v>153.30000000000001</v>
      </c>
      <c r="K356" s="105"/>
      <c r="L356" s="26"/>
      <c r="M356" s="105"/>
      <c r="N356" s="47" t="s">
        <v>33</v>
      </c>
      <c r="O356" s="109">
        <v>240</v>
      </c>
      <c r="P356" s="127">
        <v>273</v>
      </c>
      <c r="Q356" s="105"/>
      <c r="R356" s="102"/>
      <c r="S356" s="103"/>
      <c r="T356" s="22">
        <v>145.19999999999999</v>
      </c>
      <c r="U356" s="155">
        <v>15.6</v>
      </c>
      <c r="V356" s="225" t="s">
        <v>167</v>
      </c>
      <c r="W356" s="176"/>
      <c r="X356" s="252">
        <v>8.35</v>
      </c>
      <c r="Y356" s="159"/>
    </row>
    <row r="357" spans="2:25" x14ac:dyDescent="0.25">
      <c r="B357" s="30">
        <v>45040</v>
      </c>
      <c r="C357" s="105"/>
      <c r="D357" s="26">
        <v>144.88</v>
      </c>
      <c r="E357" s="54"/>
      <c r="F357" s="54"/>
      <c r="G357" s="54"/>
      <c r="H357" s="54"/>
      <c r="I357" s="105"/>
      <c r="J357" s="26">
        <v>144.9</v>
      </c>
      <c r="K357" s="105"/>
      <c r="L357" s="26"/>
      <c r="M357" s="105"/>
      <c r="N357" s="47" t="s">
        <v>33</v>
      </c>
      <c r="O357" s="109" t="s">
        <v>42</v>
      </c>
      <c r="P357" s="127">
        <v>225.75</v>
      </c>
      <c r="Q357" s="105"/>
      <c r="R357" s="102" t="s">
        <v>33</v>
      </c>
      <c r="S357" s="103" t="s">
        <v>33</v>
      </c>
      <c r="T357" s="22">
        <v>115.5</v>
      </c>
      <c r="U357" s="155">
        <v>5.44</v>
      </c>
      <c r="V357" s="225" t="s">
        <v>167</v>
      </c>
      <c r="W357" s="176" t="s">
        <v>33</v>
      </c>
      <c r="X357" s="177" t="s">
        <v>33</v>
      </c>
      <c r="Y357" s="178" t="s">
        <v>33</v>
      </c>
    </row>
    <row r="358" spans="2:25" x14ac:dyDescent="0.25">
      <c r="B358" s="30">
        <v>45042</v>
      </c>
      <c r="C358" s="105"/>
      <c r="D358" s="26">
        <v>169.47</v>
      </c>
      <c r="E358" s="26"/>
      <c r="F358" s="26"/>
      <c r="G358" s="26"/>
      <c r="H358" s="26"/>
      <c r="I358" s="46"/>
      <c r="J358" s="26">
        <v>147</v>
      </c>
      <c r="K358" s="46"/>
      <c r="L358" s="26"/>
      <c r="M358" s="46"/>
      <c r="N358" s="47" t="s">
        <v>33</v>
      </c>
      <c r="O358" s="109" t="s">
        <v>42</v>
      </c>
      <c r="P358" s="127">
        <v>215.25</v>
      </c>
      <c r="Q358" s="46"/>
      <c r="R358" s="102"/>
      <c r="S358" s="103"/>
      <c r="T358" s="22">
        <v>105.6</v>
      </c>
      <c r="U358" s="155">
        <v>5.694</v>
      </c>
      <c r="V358" s="225" t="s">
        <v>167</v>
      </c>
      <c r="W358" s="176"/>
      <c r="X358" s="177" t="s">
        <v>33</v>
      </c>
      <c r="Y358" s="159"/>
    </row>
    <row r="359" spans="2:25" x14ac:dyDescent="0.25">
      <c r="B359" s="30">
        <v>45044</v>
      </c>
      <c r="C359" s="46"/>
      <c r="D359" s="26">
        <v>178.5</v>
      </c>
      <c r="E359" s="26"/>
      <c r="F359" s="26"/>
      <c r="G359" s="26"/>
      <c r="H359" s="26"/>
      <c r="I359" s="46"/>
      <c r="J359" s="26">
        <v>147</v>
      </c>
      <c r="K359" s="46"/>
      <c r="L359" s="26"/>
      <c r="M359" s="46"/>
      <c r="N359" s="47" t="s">
        <v>33</v>
      </c>
      <c r="O359" s="109" t="s">
        <v>42</v>
      </c>
      <c r="P359" s="127">
        <v>152.25</v>
      </c>
      <c r="Q359" s="46"/>
      <c r="R359" s="102"/>
      <c r="S359" s="103"/>
      <c r="T359" s="22">
        <v>105</v>
      </c>
      <c r="U359" s="155">
        <v>5.1029999999999998</v>
      </c>
      <c r="V359" s="225" t="s">
        <v>167</v>
      </c>
      <c r="W359" s="176"/>
      <c r="X359" s="177" t="s">
        <v>33</v>
      </c>
      <c r="Y359" s="159"/>
    </row>
    <row r="360" spans="2:25" x14ac:dyDescent="0.25">
      <c r="B360" s="30">
        <v>45048</v>
      </c>
      <c r="C360" s="46"/>
      <c r="D360" s="26">
        <v>134.4</v>
      </c>
      <c r="E360" s="26"/>
      <c r="F360" s="26"/>
      <c r="G360" s="26"/>
      <c r="H360" s="26"/>
      <c r="I360" s="46"/>
      <c r="J360" s="26">
        <v>121.8</v>
      </c>
      <c r="K360" s="46"/>
      <c r="L360" s="26"/>
      <c r="M360" s="46"/>
      <c r="N360" s="47">
        <v>231</v>
      </c>
      <c r="O360" s="109" t="s">
        <v>42</v>
      </c>
      <c r="P360" s="127">
        <v>204.75</v>
      </c>
      <c r="Q360" s="46"/>
      <c r="R360" s="102" t="s">
        <v>33</v>
      </c>
      <c r="S360" s="103" t="s">
        <v>33</v>
      </c>
      <c r="T360" s="22">
        <v>103.4</v>
      </c>
      <c r="U360" s="155">
        <v>3.5859999999999999</v>
      </c>
      <c r="V360" s="225" t="s">
        <v>167</v>
      </c>
      <c r="W360" s="176" t="s">
        <v>33</v>
      </c>
      <c r="X360" s="252">
        <v>241.5</v>
      </c>
      <c r="Y360" s="178" t="s">
        <v>33</v>
      </c>
    </row>
    <row r="361" spans="2:25" x14ac:dyDescent="0.25">
      <c r="B361" s="30">
        <v>45049</v>
      </c>
      <c r="C361" s="105"/>
      <c r="D361" s="26">
        <v>192.78</v>
      </c>
      <c r="E361" s="26"/>
      <c r="F361" s="26"/>
      <c r="G361" s="26"/>
      <c r="H361" s="26"/>
      <c r="I361" s="46"/>
      <c r="J361" s="26">
        <v>136.4</v>
      </c>
      <c r="K361" s="46"/>
      <c r="L361" s="26"/>
      <c r="M361" s="46"/>
      <c r="N361" s="47">
        <v>246.75</v>
      </c>
      <c r="O361" s="109" t="s">
        <v>42</v>
      </c>
      <c r="P361" s="127">
        <v>110.25</v>
      </c>
      <c r="Q361" s="46"/>
      <c r="R361" s="102"/>
      <c r="S361" s="103"/>
      <c r="T361" s="22">
        <v>94.6</v>
      </c>
      <c r="U361" s="155">
        <v>3.4980000000000002</v>
      </c>
      <c r="V361" s="225" t="s">
        <v>167</v>
      </c>
      <c r="W361" s="176"/>
      <c r="X361" s="252">
        <v>220.5</v>
      </c>
      <c r="Y361" s="178"/>
    </row>
    <row r="362" spans="2:25" x14ac:dyDescent="0.25">
      <c r="B362" s="30">
        <v>45051</v>
      </c>
      <c r="C362" s="105"/>
      <c r="D362" s="26">
        <v>170.31</v>
      </c>
      <c r="E362" s="26"/>
      <c r="F362" s="26"/>
      <c r="G362" s="26"/>
      <c r="H362" s="26"/>
      <c r="I362" s="46"/>
      <c r="J362" s="26">
        <v>140.80000000000001</v>
      </c>
      <c r="K362" s="46"/>
      <c r="L362" s="26"/>
      <c r="M362" s="46"/>
      <c r="N362" s="47" t="s">
        <v>33</v>
      </c>
      <c r="O362" s="109" t="s">
        <v>42</v>
      </c>
      <c r="P362" s="127">
        <v>81.900000000000006</v>
      </c>
      <c r="Q362" s="46"/>
      <c r="R362" s="102"/>
      <c r="S362" s="103"/>
      <c r="T362" s="22">
        <v>149.6</v>
      </c>
      <c r="U362" s="155">
        <v>3.58</v>
      </c>
      <c r="V362" s="225" t="s">
        <v>167</v>
      </c>
      <c r="W362" s="176"/>
      <c r="X362" s="252">
        <v>90</v>
      </c>
      <c r="Y362" s="178"/>
    </row>
    <row r="363" spans="2:25" x14ac:dyDescent="0.25">
      <c r="B363" s="30">
        <v>45054</v>
      </c>
      <c r="C363" s="105"/>
      <c r="D363" s="26">
        <v>168.84</v>
      </c>
      <c r="E363" s="26"/>
      <c r="F363" s="26"/>
      <c r="G363" s="26"/>
      <c r="H363" s="26"/>
      <c r="I363" s="46"/>
      <c r="J363" s="26">
        <v>140.69999999999999</v>
      </c>
      <c r="K363" s="46"/>
      <c r="L363" s="26"/>
      <c r="M363" s="46"/>
      <c r="N363" s="47" t="s">
        <v>33</v>
      </c>
      <c r="O363" s="109" t="s">
        <v>42</v>
      </c>
      <c r="P363" s="124" t="s">
        <v>185</v>
      </c>
      <c r="Q363" s="46"/>
      <c r="R363" s="102" t="s">
        <v>33</v>
      </c>
      <c r="S363" s="103" t="s">
        <v>33</v>
      </c>
      <c r="T363" s="22">
        <v>112.2</v>
      </c>
      <c r="U363" s="155">
        <v>3.83</v>
      </c>
      <c r="V363" s="225" t="s">
        <v>167</v>
      </c>
      <c r="W363" s="176" t="s">
        <v>33</v>
      </c>
      <c r="X363" s="177" t="s">
        <v>33</v>
      </c>
      <c r="Y363" s="178" t="s">
        <v>33</v>
      </c>
    </row>
    <row r="364" spans="2:25" x14ac:dyDescent="0.25">
      <c r="B364" s="30">
        <v>45056</v>
      </c>
      <c r="C364" s="105"/>
      <c r="D364" s="26">
        <v>200.42</v>
      </c>
      <c r="E364" s="26"/>
      <c r="F364" s="26"/>
      <c r="G364" s="26"/>
      <c r="H364" s="26"/>
      <c r="I364" s="46"/>
      <c r="J364" s="26">
        <v>140.80000000000001</v>
      </c>
      <c r="K364" s="46"/>
      <c r="L364" s="26"/>
      <c r="M364" s="46"/>
      <c r="N364" s="47" t="s">
        <v>33</v>
      </c>
      <c r="O364" s="104" t="s">
        <v>33</v>
      </c>
      <c r="P364" s="124" t="s">
        <v>185</v>
      </c>
      <c r="Q364" s="46"/>
      <c r="R364" s="102"/>
      <c r="S364" s="103"/>
      <c r="T364" s="22">
        <v>94.5</v>
      </c>
      <c r="U364" s="237" t="s">
        <v>167</v>
      </c>
      <c r="V364" s="225" t="s">
        <v>167</v>
      </c>
      <c r="W364" s="176"/>
      <c r="X364" s="177" t="s">
        <v>33</v>
      </c>
      <c r="Y364" s="178"/>
    </row>
    <row r="365" spans="2:25" x14ac:dyDescent="0.25">
      <c r="B365" s="30">
        <v>45058</v>
      </c>
      <c r="C365" s="105"/>
      <c r="D365" s="26">
        <v>147.21</v>
      </c>
      <c r="E365" s="26"/>
      <c r="F365" s="26"/>
      <c r="G365" s="26"/>
      <c r="H365" s="26"/>
      <c r="I365" s="46"/>
      <c r="J365" s="26">
        <v>121.8</v>
      </c>
      <c r="K365" s="46"/>
      <c r="L365" s="26"/>
      <c r="M365" s="46"/>
      <c r="N365" s="47" t="s">
        <v>33</v>
      </c>
      <c r="O365" s="104" t="s">
        <v>33</v>
      </c>
      <c r="P365" s="124" t="s">
        <v>185</v>
      </c>
      <c r="Q365" s="46"/>
      <c r="R365" s="102"/>
      <c r="S365" s="103"/>
      <c r="T365" s="22">
        <v>90.3</v>
      </c>
      <c r="U365" s="175" t="s">
        <v>33</v>
      </c>
      <c r="V365" s="225" t="s">
        <v>167</v>
      </c>
      <c r="W365" s="176"/>
      <c r="X365" s="177" t="s">
        <v>33</v>
      </c>
      <c r="Y365" s="178"/>
    </row>
    <row r="366" spans="2:25" x14ac:dyDescent="0.25">
      <c r="B366" s="30">
        <v>45061</v>
      </c>
      <c r="C366" s="105"/>
      <c r="D366" s="26">
        <v>123.06</v>
      </c>
      <c r="E366" s="26"/>
      <c r="F366" s="26"/>
      <c r="G366" s="26"/>
      <c r="H366" s="26"/>
      <c r="I366" s="46"/>
      <c r="J366" s="26">
        <v>140.69999999999999</v>
      </c>
      <c r="K366" s="46"/>
      <c r="L366" s="26"/>
      <c r="M366" s="46"/>
      <c r="N366" s="47" t="s">
        <v>33</v>
      </c>
      <c r="O366" s="104" t="s">
        <v>33</v>
      </c>
      <c r="P366" s="124" t="s">
        <v>185</v>
      </c>
      <c r="Q366" s="46"/>
      <c r="R366" s="102" t="s">
        <v>33</v>
      </c>
      <c r="S366" s="103" t="s">
        <v>33</v>
      </c>
      <c r="T366" s="22">
        <v>92.4</v>
      </c>
      <c r="U366" s="175" t="s">
        <v>33</v>
      </c>
      <c r="V366" s="225" t="s">
        <v>167</v>
      </c>
      <c r="W366" s="176" t="s">
        <v>33</v>
      </c>
      <c r="X366" s="177" t="s">
        <v>33</v>
      </c>
      <c r="Y366" s="178" t="s">
        <v>33</v>
      </c>
    </row>
    <row r="367" spans="2:25" x14ac:dyDescent="0.25">
      <c r="B367" s="30">
        <v>45063</v>
      </c>
      <c r="C367" s="105"/>
      <c r="D367" s="26">
        <v>117.26</v>
      </c>
      <c r="E367" s="26"/>
      <c r="F367" s="26"/>
      <c r="G367" s="26"/>
      <c r="H367" s="26"/>
      <c r="I367" s="46"/>
      <c r="J367" s="26">
        <v>118.8</v>
      </c>
      <c r="K367" s="46"/>
      <c r="L367" s="26"/>
      <c r="M367" s="46"/>
      <c r="N367" s="47" t="s">
        <v>33</v>
      </c>
      <c r="O367" s="104" t="s">
        <v>33</v>
      </c>
      <c r="P367" s="101" t="s">
        <v>185</v>
      </c>
      <c r="Q367" s="46"/>
      <c r="R367" s="102"/>
      <c r="S367" s="103"/>
      <c r="T367" s="103" t="s">
        <v>167</v>
      </c>
      <c r="U367" s="198">
        <v>9.2880000000000003</v>
      </c>
      <c r="V367" s="225" t="s">
        <v>167</v>
      </c>
      <c r="W367" s="176"/>
      <c r="X367" s="177" t="s">
        <v>33</v>
      </c>
      <c r="Y367" s="178"/>
    </row>
    <row r="368" spans="2:25" x14ac:dyDescent="0.25">
      <c r="B368" s="30">
        <v>45065</v>
      </c>
      <c r="C368" s="46"/>
      <c r="D368" s="26">
        <v>128.04</v>
      </c>
      <c r="E368" s="26"/>
      <c r="F368" s="26"/>
      <c r="G368" s="26"/>
      <c r="H368" s="26"/>
      <c r="I368" s="46"/>
      <c r="J368" s="26">
        <v>129.80000000000001</v>
      </c>
      <c r="K368" s="46"/>
      <c r="L368" s="26"/>
      <c r="M368" s="46"/>
      <c r="N368" s="47" t="s">
        <v>33</v>
      </c>
      <c r="O368" s="104" t="s">
        <v>33</v>
      </c>
      <c r="P368" s="101" t="s">
        <v>185</v>
      </c>
      <c r="Q368" s="46"/>
      <c r="R368" s="102"/>
      <c r="S368" s="103"/>
      <c r="T368" s="22">
        <v>140.80000000000001</v>
      </c>
      <c r="U368" s="175" t="s">
        <v>33</v>
      </c>
      <c r="V368" s="225" t="s">
        <v>167</v>
      </c>
      <c r="W368" s="176"/>
      <c r="X368" s="177" t="s">
        <v>33</v>
      </c>
      <c r="Y368" s="178"/>
    </row>
    <row r="369" spans="2:27" x14ac:dyDescent="0.25">
      <c r="B369" s="30">
        <v>45068</v>
      </c>
      <c r="C369" s="105"/>
      <c r="D369" s="26">
        <v>128.91999999999999</v>
      </c>
      <c r="E369" s="26"/>
      <c r="F369" s="26"/>
      <c r="G369" s="26"/>
      <c r="H369" s="26"/>
      <c r="I369" s="46"/>
      <c r="J369" s="26">
        <v>138.6</v>
      </c>
      <c r="K369" s="46"/>
      <c r="L369" s="26"/>
      <c r="M369" s="46"/>
      <c r="N369" s="47" t="s">
        <v>33</v>
      </c>
      <c r="O369" s="104" t="s">
        <v>42</v>
      </c>
      <c r="P369" s="101" t="s">
        <v>185</v>
      </c>
      <c r="Q369" s="46"/>
      <c r="R369" s="102" t="s">
        <v>33</v>
      </c>
      <c r="S369" s="103" t="s">
        <v>33</v>
      </c>
      <c r="T369" s="22">
        <v>50.6</v>
      </c>
      <c r="U369" s="175" t="s">
        <v>33</v>
      </c>
      <c r="V369" s="225" t="s">
        <v>167</v>
      </c>
      <c r="W369" s="176" t="s">
        <v>33</v>
      </c>
      <c r="X369" s="177" t="s">
        <v>33</v>
      </c>
      <c r="Y369" s="178" t="s">
        <v>33</v>
      </c>
    </row>
    <row r="370" spans="2:27" x14ac:dyDescent="0.25">
      <c r="B370" s="30">
        <v>45070</v>
      </c>
      <c r="C370" s="105"/>
      <c r="D370" s="26">
        <v>79.819999999999993</v>
      </c>
      <c r="E370" s="26"/>
      <c r="F370" s="26"/>
      <c r="G370" s="26"/>
      <c r="H370" s="26"/>
      <c r="I370" s="46"/>
      <c r="J370" s="26">
        <v>89.52</v>
      </c>
      <c r="K370" s="46"/>
      <c r="L370" s="26"/>
      <c r="M370" s="46"/>
      <c r="N370" s="47" t="s">
        <v>33</v>
      </c>
      <c r="O370" s="109">
        <v>215.25</v>
      </c>
      <c r="P370" s="127">
        <v>71.28</v>
      </c>
      <c r="Q370" s="46"/>
      <c r="R370" s="102"/>
      <c r="S370" s="103"/>
      <c r="T370" s="22">
        <v>109.92</v>
      </c>
      <c r="U370" s="198">
        <v>29.76</v>
      </c>
      <c r="V370" s="225" t="s">
        <v>187</v>
      </c>
      <c r="W370" s="176"/>
      <c r="X370" s="252">
        <v>91.85</v>
      </c>
      <c r="Y370" s="178"/>
      <c r="AA370" t="s">
        <v>188</v>
      </c>
    </row>
    <row r="371" spans="2:27" x14ac:dyDescent="0.25">
      <c r="B371" s="30">
        <v>45072</v>
      </c>
      <c r="C371" s="46"/>
      <c r="D371" s="26">
        <v>141.6</v>
      </c>
      <c r="E371" s="26"/>
      <c r="F371" s="26"/>
      <c r="G371" s="26"/>
      <c r="H371" s="26"/>
      <c r="I371" s="46"/>
      <c r="J371" s="26">
        <v>132</v>
      </c>
      <c r="K371" s="46"/>
      <c r="L371" s="26"/>
      <c r="M371" s="46"/>
      <c r="N371" s="47" t="s">
        <v>33</v>
      </c>
      <c r="O371" s="109">
        <v>199.5</v>
      </c>
      <c r="P371" s="101" t="s">
        <v>185</v>
      </c>
      <c r="Q371" s="46"/>
      <c r="R371" s="102"/>
      <c r="S371" s="103"/>
      <c r="T371" s="22">
        <v>99</v>
      </c>
      <c r="U371" s="198">
        <v>29.4</v>
      </c>
      <c r="V371" s="225" t="s">
        <v>187</v>
      </c>
      <c r="W371" s="176"/>
      <c r="X371" s="252">
        <v>9.9879999999999995</v>
      </c>
      <c r="Y371" s="178"/>
    </row>
    <row r="372" spans="2:27" x14ac:dyDescent="0.25">
      <c r="B372" s="30">
        <v>45075</v>
      </c>
      <c r="C372" s="46"/>
      <c r="D372" s="26">
        <v>137.94</v>
      </c>
      <c r="E372" s="26"/>
      <c r="F372" s="26"/>
      <c r="G372" s="26"/>
      <c r="H372" s="26"/>
      <c r="I372" s="46"/>
      <c r="J372" s="26">
        <v>107.1</v>
      </c>
      <c r="K372" s="46"/>
      <c r="L372" s="26"/>
      <c r="M372" s="46"/>
      <c r="N372" s="47" t="s">
        <v>33</v>
      </c>
      <c r="O372" s="109">
        <v>199.5</v>
      </c>
      <c r="P372" s="127">
        <v>176.4</v>
      </c>
      <c r="Q372" s="46"/>
      <c r="R372" s="102" t="s">
        <v>33</v>
      </c>
      <c r="S372" s="103" t="s">
        <v>33</v>
      </c>
      <c r="T372" s="22">
        <v>97.2</v>
      </c>
      <c r="U372" s="198">
        <v>24.518000000000001</v>
      </c>
      <c r="V372" s="225" t="s">
        <v>187</v>
      </c>
      <c r="W372" s="176" t="s">
        <v>33</v>
      </c>
      <c r="X372" s="177" t="s">
        <v>33</v>
      </c>
      <c r="Y372" s="178" t="s">
        <v>33</v>
      </c>
    </row>
    <row r="373" spans="2:27" x14ac:dyDescent="0.25">
      <c r="B373" s="30">
        <v>45077</v>
      </c>
      <c r="C373" s="105"/>
      <c r="D373" s="26">
        <v>23.01</v>
      </c>
      <c r="E373" s="26"/>
      <c r="F373" s="26"/>
      <c r="G373" s="26"/>
      <c r="H373" s="26"/>
      <c r="I373" s="46"/>
      <c r="J373" s="26">
        <v>91.2</v>
      </c>
      <c r="K373" s="46"/>
      <c r="L373" s="26"/>
      <c r="M373" s="46"/>
      <c r="N373" s="47" t="s">
        <v>33</v>
      </c>
      <c r="O373" s="109">
        <v>154</v>
      </c>
      <c r="P373" s="127">
        <v>201.6</v>
      </c>
      <c r="Q373" s="46"/>
      <c r="R373" s="102"/>
      <c r="S373" s="103"/>
      <c r="T373" s="22">
        <v>72</v>
      </c>
      <c r="U373" s="198">
        <v>16.28</v>
      </c>
      <c r="V373" s="225" t="s">
        <v>187</v>
      </c>
      <c r="W373" s="176"/>
      <c r="X373" s="177" t="s">
        <v>33</v>
      </c>
      <c r="Y373" s="178"/>
    </row>
    <row r="374" spans="2:27" x14ac:dyDescent="0.25">
      <c r="B374" s="30">
        <v>45079</v>
      </c>
      <c r="C374" s="46"/>
      <c r="D374" s="26">
        <v>122.2</v>
      </c>
      <c r="E374" s="26"/>
      <c r="F374" s="26"/>
      <c r="G374" s="26"/>
      <c r="H374" s="26"/>
      <c r="I374" s="46"/>
      <c r="J374" s="26">
        <v>153.6</v>
      </c>
      <c r="K374" s="46"/>
      <c r="L374" s="26"/>
      <c r="M374" s="46"/>
      <c r="N374" s="47" t="s">
        <v>33</v>
      </c>
      <c r="O374" s="109">
        <v>236.25</v>
      </c>
      <c r="P374" s="101" t="s">
        <v>185</v>
      </c>
      <c r="Q374" s="46"/>
      <c r="R374" s="102"/>
      <c r="S374" s="103"/>
      <c r="T374" s="22">
        <v>74.400000000000006</v>
      </c>
      <c r="U374" s="198">
        <v>11.396000000000001</v>
      </c>
      <c r="V374" s="225" t="s">
        <v>187</v>
      </c>
      <c r="W374" s="176"/>
      <c r="X374" s="177" t="s">
        <v>33</v>
      </c>
      <c r="Y374" s="178"/>
    </row>
    <row r="375" spans="2:27" x14ac:dyDescent="0.25">
      <c r="B375" s="30">
        <v>45082</v>
      </c>
      <c r="C375" s="46"/>
      <c r="D375" s="26">
        <v>174.96</v>
      </c>
      <c r="E375" s="26"/>
      <c r="F375" s="26"/>
      <c r="G375" s="26"/>
      <c r="H375" s="26"/>
      <c r="I375" s="46"/>
      <c r="J375" s="26">
        <v>148.80000000000001</v>
      </c>
      <c r="K375" s="46"/>
      <c r="L375" s="26"/>
      <c r="M375" s="46"/>
      <c r="N375" s="106">
        <v>214.5</v>
      </c>
      <c r="O375" s="109">
        <v>204.75</v>
      </c>
      <c r="P375" s="127">
        <v>184.8</v>
      </c>
      <c r="Q375" s="46"/>
      <c r="R375" s="102" t="s">
        <v>33</v>
      </c>
      <c r="S375" s="103" t="s">
        <v>33</v>
      </c>
      <c r="T375" s="22">
        <v>86.9</v>
      </c>
      <c r="U375" s="198">
        <v>9.5920000000000005</v>
      </c>
      <c r="V375" s="225" t="s">
        <v>187</v>
      </c>
      <c r="W375" s="176" t="s">
        <v>33</v>
      </c>
      <c r="X375" s="252">
        <v>82.5</v>
      </c>
      <c r="Y375" s="178" t="s">
        <v>33</v>
      </c>
    </row>
    <row r="376" spans="2:27" x14ac:dyDescent="0.25">
      <c r="B376" s="30">
        <v>45084</v>
      </c>
      <c r="C376" s="105"/>
      <c r="D376" s="26">
        <v>173.8</v>
      </c>
      <c r="E376" s="26"/>
      <c r="F376" s="26"/>
      <c r="G376" s="26"/>
      <c r="H376" s="26"/>
      <c r="I376" s="46"/>
      <c r="J376" s="26">
        <v>140.80000000000001</v>
      </c>
      <c r="K376" s="46"/>
      <c r="L376" s="26"/>
      <c r="M376" s="46"/>
      <c r="N376" s="47" t="s">
        <v>33</v>
      </c>
      <c r="O376" s="109">
        <v>225.75</v>
      </c>
      <c r="P376" s="101" t="s">
        <v>185</v>
      </c>
      <c r="Q376" s="46"/>
      <c r="R376" s="102"/>
      <c r="S376" s="103"/>
      <c r="T376" s="22">
        <v>87.15</v>
      </c>
      <c r="U376" s="175" t="s">
        <v>167</v>
      </c>
      <c r="V376" s="225" t="s">
        <v>187</v>
      </c>
      <c r="W376" s="176"/>
      <c r="X376" s="252">
        <v>8.7119999999999997</v>
      </c>
      <c r="Y376" s="178"/>
      <c r="AA376" t="s">
        <v>190</v>
      </c>
    </row>
    <row r="377" spans="2:27" x14ac:dyDescent="0.25">
      <c r="B377" s="30">
        <v>45085</v>
      </c>
      <c r="C377" s="46"/>
      <c r="D377" s="26">
        <v>167.2</v>
      </c>
      <c r="E377" s="26"/>
      <c r="F377" s="26"/>
      <c r="G377" s="26"/>
      <c r="H377" s="26"/>
      <c r="I377" s="46"/>
      <c r="J377" s="26">
        <v>132.30000000000001</v>
      </c>
      <c r="K377" s="46"/>
      <c r="L377" s="26"/>
      <c r="M377" s="46"/>
      <c r="N377" s="106">
        <v>302.5</v>
      </c>
      <c r="O377" s="109">
        <v>225.75</v>
      </c>
      <c r="P377" s="127">
        <v>193.2</v>
      </c>
      <c r="Q377" s="46"/>
      <c r="R377" s="102"/>
      <c r="S377" s="103"/>
      <c r="T377" s="22">
        <v>79.2</v>
      </c>
      <c r="U377" s="175" t="s">
        <v>167</v>
      </c>
      <c r="V377" s="225" t="s">
        <v>187</v>
      </c>
      <c r="W377" s="176"/>
      <c r="X377" s="252">
        <v>92.4</v>
      </c>
      <c r="Y377" s="178"/>
    </row>
    <row r="378" spans="2:27" x14ac:dyDescent="0.25">
      <c r="B378" s="30">
        <v>45089</v>
      </c>
      <c r="C378" s="46"/>
      <c r="D378" s="26">
        <v>184.14</v>
      </c>
      <c r="E378" s="26"/>
      <c r="F378" s="26"/>
      <c r="G378" s="26"/>
      <c r="H378" s="26"/>
      <c r="I378" s="46"/>
      <c r="J378" s="26">
        <v>140.80000000000001</v>
      </c>
      <c r="K378" s="46"/>
      <c r="L378" s="26"/>
      <c r="M378" s="46"/>
      <c r="N378" s="47" t="s">
        <v>33</v>
      </c>
      <c r="O378" s="109">
        <v>241.5</v>
      </c>
      <c r="P378" s="101" t="s">
        <v>185</v>
      </c>
      <c r="Q378" s="46"/>
      <c r="R378" s="102" t="s">
        <v>33</v>
      </c>
      <c r="S378" s="103" t="s">
        <v>33</v>
      </c>
      <c r="T378" s="22">
        <v>74.55</v>
      </c>
      <c r="U378" s="198">
        <v>5.9429999999999996</v>
      </c>
      <c r="V378" s="225" t="s">
        <v>187</v>
      </c>
      <c r="W378" s="176" t="s">
        <v>33</v>
      </c>
      <c r="X378" s="252">
        <v>16.082000000000001</v>
      </c>
      <c r="Y378" s="178" t="s">
        <v>33</v>
      </c>
    </row>
    <row r="379" spans="2:27" x14ac:dyDescent="0.25">
      <c r="B379" s="30">
        <v>45091</v>
      </c>
      <c r="C379" s="46"/>
      <c r="D379" s="26">
        <v>150.26</v>
      </c>
      <c r="E379" s="26"/>
      <c r="F379" s="26"/>
      <c r="G379" s="26"/>
      <c r="H379" s="26"/>
      <c r="I379" s="46"/>
      <c r="J379" s="26">
        <v>121</v>
      </c>
      <c r="K379" s="46"/>
      <c r="L379" s="26"/>
      <c r="M379" s="46"/>
      <c r="N379" s="106">
        <v>247.5</v>
      </c>
      <c r="O379" s="109">
        <v>241.5</v>
      </c>
      <c r="P379" s="127">
        <v>205.8</v>
      </c>
      <c r="Q379" s="46"/>
      <c r="R379" s="102"/>
      <c r="S379" s="103"/>
      <c r="T379" s="22">
        <v>88.2</v>
      </c>
      <c r="U379" s="198">
        <v>4.4660000000000002</v>
      </c>
      <c r="V379" s="225" t="s">
        <v>187</v>
      </c>
      <c r="W379" s="176"/>
      <c r="X379" s="252">
        <v>8.7780000000000005</v>
      </c>
      <c r="Y379" s="178"/>
    </row>
    <row r="380" spans="2:27" x14ac:dyDescent="0.25">
      <c r="B380" s="30">
        <v>45093</v>
      </c>
      <c r="C380" s="46"/>
      <c r="D380" s="26">
        <v>108.9</v>
      </c>
      <c r="E380" s="26"/>
      <c r="F380" s="26"/>
      <c r="G380" s="26"/>
      <c r="H380" s="26"/>
      <c r="I380" s="46"/>
      <c r="J380" s="26">
        <v>136.4</v>
      </c>
      <c r="K380" s="46"/>
      <c r="L380" s="26"/>
      <c r="M380" s="46"/>
      <c r="N380" s="47" t="s">
        <v>33</v>
      </c>
      <c r="O380" s="109" t="s">
        <v>42</v>
      </c>
      <c r="P380" s="127">
        <v>201.18</v>
      </c>
      <c r="Q380" s="46"/>
      <c r="R380" s="102"/>
      <c r="S380" s="103"/>
      <c r="T380" s="22">
        <v>84</v>
      </c>
      <c r="U380" s="175" t="s">
        <v>167</v>
      </c>
      <c r="V380" s="225" t="s">
        <v>187</v>
      </c>
      <c r="W380" s="176"/>
      <c r="X380" s="177" t="s">
        <v>33</v>
      </c>
      <c r="Y380" s="159"/>
    </row>
    <row r="381" spans="2:27" x14ac:dyDescent="0.25">
      <c r="B381" s="30">
        <v>45096</v>
      </c>
      <c r="C381" s="46"/>
      <c r="D381" s="26">
        <v>107.04</v>
      </c>
      <c r="E381" s="26"/>
      <c r="F381" s="26"/>
      <c r="G381" s="26"/>
      <c r="H381" s="26"/>
      <c r="I381" s="46"/>
      <c r="J381" s="26">
        <v>144</v>
      </c>
      <c r="K381" s="46"/>
      <c r="L381" s="26"/>
      <c r="M381" s="46"/>
      <c r="N381" s="47" t="s">
        <v>33</v>
      </c>
      <c r="O381" s="109">
        <v>241.5</v>
      </c>
      <c r="P381" s="127">
        <v>225.5</v>
      </c>
      <c r="Q381" s="46"/>
      <c r="R381" s="102" t="s">
        <v>33</v>
      </c>
      <c r="S381" s="103" t="s">
        <v>33</v>
      </c>
      <c r="T381" s="22">
        <v>75.900000000000006</v>
      </c>
      <c r="U381" s="175" t="s">
        <v>167</v>
      </c>
      <c r="V381" s="225" t="s">
        <v>187</v>
      </c>
      <c r="W381" s="176" t="s">
        <v>33</v>
      </c>
      <c r="X381" s="252">
        <v>8.91</v>
      </c>
      <c r="Y381" s="178" t="s">
        <v>33</v>
      </c>
    </row>
    <row r="382" spans="2:27" x14ac:dyDescent="0.25">
      <c r="B382" s="30">
        <v>45098</v>
      </c>
      <c r="C382" s="105"/>
      <c r="D382" s="26">
        <v>112.8</v>
      </c>
      <c r="E382" s="26"/>
      <c r="F382" s="26"/>
      <c r="G382" s="26"/>
      <c r="H382" s="26"/>
      <c r="I382" s="46"/>
      <c r="J382" s="26">
        <v>103.4</v>
      </c>
      <c r="K382" s="46"/>
      <c r="L382" s="26"/>
      <c r="M382" s="46"/>
      <c r="N382" s="47" t="s">
        <v>33</v>
      </c>
      <c r="O382" s="109">
        <v>246.75</v>
      </c>
      <c r="P382" s="127">
        <v>199.5</v>
      </c>
      <c r="Q382" s="46"/>
      <c r="R382" s="102"/>
      <c r="S382" s="103"/>
      <c r="T382" s="103" t="s">
        <v>191</v>
      </c>
      <c r="U382" s="175" t="s">
        <v>167</v>
      </c>
      <c r="V382" s="225" t="s">
        <v>187</v>
      </c>
      <c r="W382" s="176"/>
      <c r="X382" s="177" t="s">
        <v>167</v>
      </c>
      <c r="Y382" s="159"/>
    </row>
    <row r="383" spans="2:27" x14ac:dyDescent="0.25">
      <c r="B383" s="30">
        <v>45100</v>
      </c>
      <c r="C383" s="46"/>
      <c r="D383" s="26">
        <v>119.46</v>
      </c>
      <c r="E383" s="26"/>
      <c r="F383" s="26"/>
      <c r="G383" s="26"/>
      <c r="H383" s="26"/>
      <c r="I383" s="46"/>
      <c r="J383" s="26">
        <v>134.19999999999999</v>
      </c>
      <c r="K383" s="46"/>
      <c r="L383" s="26"/>
      <c r="M383" s="46"/>
      <c r="N383" s="47" t="s">
        <v>33</v>
      </c>
      <c r="O383" s="109">
        <v>215.25</v>
      </c>
      <c r="P383" s="49" t="s">
        <v>185</v>
      </c>
      <c r="Q383" s="46"/>
      <c r="R383" s="102"/>
      <c r="S383" s="103"/>
      <c r="T383" s="103" t="s">
        <v>191</v>
      </c>
      <c r="U383" s="175" t="s">
        <v>167</v>
      </c>
      <c r="V383" s="225" t="s">
        <v>187</v>
      </c>
      <c r="W383" s="176"/>
      <c r="X383" s="177" t="s">
        <v>167</v>
      </c>
      <c r="Y383" s="159"/>
    </row>
    <row r="384" spans="2:27" x14ac:dyDescent="0.25">
      <c r="B384" s="30">
        <v>45103</v>
      </c>
      <c r="C384" s="46"/>
      <c r="D384" s="26">
        <v>108.46</v>
      </c>
      <c r="E384" s="26"/>
      <c r="F384" s="26"/>
      <c r="G384" s="26"/>
      <c r="H384" s="26"/>
      <c r="I384" s="46"/>
      <c r="J384" s="26">
        <v>127.6</v>
      </c>
      <c r="K384" s="46"/>
      <c r="L384" s="26"/>
      <c r="M384" s="46"/>
      <c r="N384" s="47" t="s">
        <v>33</v>
      </c>
      <c r="O384" s="109">
        <v>225.75</v>
      </c>
      <c r="P384" s="49" t="s">
        <v>185</v>
      </c>
      <c r="Q384" s="46"/>
      <c r="R384" s="102" t="s">
        <v>33</v>
      </c>
      <c r="S384" s="103" t="s">
        <v>33</v>
      </c>
      <c r="T384" s="103" t="s">
        <v>191</v>
      </c>
      <c r="U384" s="175" t="s">
        <v>167</v>
      </c>
      <c r="V384" s="225" t="s">
        <v>187</v>
      </c>
      <c r="W384" s="176" t="s">
        <v>33</v>
      </c>
      <c r="X384" s="177" t="s">
        <v>167</v>
      </c>
      <c r="Y384" s="178" t="s">
        <v>33</v>
      </c>
    </row>
    <row r="385" spans="2:25" x14ac:dyDescent="0.25">
      <c r="B385" s="30">
        <v>45105</v>
      </c>
      <c r="C385" s="46"/>
      <c r="D385" s="26">
        <v>80.08</v>
      </c>
      <c r="E385" s="26"/>
      <c r="F385" s="26"/>
      <c r="G385" s="26"/>
      <c r="H385" s="26"/>
      <c r="I385" s="46"/>
      <c r="J385" s="26">
        <v>129.80000000000001</v>
      </c>
      <c r="K385" s="46"/>
      <c r="L385" s="26"/>
      <c r="M385" s="46"/>
      <c r="N385" s="47" t="s">
        <v>33</v>
      </c>
      <c r="O385" s="109">
        <v>231</v>
      </c>
      <c r="P385" s="49" t="s">
        <v>185</v>
      </c>
      <c r="Q385" s="46"/>
      <c r="R385" s="102"/>
      <c r="S385" s="103"/>
      <c r="T385" s="103" t="s">
        <v>191</v>
      </c>
      <c r="U385" s="175" t="s">
        <v>167</v>
      </c>
      <c r="V385" s="225" t="s">
        <v>187</v>
      </c>
      <c r="W385" s="176"/>
      <c r="X385" s="177" t="s">
        <v>167</v>
      </c>
      <c r="Y385" s="159"/>
    </row>
    <row r="386" spans="2:25" x14ac:dyDescent="0.25">
      <c r="B386" s="30">
        <v>45107</v>
      </c>
      <c r="C386" s="46"/>
      <c r="D386" s="26">
        <v>116.64</v>
      </c>
      <c r="E386" s="26"/>
      <c r="F386" s="26"/>
      <c r="G386" s="26"/>
      <c r="H386" s="26"/>
      <c r="I386" s="46"/>
      <c r="J386" s="26">
        <v>132</v>
      </c>
      <c r="K386" s="46"/>
      <c r="L386" s="26"/>
      <c r="M386" s="46"/>
      <c r="N386" s="47" t="s">
        <v>33</v>
      </c>
      <c r="O386" s="109">
        <v>225.75</v>
      </c>
      <c r="P386" s="49" t="s">
        <v>185</v>
      </c>
      <c r="Q386" s="46"/>
      <c r="R386" s="102"/>
      <c r="S386" s="103"/>
      <c r="T386" s="103" t="s">
        <v>191</v>
      </c>
      <c r="U386" s="175" t="s">
        <v>167</v>
      </c>
      <c r="V386" s="225" t="s">
        <v>187</v>
      </c>
      <c r="W386" s="176"/>
      <c r="X386" s="177" t="s">
        <v>167</v>
      </c>
      <c r="Y386" s="159"/>
    </row>
    <row r="387" spans="2:25" x14ac:dyDescent="0.25">
      <c r="B387" s="30">
        <v>45110</v>
      </c>
      <c r="C387" s="46"/>
      <c r="D387" s="26">
        <v>122.64</v>
      </c>
      <c r="E387" s="26"/>
      <c r="F387" s="26"/>
      <c r="G387" s="26"/>
      <c r="H387" s="26"/>
      <c r="I387" s="46"/>
      <c r="J387" s="26">
        <v>134.4</v>
      </c>
      <c r="K387" s="46"/>
      <c r="L387" s="26"/>
      <c r="M387" s="46"/>
      <c r="N387" s="47" t="s">
        <v>33</v>
      </c>
      <c r="O387" s="104" t="s">
        <v>42</v>
      </c>
      <c r="P387" s="49" t="s">
        <v>185</v>
      </c>
      <c r="Q387" s="46"/>
      <c r="R387" s="102" t="s">
        <v>33</v>
      </c>
      <c r="S387" s="103" t="s">
        <v>33</v>
      </c>
      <c r="T387" s="103" t="s">
        <v>191</v>
      </c>
      <c r="U387" s="175" t="s">
        <v>167</v>
      </c>
      <c r="V387" s="225" t="s">
        <v>187</v>
      </c>
      <c r="W387" s="176" t="s">
        <v>33</v>
      </c>
      <c r="X387" s="177" t="s">
        <v>167</v>
      </c>
      <c r="Y387" s="178" t="s">
        <v>33</v>
      </c>
    </row>
    <row r="388" spans="2:25" x14ac:dyDescent="0.25">
      <c r="B388" s="30">
        <v>45112</v>
      </c>
      <c r="C388" s="105"/>
      <c r="D388" s="26">
        <v>122.4</v>
      </c>
      <c r="E388" s="26"/>
      <c r="F388" s="26"/>
      <c r="G388" s="26"/>
      <c r="H388" s="26"/>
      <c r="I388" s="46"/>
      <c r="J388" s="26">
        <v>134.4</v>
      </c>
      <c r="K388" s="46"/>
      <c r="L388" s="26"/>
      <c r="M388" s="46"/>
      <c r="N388" s="47" t="s">
        <v>33</v>
      </c>
      <c r="O388" s="104" t="s">
        <v>42</v>
      </c>
      <c r="P388" s="49" t="s">
        <v>185</v>
      </c>
      <c r="Q388" s="46"/>
      <c r="R388" s="102"/>
      <c r="S388" s="103"/>
      <c r="T388" s="103" t="s">
        <v>191</v>
      </c>
      <c r="U388" s="175" t="s">
        <v>167</v>
      </c>
      <c r="V388" s="225" t="s">
        <v>187</v>
      </c>
      <c r="W388" s="176"/>
      <c r="X388" s="177" t="s">
        <v>167</v>
      </c>
      <c r="Y388" s="159"/>
    </row>
    <row r="389" spans="2:25" x14ac:dyDescent="0.25">
      <c r="B389" s="30">
        <v>45114</v>
      </c>
      <c r="C389" s="46"/>
      <c r="D389" s="26">
        <v>91.52</v>
      </c>
      <c r="E389" s="26"/>
      <c r="F389" s="26"/>
      <c r="G389" s="26"/>
      <c r="H389" s="26"/>
      <c r="I389" s="46"/>
      <c r="J389" s="26">
        <v>116.6</v>
      </c>
      <c r="K389" s="46"/>
      <c r="L389" s="26"/>
      <c r="M389" s="46"/>
      <c r="N389" s="47" t="s">
        <v>33</v>
      </c>
      <c r="O389" s="104" t="s">
        <v>42</v>
      </c>
      <c r="P389" s="49" t="s">
        <v>185</v>
      </c>
      <c r="Q389" s="46"/>
      <c r="R389" s="102"/>
      <c r="S389" s="103"/>
      <c r="T389" s="103" t="s">
        <v>191</v>
      </c>
      <c r="U389" s="175" t="s">
        <v>167</v>
      </c>
      <c r="V389" s="225" t="s">
        <v>187</v>
      </c>
      <c r="W389" s="176"/>
      <c r="X389" s="177" t="s">
        <v>167</v>
      </c>
      <c r="Y389" s="159"/>
    </row>
    <row r="390" spans="2:25" x14ac:dyDescent="0.25">
      <c r="B390" s="30">
        <v>45117</v>
      </c>
      <c r="C390" s="105"/>
      <c r="D390" s="26">
        <v>140.63999999999999</v>
      </c>
      <c r="E390" s="26"/>
      <c r="F390" s="26"/>
      <c r="G390" s="26"/>
      <c r="H390" s="26"/>
      <c r="I390" s="46"/>
      <c r="J390" s="26">
        <v>127.6</v>
      </c>
      <c r="K390" s="46"/>
      <c r="L390" s="26"/>
      <c r="M390" s="46"/>
      <c r="N390" s="47" t="s">
        <v>33</v>
      </c>
      <c r="O390" s="104" t="s">
        <v>42</v>
      </c>
      <c r="P390" s="49" t="s">
        <v>185</v>
      </c>
      <c r="Q390" s="46"/>
      <c r="R390" s="102" t="s">
        <v>33</v>
      </c>
      <c r="S390" s="103" t="s">
        <v>33</v>
      </c>
      <c r="T390" s="103" t="s">
        <v>191</v>
      </c>
      <c r="U390" s="175" t="s">
        <v>167</v>
      </c>
      <c r="V390" s="225" t="s">
        <v>187</v>
      </c>
      <c r="W390" s="176" t="s">
        <v>33</v>
      </c>
      <c r="X390" s="177" t="s">
        <v>167</v>
      </c>
      <c r="Y390" s="178" t="s">
        <v>33</v>
      </c>
    </row>
    <row r="391" spans="2:25" x14ac:dyDescent="0.25">
      <c r="B391" s="30">
        <v>45119</v>
      </c>
      <c r="C391" s="46"/>
      <c r="D391" s="26">
        <v>131.78</v>
      </c>
      <c r="E391" s="26"/>
      <c r="F391" s="26"/>
      <c r="G391" s="26"/>
      <c r="H391" s="26"/>
      <c r="I391" s="46"/>
      <c r="J391" s="26">
        <v>134.19999999999999</v>
      </c>
      <c r="K391" s="46"/>
      <c r="L391" s="26"/>
      <c r="M391" s="46"/>
      <c r="N391" s="47" t="s">
        <v>33</v>
      </c>
      <c r="O391" s="104" t="s">
        <v>42</v>
      </c>
      <c r="P391" s="49" t="s">
        <v>185</v>
      </c>
      <c r="Q391" s="46"/>
      <c r="R391" s="102"/>
      <c r="S391" s="103"/>
      <c r="T391" s="22">
        <v>23.98</v>
      </c>
      <c r="U391" s="175" t="s">
        <v>167</v>
      </c>
      <c r="V391" s="225" t="s">
        <v>187</v>
      </c>
      <c r="W391" s="176"/>
      <c r="X391" s="177" t="s">
        <v>167</v>
      </c>
      <c r="Y391" s="159"/>
    </row>
    <row r="392" spans="2:25" x14ac:dyDescent="0.25">
      <c r="B392" s="30">
        <v>45121</v>
      </c>
      <c r="C392" s="46"/>
      <c r="D392" s="26">
        <v>136.08000000000001</v>
      </c>
      <c r="E392" s="26"/>
      <c r="F392" s="26"/>
      <c r="G392" s="26"/>
      <c r="H392" s="26"/>
      <c r="I392" s="46"/>
      <c r="J392" s="26">
        <v>134.19999999999999</v>
      </c>
      <c r="K392" s="46"/>
      <c r="L392" s="26"/>
      <c r="M392" s="46"/>
      <c r="N392" s="47" t="s">
        <v>33</v>
      </c>
      <c r="O392" s="104" t="s">
        <v>42</v>
      </c>
      <c r="P392" s="49" t="s">
        <v>185</v>
      </c>
      <c r="Q392" s="46"/>
      <c r="R392" s="102"/>
      <c r="S392" s="103"/>
      <c r="T392" s="22">
        <v>28.08</v>
      </c>
      <c r="U392" s="175" t="s">
        <v>167</v>
      </c>
      <c r="V392" s="225" t="s">
        <v>187</v>
      </c>
      <c r="W392" s="176"/>
      <c r="X392" s="177" t="s">
        <v>167</v>
      </c>
      <c r="Y392" s="159"/>
    </row>
    <row r="393" spans="2:25" x14ac:dyDescent="0.25">
      <c r="B393" s="30">
        <v>45124</v>
      </c>
      <c r="C393" s="46"/>
      <c r="D393" s="26">
        <v>94.08</v>
      </c>
      <c r="E393" s="26"/>
      <c r="F393" s="26"/>
      <c r="G393" s="26"/>
      <c r="H393" s="26"/>
      <c r="I393" s="46"/>
      <c r="J393" s="26">
        <v>122.4</v>
      </c>
      <c r="K393" s="46"/>
      <c r="L393" s="26"/>
      <c r="M393" s="46"/>
      <c r="N393" s="47" t="s">
        <v>33</v>
      </c>
      <c r="O393" s="104" t="s">
        <v>42</v>
      </c>
      <c r="P393" s="49" t="s">
        <v>185</v>
      </c>
      <c r="Q393" s="46"/>
      <c r="R393" s="102" t="s">
        <v>33</v>
      </c>
      <c r="S393" s="103" t="s">
        <v>33</v>
      </c>
      <c r="T393" s="22">
        <v>14.4</v>
      </c>
      <c r="U393" s="175" t="s">
        <v>167</v>
      </c>
      <c r="V393" s="225" t="s">
        <v>187</v>
      </c>
      <c r="W393" s="176" t="s">
        <v>33</v>
      </c>
      <c r="X393" s="177" t="s">
        <v>167</v>
      </c>
      <c r="Y393" s="178" t="s">
        <v>33</v>
      </c>
    </row>
    <row r="394" spans="2:25" x14ac:dyDescent="0.25">
      <c r="B394" s="30">
        <v>45126</v>
      </c>
      <c r="C394" s="46"/>
      <c r="D394" s="26">
        <v>144.24</v>
      </c>
      <c r="E394" s="26"/>
      <c r="F394" s="26"/>
      <c r="G394" s="26"/>
      <c r="H394" s="26"/>
      <c r="I394" s="46"/>
      <c r="J394" s="26">
        <v>134.4</v>
      </c>
      <c r="K394" s="46"/>
      <c r="L394" s="26"/>
      <c r="M394" s="46"/>
      <c r="N394" s="47" t="s">
        <v>33</v>
      </c>
      <c r="O394" s="104" t="s">
        <v>42</v>
      </c>
      <c r="P394" s="49" t="s">
        <v>185</v>
      </c>
      <c r="Q394" s="46"/>
      <c r="R394" s="102"/>
      <c r="S394" s="103"/>
      <c r="T394" s="22">
        <v>21.18</v>
      </c>
      <c r="U394" s="175" t="s">
        <v>167</v>
      </c>
      <c r="V394" s="225" t="s">
        <v>187</v>
      </c>
      <c r="W394" s="176"/>
      <c r="X394" s="177" t="s">
        <v>167</v>
      </c>
      <c r="Y394" s="159"/>
    </row>
    <row r="395" spans="2:25" x14ac:dyDescent="0.25">
      <c r="B395" s="30">
        <v>45128</v>
      </c>
      <c r="C395" s="105"/>
      <c r="D395" s="26">
        <v>99.66</v>
      </c>
      <c r="E395" s="26"/>
      <c r="F395" s="26"/>
      <c r="G395" s="26"/>
      <c r="H395" s="26"/>
      <c r="I395" s="46"/>
      <c r="J395" s="26">
        <v>119.7</v>
      </c>
      <c r="K395" s="46"/>
      <c r="L395" s="26"/>
      <c r="M395" s="46"/>
      <c r="N395" s="47" t="s">
        <v>33</v>
      </c>
      <c r="O395" s="104" t="s">
        <v>42</v>
      </c>
      <c r="P395" s="49" t="s">
        <v>185</v>
      </c>
      <c r="Q395" s="46"/>
      <c r="R395" s="102"/>
      <c r="S395" s="103"/>
      <c r="T395" s="22">
        <v>24.78</v>
      </c>
      <c r="U395" s="175" t="s">
        <v>167</v>
      </c>
      <c r="V395" s="225" t="s">
        <v>187</v>
      </c>
      <c r="W395" s="176"/>
      <c r="X395" s="177" t="s">
        <v>167</v>
      </c>
      <c r="Y395" s="159"/>
    </row>
    <row r="396" spans="2:25" x14ac:dyDescent="0.25">
      <c r="B396" s="30">
        <v>45131</v>
      </c>
      <c r="C396" s="46"/>
      <c r="D396" s="26">
        <v>110.88</v>
      </c>
      <c r="E396" s="26"/>
      <c r="F396" s="26"/>
      <c r="G396" s="26"/>
      <c r="H396" s="26"/>
      <c r="I396" s="46"/>
      <c r="J396" s="26">
        <v>127.6</v>
      </c>
      <c r="K396" s="46"/>
      <c r="L396" s="26"/>
      <c r="M396" s="46"/>
      <c r="N396" s="47" t="s">
        <v>33</v>
      </c>
      <c r="O396" s="104" t="s">
        <v>42</v>
      </c>
      <c r="P396" s="49" t="s">
        <v>185</v>
      </c>
      <c r="Q396" s="46"/>
      <c r="R396" s="102" t="s">
        <v>33</v>
      </c>
      <c r="S396" s="103" t="s">
        <v>33</v>
      </c>
      <c r="T396" s="22">
        <v>36.119999999999997</v>
      </c>
      <c r="U396" s="175" t="s">
        <v>167</v>
      </c>
      <c r="V396" s="225" t="s">
        <v>187</v>
      </c>
      <c r="W396" s="176" t="s">
        <v>33</v>
      </c>
      <c r="X396" s="177" t="s">
        <v>167</v>
      </c>
      <c r="Y396" s="178" t="s">
        <v>33</v>
      </c>
    </row>
    <row r="397" spans="2:25" x14ac:dyDescent="0.25">
      <c r="B397" s="30">
        <v>45133</v>
      </c>
      <c r="C397" s="46"/>
      <c r="D397" s="26">
        <v>126.5</v>
      </c>
      <c r="E397" s="26"/>
      <c r="F397" s="26"/>
      <c r="G397" s="26"/>
      <c r="H397" s="26"/>
      <c r="I397" s="46"/>
      <c r="J397" s="26">
        <v>134.4</v>
      </c>
      <c r="K397" s="46"/>
      <c r="L397" s="26"/>
      <c r="M397" s="46"/>
      <c r="N397" s="47" t="s">
        <v>33</v>
      </c>
      <c r="O397" s="104" t="s">
        <v>42</v>
      </c>
      <c r="P397" s="49" t="s">
        <v>185</v>
      </c>
      <c r="Q397" s="46"/>
      <c r="R397" s="102"/>
      <c r="S397" s="103"/>
      <c r="T397" s="22">
        <v>43.74</v>
      </c>
      <c r="U397" s="175" t="s">
        <v>167</v>
      </c>
      <c r="V397" s="225" t="s">
        <v>187</v>
      </c>
      <c r="W397" s="176"/>
      <c r="X397" s="177" t="s">
        <v>167</v>
      </c>
      <c r="Y397" s="159"/>
    </row>
    <row r="398" spans="2:25" x14ac:dyDescent="0.25">
      <c r="B398" s="30">
        <v>45135</v>
      </c>
      <c r="C398" s="105"/>
      <c r="D398" s="26">
        <v>117.12</v>
      </c>
      <c r="E398" s="54"/>
      <c r="F398" s="54"/>
      <c r="G398" s="54"/>
      <c r="H398" s="54"/>
      <c r="I398" s="105"/>
      <c r="J398" s="26">
        <v>132</v>
      </c>
      <c r="K398" s="105"/>
      <c r="L398" s="26"/>
      <c r="M398" s="105"/>
      <c r="N398" s="47" t="s">
        <v>33</v>
      </c>
      <c r="O398" s="104" t="s">
        <v>42</v>
      </c>
      <c r="P398" s="49" t="s">
        <v>185</v>
      </c>
      <c r="Q398" s="105"/>
      <c r="R398" s="102"/>
      <c r="S398" s="103"/>
      <c r="T398" s="22">
        <v>33.299999999999997</v>
      </c>
      <c r="U398" s="175" t="s">
        <v>167</v>
      </c>
      <c r="V398" s="225" t="s">
        <v>187</v>
      </c>
      <c r="W398" s="176"/>
      <c r="X398" s="177" t="s">
        <v>167</v>
      </c>
      <c r="Y398" s="178"/>
    </row>
    <row r="399" spans="2:25" x14ac:dyDescent="0.25">
      <c r="B399" s="30">
        <v>45138</v>
      </c>
      <c r="C399" s="105"/>
      <c r="D399" s="26">
        <v>130.08000000000001</v>
      </c>
      <c r="E399" s="54"/>
      <c r="F399" s="54"/>
      <c r="G399" s="54"/>
      <c r="H399" s="54"/>
      <c r="I399" s="105"/>
      <c r="J399" s="26">
        <v>167.2</v>
      </c>
      <c r="K399" s="105"/>
      <c r="L399" s="26"/>
      <c r="M399" s="105"/>
      <c r="N399" s="47" t="s">
        <v>33</v>
      </c>
      <c r="O399" s="104" t="s">
        <v>33</v>
      </c>
      <c r="P399" s="49" t="s">
        <v>185</v>
      </c>
      <c r="Q399" s="105"/>
      <c r="R399" s="102" t="s">
        <v>33</v>
      </c>
      <c r="S399" s="103" t="s">
        <v>33</v>
      </c>
      <c r="T399" s="22">
        <v>44.88</v>
      </c>
      <c r="U399" s="175" t="s">
        <v>167</v>
      </c>
      <c r="V399" s="225" t="s">
        <v>187</v>
      </c>
      <c r="W399" s="176" t="s">
        <v>33</v>
      </c>
      <c r="X399" s="252">
        <v>41.54</v>
      </c>
      <c r="Y399" s="178" t="s">
        <v>33</v>
      </c>
    </row>
    <row r="400" spans="2:25" x14ac:dyDescent="0.25">
      <c r="B400" s="30">
        <v>45140</v>
      </c>
      <c r="C400" s="105"/>
      <c r="D400" s="26">
        <v>105.6</v>
      </c>
      <c r="E400" s="54"/>
      <c r="F400" s="54"/>
      <c r="G400" s="54"/>
      <c r="H400" s="54"/>
      <c r="I400" s="105"/>
      <c r="J400" s="26">
        <v>132</v>
      </c>
      <c r="K400" s="105"/>
      <c r="L400" s="26"/>
      <c r="M400" s="105"/>
      <c r="N400" s="47" t="s">
        <v>33</v>
      </c>
      <c r="O400" s="104" t="s">
        <v>33</v>
      </c>
      <c r="P400" s="49" t="s">
        <v>185</v>
      </c>
      <c r="Q400" s="105"/>
      <c r="R400" s="102"/>
      <c r="S400" s="103"/>
      <c r="T400" s="22">
        <v>21.18</v>
      </c>
      <c r="U400" s="175" t="s">
        <v>167</v>
      </c>
      <c r="V400" s="225" t="s">
        <v>187</v>
      </c>
      <c r="W400" s="176"/>
      <c r="X400" s="177" t="s">
        <v>167</v>
      </c>
      <c r="Y400" s="178"/>
    </row>
    <row r="401" spans="2:25" x14ac:dyDescent="0.25">
      <c r="B401" s="30">
        <v>45142</v>
      </c>
      <c r="C401" s="46"/>
      <c r="D401" s="26">
        <v>103.44</v>
      </c>
      <c r="E401" s="26"/>
      <c r="F401" s="26"/>
      <c r="G401" s="26"/>
      <c r="H401" s="26"/>
      <c r="I401" s="46"/>
      <c r="J401" s="26">
        <v>129.80000000000001</v>
      </c>
      <c r="K401" s="46"/>
      <c r="L401" s="26"/>
      <c r="M401" s="46"/>
      <c r="N401" s="47" t="s">
        <v>33</v>
      </c>
      <c r="O401" s="104" t="s">
        <v>42</v>
      </c>
      <c r="P401" s="49" t="s">
        <v>185</v>
      </c>
      <c r="Q401" s="46"/>
      <c r="R401" s="102"/>
      <c r="S401" s="103"/>
      <c r="T401" s="103" t="s">
        <v>42</v>
      </c>
      <c r="U401" s="175" t="s">
        <v>167</v>
      </c>
      <c r="V401" s="225" t="s">
        <v>187</v>
      </c>
      <c r="W401" s="176"/>
      <c r="X401" s="177" t="s">
        <v>167</v>
      </c>
      <c r="Y401" s="159"/>
    </row>
    <row r="402" spans="2:25" x14ac:dyDescent="0.25">
      <c r="B402" s="30">
        <v>45145</v>
      </c>
      <c r="C402" s="46"/>
      <c r="D402" s="26">
        <v>95.7</v>
      </c>
      <c r="E402" s="26"/>
      <c r="F402" s="26"/>
      <c r="G402" s="26"/>
      <c r="H402" s="26"/>
      <c r="I402" s="46"/>
      <c r="J402" s="26">
        <v>134.19999999999999</v>
      </c>
      <c r="K402" s="46"/>
      <c r="L402" s="26"/>
      <c r="M402" s="46"/>
      <c r="N402" s="47" t="s">
        <v>33</v>
      </c>
      <c r="O402" s="104" t="s">
        <v>42</v>
      </c>
      <c r="P402" s="49" t="s">
        <v>185</v>
      </c>
      <c r="Q402" s="46"/>
      <c r="R402" s="102" t="s">
        <v>33</v>
      </c>
      <c r="S402" s="103" t="s">
        <v>33</v>
      </c>
      <c r="T402" s="103" t="s">
        <v>42</v>
      </c>
      <c r="U402" s="175" t="s">
        <v>167</v>
      </c>
      <c r="V402" s="225" t="s">
        <v>187</v>
      </c>
      <c r="W402" s="176" t="s">
        <v>33</v>
      </c>
      <c r="X402" s="252">
        <v>5.0599999999999996</v>
      </c>
      <c r="Y402" s="178" t="s">
        <v>33</v>
      </c>
    </row>
    <row r="403" spans="2:25" x14ac:dyDescent="0.25">
      <c r="B403" s="30">
        <v>45147</v>
      </c>
      <c r="C403" s="46"/>
      <c r="D403" s="26">
        <v>117.48</v>
      </c>
      <c r="E403" s="26"/>
      <c r="F403" s="26"/>
      <c r="G403" s="26"/>
      <c r="H403" s="26"/>
      <c r="I403" s="46"/>
      <c r="J403" s="26">
        <v>117.48</v>
      </c>
      <c r="K403" s="46"/>
      <c r="L403" s="26"/>
      <c r="M403" s="46"/>
      <c r="N403" s="47" t="s">
        <v>33</v>
      </c>
      <c r="O403" s="104" t="s">
        <v>42</v>
      </c>
      <c r="P403" s="49" t="s">
        <v>185</v>
      </c>
      <c r="Q403" s="46"/>
      <c r="R403" s="102"/>
      <c r="S403" s="103"/>
      <c r="T403" s="103" t="s">
        <v>42</v>
      </c>
      <c r="U403" s="175" t="s">
        <v>167</v>
      </c>
      <c r="V403" s="225" t="s">
        <v>187</v>
      </c>
      <c r="W403" s="176"/>
      <c r="X403" s="177" t="s">
        <v>167</v>
      </c>
      <c r="Y403" s="159"/>
    </row>
    <row r="404" spans="2:25" x14ac:dyDescent="0.25">
      <c r="B404" s="30">
        <v>45149</v>
      </c>
      <c r="C404" s="46"/>
      <c r="D404" s="26">
        <v>113.52</v>
      </c>
      <c r="E404" s="26"/>
      <c r="F404" s="26"/>
      <c r="G404" s="26"/>
      <c r="H404" s="26"/>
      <c r="I404" s="46"/>
      <c r="J404" s="26">
        <v>134.4</v>
      </c>
      <c r="K404" s="46"/>
      <c r="L404" s="26"/>
      <c r="M404" s="46"/>
      <c r="N404" s="47" t="s">
        <v>33</v>
      </c>
      <c r="O404" s="104" t="s">
        <v>42</v>
      </c>
      <c r="P404" s="49" t="s">
        <v>185</v>
      </c>
      <c r="Q404" s="46"/>
      <c r="R404" s="102"/>
      <c r="S404" s="103"/>
      <c r="T404" s="103" t="s">
        <v>42</v>
      </c>
      <c r="U404" s="175" t="s">
        <v>167</v>
      </c>
      <c r="V404" s="225" t="s">
        <v>187</v>
      </c>
      <c r="W404" s="176"/>
      <c r="X404" s="177" t="s">
        <v>167</v>
      </c>
      <c r="Y404" s="159"/>
    </row>
    <row r="405" spans="2:25" x14ac:dyDescent="0.25">
      <c r="B405" s="30">
        <v>45154</v>
      </c>
      <c r="C405" s="46"/>
      <c r="D405" s="26">
        <v>113.36</v>
      </c>
      <c r="E405" s="26"/>
      <c r="F405" s="26"/>
      <c r="G405" s="26"/>
      <c r="H405" s="26"/>
      <c r="I405" s="46"/>
      <c r="J405" s="26">
        <v>138.6</v>
      </c>
      <c r="K405" s="46"/>
      <c r="L405" s="26"/>
      <c r="M405" s="46"/>
      <c r="N405" s="47" t="s">
        <v>33</v>
      </c>
      <c r="O405" s="104" t="s">
        <v>42</v>
      </c>
      <c r="P405" s="49" t="s">
        <v>185</v>
      </c>
      <c r="Q405" s="46"/>
      <c r="R405" s="102" t="s">
        <v>33</v>
      </c>
      <c r="S405" s="103" t="s">
        <v>33</v>
      </c>
      <c r="T405" s="22">
        <v>21.18</v>
      </c>
      <c r="U405" s="175" t="s">
        <v>167</v>
      </c>
      <c r="V405" s="225" t="s">
        <v>187</v>
      </c>
      <c r="W405" s="176" t="s">
        <v>33</v>
      </c>
      <c r="X405" s="177" t="s">
        <v>167</v>
      </c>
      <c r="Y405" s="178" t="s">
        <v>33</v>
      </c>
    </row>
    <row r="406" spans="2:25" x14ac:dyDescent="0.25">
      <c r="B406" s="30">
        <v>45156</v>
      </c>
      <c r="C406" s="46"/>
      <c r="D406" s="26">
        <v>98.78</v>
      </c>
      <c r="E406" s="26"/>
      <c r="F406" s="26"/>
      <c r="G406" s="26"/>
      <c r="H406" s="26"/>
      <c r="I406" s="46"/>
      <c r="J406" s="26">
        <v>136.4</v>
      </c>
      <c r="K406" s="46"/>
      <c r="L406" s="26"/>
      <c r="M406" s="46"/>
      <c r="N406" s="47" t="s">
        <v>33</v>
      </c>
      <c r="O406" s="104" t="s">
        <v>42</v>
      </c>
      <c r="P406" s="49" t="s">
        <v>185</v>
      </c>
      <c r="Q406" s="46"/>
      <c r="R406" s="102"/>
      <c r="S406" s="103"/>
      <c r="T406" s="103" t="s">
        <v>42</v>
      </c>
      <c r="U406" s="175" t="s">
        <v>167</v>
      </c>
      <c r="V406" s="225" t="s">
        <v>187</v>
      </c>
      <c r="W406" s="176"/>
      <c r="X406" s="177" t="s">
        <v>167</v>
      </c>
      <c r="Y406" s="159"/>
    </row>
    <row r="407" spans="2:25" x14ac:dyDescent="0.25">
      <c r="B407" s="30">
        <v>45159</v>
      </c>
      <c r="C407" s="46"/>
      <c r="D407" s="26">
        <v>149.6</v>
      </c>
      <c r="E407" s="26"/>
      <c r="F407" s="26"/>
      <c r="G407" s="26"/>
      <c r="H407" s="26"/>
      <c r="I407" s="46"/>
      <c r="J407" s="26">
        <v>138.6</v>
      </c>
      <c r="K407" s="46"/>
      <c r="L407" s="26"/>
      <c r="M407" s="46"/>
      <c r="N407" s="47" t="s">
        <v>33</v>
      </c>
      <c r="O407" s="104" t="s">
        <v>33</v>
      </c>
      <c r="P407" s="49" t="s">
        <v>185</v>
      </c>
      <c r="Q407" s="46"/>
      <c r="R407" s="102" t="s">
        <v>33</v>
      </c>
      <c r="S407" s="103" t="s">
        <v>33</v>
      </c>
      <c r="T407" s="22">
        <v>25.32</v>
      </c>
      <c r="U407" s="175" t="s">
        <v>167</v>
      </c>
      <c r="V407" s="225" t="s">
        <v>187</v>
      </c>
      <c r="W407" s="176" t="s">
        <v>33</v>
      </c>
      <c r="X407" s="177" t="s">
        <v>33</v>
      </c>
      <c r="Y407" s="178" t="s">
        <v>33</v>
      </c>
    </row>
    <row r="408" spans="2:25" x14ac:dyDescent="0.25">
      <c r="B408" s="30">
        <v>45161</v>
      </c>
      <c r="C408" s="46"/>
      <c r="D408" s="26">
        <v>96.6</v>
      </c>
      <c r="E408" s="26"/>
      <c r="F408" s="26"/>
      <c r="G408" s="26"/>
      <c r="H408" s="26"/>
      <c r="I408" s="46"/>
      <c r="J408" s="26">
        <v>121</v>
      </c>
      <c r="K408" s="46"/>
      <c r="L408" s="26"/>
      <c r="M408" s="46"/>
      <c r="N408" s="47" t="s">
        <v>33</v>
      </c>
      <c r="O408" s="104" t="s">
        <v>33</v>
      </c>
      <c r="P408" s="49" t="s">
        <v>185</v>
      </c>
      <c r="Q408" s="46"/>
      <c r="R408" s="102"/>
      <c r="S408" s="103"/>
      <c r="T408" s="22">
        <v>17.940000000000001</v>
      </c>
      <c r="U408" s="175" t="s">
        <v>167</v>
      </c>
      <c r="V408" s="225" t="s">
        <v>187</v>
      </c>
      <c r="W408" s="176"/>
      <c r="X408" s="177" t="s">
        <v>33</v>
      </c>
      <c r="Y408" s="159"/>
    </row>
    <row r="409" spans="2:25" x14ac:dyDescent="0.25">
      <c r="B409" s="30">
        <v>45163</v>
      </c>
      <c r="C409" s="46"/>
      <c r="D409" s="26">
        <v>79.59</v>
      </c>
      <c r="E409" s="26"/>
      <c r="F409" s="26"/>
      <c r="G409" s="26"/>
      <c r="H409" s="26"/>
      <c r="I409" s="46"/>
      <c r="J409" s="26"/>
      <c r="K409" s="46"/>
      <c r="L409" s="26"/>
      <c r="M409" s="46"/>
      <c r="N409" s="47" t="s">
        <v>33</v>
      </c>
      <c r="O409" s="104" t="s">
        <v>33</v>
      </c>
      <c r="P409" s="49" t="s">
        <v>185</v>
      </c>
      <c r="Q409" s="46"/>
      <c r="R409" s="102"/>
      <c r="S409" s="103"/>
      <c r="T409" s="22">
        <v>33.06</v>
      </c>
      <c r="U409" s="175" t="s">
        <v>167</v>
      </c>
      <c r="V409" s="225" t="s">
        <v>187</v>
      </c>
      <c r="W409" s="176"/>
      <c r="X409" s="177" t="s">
        <v>33</v>
      </c>
      <c r="Y409" s="159"/>
    </row>
    <row r="410" spans="2:25" x14ac:dyDescent="0.25">
      <c r="B410" s="30">
        <v>45166</v>
      </c>
      <c r="C410" s="105"/>
      <c r="D410" s="26">
        <v>125.16</v>
      </c>
      <c r="E410" s="26"/>
      <c r="F410" s="26"/>
      <c r="G410" s="26"/>
      <c r="H410" s="26"/>
      <c r="I410" s="46"/>
      <c r="J410" s="26"/>
      <c r="K410" s="46"/>
      <c r="L410" s="26"/>
      <c r="M410" s="46"/>
      <c r="N410" s="47" t="s">
        <v>33</v>
      </c>
      <c r="O410" s="104" t="s">
        <v>33</v>
      </c>
      <c r="P410" s="49" t="s">
        <v>185</v>
      </c>
      <c r="Q410" s="46"/>
      <c r="R410" s="102" t="s">
        <v>33</v>
      </c>
      <c r="S410" s="103" t="s">
        <v>33</v>
      </c>
      <c r="T410" s="103" t="s">
        <v>42</v>
      </c>
      <c r="U410" s="175" t="s">
        <v>167</v>
      </c>
      <c r="V410" s="225" t="s">
        <v>187</v>
      </c>
      <c r="W410" s="176" t="s">
        <v>33</v>
      </c>
      <c r="X410" s="177" t="s">
        <v>33</v>
      </c>
      <c r="Y410" s="178" t="s">
        <v>33</v>
      </c>
    </row>
    <row r="411" spans="2:25" x14ac:dyDescent="0.25">
      <c r="B411" s="30">
        <v>45168</v>
      </c>
      <c r="C411" s="46"/>
      <c r="D411" s="26">
        <v>86.73</v>
      </c>
      <c r="E411" s="26"/>
      <c r="F411" s="26"/>
      <c r="G411" s="26"/>
      <c r="H411" s="26"/>
      <c r="I411" s="46"/>
      <c r="J411" s="26">
        <v>123.9</v>
      </c>
      <c r="K411" s="46"/>
      <c r="L411" s="26"/>
      <c r="M411" s="46"/>
      <c r="N411" s="47" t="s">
        <v>33</v>
      </c>
      <c r="O411" s="104" t="s">
        <v>33</v>
      </c>
      <c r="P411" s="49" t="s">
        <v>185</v>
      </c>
      <c r="Q411" s="46"/>
      <c r="R411" s="102"/>
      <c r="S411" s="103"/>
      <c r="T411" s="103" t="s">
        <v>42</v>
      </c>
      <c r="U411" s="175" t="s">
        <v>167</v>
      </c>
      <c r="V411" s="225" t="s">
        <v>187</v>
      </c>
      <c r="W411" s="176"/>
      <c r="X411" s="177" t="s">
        <v>33</v>
      </c>
      <c r="Y411" s="159"/>
    </row>
    <row r="412" spans="2:25" x14ac:dyDescent="0.25">
      <c r="B412" s="30">
        <v>45170</v>
      </c>
      <c r="C412" s="46"/>
      <c r="D412" s="26">
        <v>115.7</v>
      </c>
      <c r="E412" s="26"/>
      <c r="F412" s="26"/>
      <c r="G412" s="26"/>
      <c r="H412" s="26"/>
      <c r="I412" s="46"/>
      <c r="J412" s="26">
        <v>118.8</v>
      </c>
      <c r="K412" s="46"/>
      <c r="L412" s="26"/>
      <c r="M412" s="46"/>
      <c r="N412" s="47" t="s">
        <v>33</v>
      </c>
      <c r="O412" s="104" t="s">
        <v>33</v>
      </c>
      <c r="P412" s="49" t="s">
        <v>185</v>
      </c>
      <c r="Q412" s="46"/>
      <c r="R412" s="102"/>
      <c r="S412" s="103"/>
      <c r="T412" s="103" t="s">
        <v>42</v>
      </c>
      <c r="U412" s="175" t="s">
        <v>167</v>
      </c>
      <c r="V412" s="225" t="s">
        <v>187</v>
      </c>
      <c r="W412" s="176"/>
      <c r="X412" s="177" t="s">
        <v>33</v>
      </c>
      <c r="Y412" s="159"/>
    </row>
    <row r="413" spans="2:25" x14ac:dyDescent="0.25">
      <c r="B413" s="30">
        <v>45173</v>
      </c>
      <c r="C413" s="46"/>
      <c r="D413" s="26">
        <v>55.88</v>
      </c>
      <c r="E413" s="26"/>
      <c r="F413" s="26"/>
      <c r="G413" s="26"/>
      <c r="H413" s="26"/>
      <c r="I413" s="46"/>
      <c r="J413" s="26">
        <v>63.8</v>
      </c>
      <c r="K413" s="46"/>
      <c r="L413" s="26"/>
      <c r="M413" s="46"/>
      <c r="N413" s="47" t="s">
        <v>33</v>
      </c>
      <c r="O413" s="109">
        <v>154</v>
      </c>
      <c r="P413" s="49" t="s">
        <v>185</v>
      </c>
      <c r="Q413" s="46"/>
      <c r="R413" s="102" t="s">
        <v>33</v>
      </c>
      <c r="S413" s="103" t="s">
        <v>33</v>
      </c>
      <c r="T413" s="22">
        <v>110.16</v>
      </c>
      <c r="U413" s="198">
        <v>29.92</v>
      </c>
      <c r="V413" s="225" t="s">
        <v>187</v>
      </c>
      <c r="W413" s="176" t="s">
        <v>33</v>
      </c>
      <c r="X413" s="177" t="s">
        <v>33</v>
      </c>
      <c r="Y413" s="178" t="s">
        <v>33</v>
      </c>
    </row>
    <row r="414" spans="2:25" x14ac:dyDescent="0.25">
      <c r="B414" s="30">
        <v>45175</v>
      </c>
      <c r="C414" s="105"/>
      <c r="D414" s="26">
        <v>88.515000000000001</v>
      </c>
      <c r="E414" s="54"/>
      <c r="F414" s="54"/>
      <c r="G414" s="54"/>
      <c r="H414" s="54"/>
      <c r="I414" s="105"/>
      <c r="J414" s="26">
        <v>107.1</v>
      </c>
      <c r="K414" s="105"/>
      <c r="L414" s="26"/>
      <c r="M414" s="105"/>
      <c r="N414" s="47" t="s">
        <v>33</v>
      </c>
      <c r="O414" s="109">
        <v>170.1</v>
      </c>
      <c r="P414" s="49" t="s">
        <v>185</v>
      </c>
      <c r="Q414" s="105"/>
      <c r="R414" s="102"/>
      <c r="S414" s="103"/>
      <c r="T414" s="22">
        <v>77.7</v>
      </c>
      <c r="U414" s="198">
        <v>30.69</v>
      </c>
      <c r="V414" s="225" t="s">
        <v>187</v>
      </c>
      <c r="W414" s="176"/>
      <c r="X414" s="252">
        <v>10.692</v>
      </c>
      <c r="Y414" s="159"/>
    </row>
    <row r="415" spans="2:25" x14ac:dyDescent="0.25">
      <c r="B415" s="30">
        <v>45177</v>
      </c>
      <c r="C415" s="46"/>
      <c r="D415" s="26">
        <v>125.16</v>
      </c>
      <c r="E415" s="26"/>
      <c r="F415" s="26"/>
      <c r="G415" s="26"/>
      <c r="H415" s="26"/>
      <c r="I415" s="46"/>
      <c r="J415" s="26">
        <v>132.30000000000001</v>
      </c>
      <c r="K415" s="46"/>
      <c r="L415" s="26"/>
      <c r="M415" s="46"/>
      <c r="N415" s="47" t="s">
        <v>33</v>
      </c>
      <c r="O415" s="109">
        <v>161.69999999999999</v>
      </c>
      <c r="P415" s="49" t="s">
        <v>185</v>
      </c>
      <c r="Q415" s="46"/>
      <c r="R415" s="102"/>
      <c r="S415" s="103"/>
      <c r="T415" s="22">
        <v>64.8</v>
      </c>
      <c r="U415" s="198">
        <v>17.760000000000002</v>
      </c>
      <c r="V415" s="225" t="s">
        <v>187</v>
      </c>
      <c r="W415" s="176"/>
      <c r="X415" s="177" t="s">
        <v>33</v>
      </c>
      <c r="Y415" s="159"/>
    </row>
    <row r="416" spans="2:25" x14ac:dyDescent="0.25">
      <c r="B416" s="30">
        <v>45182</v>
      </c>
      <c r="C416" s="105"/>
      <c r="D416" s="26">
        <v>104.16</v>
      </c>
      <c r="E416" s="54"/>
      <c r="F416" s="54"/>
      <c r="G416" s="54"/>
      <c r="H416" s="54"/>
      <c r="I416" s="105"/>
      <c r="J416" s="26">
        <v>117.6</v>
      </c>
      <c r="K416" s="105"/>
      <c r="L416" s="26"/>
      <c r="M416" s="105"/>
      <c r="N416" s="47" t="s">
        <v>33</v>
      </c>
      <c r="O416" s="109">
        <v>182.7</v>
      </c>
      <c r="P416" s="49" t="s">
        <v>185</v>
      </c>
      <c r="Q416" s="105"/>
      <c r="R416" s="102" t="s">
        <v>33</v>
      </c>
      <c r="S416" s="103" t="s">
        <v>33</v>
      </c>
      <c r="T416" s="22">
        <v>37.4</v>
      </c>
      <c r="U416" s="198">
        <v>17.22</v>
      </c>
      <c r="V416" s="225" t="s">
        <v>187</v>
      </c>
      <c r="W416" s="176" t="s">
        <v>33</v>
      </c>
      <c r="X416" s="177" t="s">
        <v>33</v>
      </c>
      <c r="Y416" s="178" t="s">
        <v>33</v>
      </c>
    </row>
    <row r="417" spans="2:25" x14ac:dyDescent="0.25">
      <c r="B417" s="30">
        <v>45184</v>
      </c>
      <c r="C417" s="46"/>
      <c r="D417" s="26">
        <v>138.72</v>
      </c>
      <c r="E417" s="26"/>
      <c r="F417" s="26"/>
      <c r="G417" s="26"/>
      <c r="H417" s="26"/>
      <c r="I417" s="46"/>
      <c r="J417" s="26">
        <v>98.7</v>
      </c>
      <c r="K417" s="46"/>
      <c r="L417" s="26"/>
      <c r="M417" s="46"/>
      <c r="N417" s="47" t="s">
        <v>33</v>
      </c>
      <c r="O417" s="109">
        <v>172.2</v>
      </c>
      <c r="P417" s="49" t="s">
        <v>185</v>
      </c>
      <c r="Q417" s="46"/>
      <c r="R417" s="102"/>
      <c r="S417" s="103"/>
      <c r="T417" s="22">
        <v>58.08</v>
      </c>
      <c r="U417" s="198">
        <v>13.22</v>
      </c>
      <c r="V417" s="225" t="s">
        <v>187</v>
      </c>
      <c r="W417" s="176"/>
      <c r="X417" s="177" t="s">
        <v>33</v>
      </c>
      <c r="Y417" s="159"/>
    </row>
    <row r="418" spans="2:25" x14ac:dyDescent="0.25">
      <c r="B418" s="30">
        <v>45187</v>
      </c>
      <c r="C418" s="46"/>
      <c r="D418" s="26">
        <v>95.13</v>
      </c>
      <c r="E418" s="26"/>
      <c r="F418" s="26"/>
      <c r="G418" s="26"/>
      <c r="H418" s="26"/>
      <c r="I418" s="46"/>
      <c r="J418" s="26">
        <v>130.19999999999999</v>
      </c>
      <c r="K418" s="46"/>
      <c r="L418" s="26"/>
      <c r="M418" s="46"/>
      <c r="N418" s="47" t="s">
        <v>33</v>
      </c>
      <c r="O418" s="109">
        <v>199.5</v>
      </c>
      <c r="P418" s="49" t="s">
        <v>185</v>
      </c>
      <c r="Q418" s="46"/>
      <c r="R418" s="102" t="s">
        <v>33</v>
      </c>
      <c r="S418" s="103" t="s">
        <v>33</v>
      </c>
      <c r="T418" s="22">
        <v>51.24</v>
      </c>
      <c r="U418" s="198">
        <v>12.21</v>
      </c>
      <c r="V418" s="225" t="s">
        <v>187</v>
      </c>
      <c r="W418" s="176" t="s">
        <v>33</v>
      </c>
      <c r="X418" s="252">
        <v>4.03</v>
      </c>
      <c r="Y418" s="178" t="s">
        <v>33</v>
      </c>
    </row>
    <row r="419" spans="2:25" x14ac:dyDescent="0.25">
      <c r="B419" s="30">
        <v>45189</v>
      </c>
      <c r="C419" s="46"/>
      <c r="D419" s="26">
        <v>103.11</v>
      </c>
      <c r="E419" s="26"/>
      <c r="F419" s="26"/>
      <c r="G419" s="26"/>
      <c r="H419" s="26"/>
      <c r="I419" s="46"/>
      <c r="J419" s="26">
        <v>136.5</v>
      </c>
      <c r="K419" s="46"/>
      <c r="L419" s="26"/>
      <c r="M419" s="46"/>
      <c r="N419" s="47" t="s">
        <v>33</v>
      </c>
      <c r="O419" s="109">
        <v>205.8</v>
      </c>
      <c r="P419" s="49" t="s">
        <v>185</v>
      </c>
      <c r="Q419" s="46"/>
      <c r="R419" s="102"/>
      <c r="S419" s="103"/>
      <c r="T419" s="22">
        <v>73.5</v>
      </c>
      <c r="U419" s="198">
        <v>11.571999999999999</v>
      </c>
      <c r="V419" s="225" t="s">
        <v>187</v>
      </c>
      <c r="W419" s="176"/>
      <c r="X419" s="252">
        <v>136.5</v>
      </c>
      <c r="Y419" s="159"/>
    </row>
    <row r="420" spans="2:25" x14ac:dyDescent="0.25">
      <c r="B420" s="30">
        <v>45191</v>
      </c>
      <c r="C420" s="46"/>
      <c r="D420" s="26">
        <v>125.58</v>
      </c>
      <c r="E420" s="26"/>
      <c r="F420" s="26"/>
      <c r="G420" s="26"/>
      <c r="H420" s="26"/>
      <c r="I420" s="46"/>
      <c r="J420" s="26">
        <v>107.1</v>
      </c>
      <c r="K420" s="46"/>
      <c r="L420" s="26"/>
      <c r="M420" s="46"/>
      <c r="N420" s="47" t="s">
        <v>33</v>
      </c>
      <c r="O420" s="109">
        <v>180.6</v>
      </c>
      <c r="P420" s="49" t="s">
        <v>185</v>
      </c>
      <c r="Q420" s="46"/>
      <c r="R420" s="102"/>
      <c r="S420" s="103"/>
      <c r="T420" s="22">
        <v>47.08</v>
      </c>
      <c r="U420" s="198">
        <v>20.79</v>
      </c>
      <c r="V420" s="225" t="s">
        <v>187</v>
      </c>
      <c r="W420" s="176"/>
      <c r="X420" s="252">
        <v>9.0090000000000003</v>
      </c>
      <c r="Y420" s="159"/>
    </row>
    <row r="421" spans="2:25" x14ac:dyDescent="0.25">
      <c r="B421" s="30">
        <v>45194</v>
      </c>
      <c r="C421" s="46"/>
      <c r="D421" s="26">
        <v>107.52</v>
      </c>
      <c r="E421" s="26"/>
      <c r="F421" s="26"/>
      <c r="G421" s="26"/>
      <c r="H421" s="26"/>
      <c r="I421" s="46"/>
      <c r="J421" s="26">
        <v>140.69999999999999</v>
      </c>
      <c r="K421" s="46"/>
      <c r="L421" s="26"/>
      <c r="M421" s="46"/>
      <c r="N421" s="47" t="s">
        <v>33</v>
      </c>
      <c r="O421" s="109">
        <v>210</v>
      </c>
      <c r="P421" s="49" t="s">
        <v>185</v>
      </c>
      <c r="Q421" s="46"/>
      <c r="R421" s="102" t="s">
        <v>33</v>
      </c>
      <c r="S421" s="103" t="s">
        <v>33</v>
      </c>
      <c r="T421" s="22">
        <v>71.400000000000006</v>
      </c>
      <c r="U421" s="198">
        <v>14.679</v>
      </c>
      <c r="V421" s="225" t="s">
        <v>187</v>
      </c>
      <c r="W421" s="176" t="s">
        <v>33</v>
      </c>
      <c r="X421" s="252">
        <v>220.5</v>
      </c>
      <c r="Y421" s="178" t="s">
        <v>33</v>
      </c>
    </row>
    <row r="422" spans="2:25" x14ac:dyDescent="0.25">
      <c r="B422" s="30">
        <v>45196</v>
      </c>
      <c r="C422" s="46"/>
      <c r="D422" s="26">
        <v>115.5</v>
      </c>
      <c r="E422" s="26"/>
      <c r="F422" s="26"/>
      <c r="G422" s="26"/>
      <c r="H422" s="26"/>
      <c r="I422" s="46"/>
      <c r="J422" s="26">
        <v>140.69999999999999</v>
      </c>
      <c r="K422" s="46"/>
      <c r="L422" s="26"/>
      <c r="M422" s="46"/>
      <c r="N422" s="47" t="s">
        <v>33</v>
      </c>
      <c r="O422" s="109">
        <v>215.25</v>
      </c>
      <c r="P422" s="49" t="s">
        <v>185</v>
      </c>
      <c r="Q422" s="46"/>
      <c r="R422" s="102"/>
      <c r="S422" s="103"/>
      <c r="T422" s="22">
        <v>76.650000000000006</v>
      </c>
      <c r="U422" s="198">
        <v>12.516</v>
      </c>
      <c r="V422" s="225" t="s">
        <v>187</v>
      </c>
      <c r="W422" s="176"/>
      <c r="X422" s="177" t="s">
        <v>167</v>
      </c>
      <c r="Y422" s="159"/>
    </row>
    <row r="423" spans="2:25" x14ac:dyDescent="0.25">
      <c r="B423" s="30">
        <v>45198</v>
      </c>
      <c r="C423" s="46"/>
      <c r="D423" s="26">
        <v>95.55</v>
      </c>
      <c r="E423" s="26"/>
      <c r="F423" s="26"/>
      <c r="G423" s="26"/>
      <c r="H423" s="26"/>
      <c r="I423" s="46"/>
      <c r="J423" s="26">
        <v>143</v>
      </c>
      <c r="K423" s="46"/>
      <c r="L423" s="26"/>
      <c r="M423" s="46"/>
      <c r="N423" s="47" t="s">
        <v>33</v>
      </c>
      <c r="O423" s="109">
        <v>220.5</v>
      </c>
      <c r="P423" s="49" t="s">
        <v>185</v>
      </c>
      <c r="Q423" s="46"/>
      <c r="R423" s="102"/>
      <c r="S423" s="103"/>
      <c r="T423" s="22">
        <v>80.849999999999994</v>
      </c>
      <c r="U423" s="198">
        <v>6.82</v>
      </c>
      <c r="V423" s="225" t="s">
        <v>187</v>
      </c>
      <c r="W423" s="176"/>
      <c r="X423" s="252">
        <v>6.82</v>
      </c>
      <c r="Y423" s="159"/>
    </row>
    <row r="424" spans="2:25" x14ac:dyDescent="0.25">
      <c r="B424" s="30">
        <v>45201</v>
      </c>
      <c r="C424" s="46"/>
      <c r="D424" s="26">
        <v>149.31</v>
      </c>
      <c r="E424" s="26"/>
      <c r="F424" s="26"/>
      <c r="G424" s="26"/>
      <c r="H424" s="26"/>
      <c r="I424" s="46"/>
      <c r="J424" s="26">
        <v>128.1</v>
      </c>
      <c r="K424" s="46"/>
      <c r="L424" s="26"/>
      <c r="M424" s="46"/>
      <c r="N424" s="47" t="s">
        <v>33</v>
      </c>
      <c r="O424" s="109">
        <v>204.75</v>
      </c>
      <c r="P424" s="49" t="s">
        <v>185</v>
      </c>
      <c r="Q424" s="46"/>
      <c r="R424" s="102" t="s">
        <v>33</v>
      </c>
      <c r="S424" s="103" t="s">
        <v>33</v>
      </c>
      <c r="T424" s="22">
        <v>77</v>
      </c>
      <c r="U424" s="198">
        <v>10.978</v>
      </c>
      <c r="V424" s="225" t="s">
        <v>167</v>
      </c>
      <c r="W424" s="176" t="s">
        <v>33</v>
      </c>
      <c r="X424" s="177" t="s">
        <v>33</v>
      </c>
      <c r="Y424" s="178" t="s">
        <v>33</v>
      </c>
    </row>
    <row r="425" spans="2:25" x14ac:dyDescent="0.25">
      <c r="B425" s="30">
        <v>45203</v>
      </c>
      <c r="C425" s="46"/>
      <c r="D425" s="26">
        <v>133.35</v>
      </c>
      <c r="E425" s="26"/>
      <c r="F425" s="26"/>
      <c r="G425" s="26"/>
      <c r="H425" s="26"/>
      <c r="I425" s="46"/>
      <c r="J425" s="26">
        <v>130.19999999999999</v>
      </c>
      <c r="K425" s="46"/>
      <c r="L425" s="26"/>
      <c r="M425" s="46"/>
      <c r="N425" s="47" t="s">
        <v>33</v>
      </c>
      <c r="O425" s="109">
        <v>220.5</v>
      </c>
      <c r="P425" s="49" t="s">
        <v>185</v>
      </c>
      <c r="Q425" s="46"/>
      <c r="R425" s="102"/>
      <c r="S425" s="103"/>
      <c r="T425" s="22">
        <v>64.05</v>
      </c>
      <c r="U425" s="198">
        <v>15.141</v>
      </c>
      <c r="V425" s="225" t="s">
        <v>167</v>
      </c>
      <c r="W425" s="176"/>
      <c r="X425" s="177" t="s">
        <v>33</v>
      </c>
      <c r="Y425" s="178"/>
    </row>
    <row r="426" spans="2:25" x14ac:dyDescent="0.25">
      <c r="B426" s="30">
        <v>45205</v>
      </c>
      <c r="C426" s="46"/>
      <c r="D426" s="26">
        <v>139.65</v>
      </c>
      <c r="E426" s="26"/>
      <c r="F426" s="26"/>
      <c r="G426" s="26"/>
      <c r="H426" s="26"/>
      <c r="I426" s="46"/>
      <c r="J426" s="26">
        <v>132.30000000000001</v>
      </c>
      <c r="K426" s="46"/>
      <c r="L426" s="26"/>
      <c r="M426" s="46"/>
      <c r="N426" s="47" t="s">
        <v>33</v>
      </c>
      <c r="O426" s="109">
        <v>220.5</v>
      </c>
      <c r="P426" s="49" t="s">
        <v>185</v>
      </c>
      <c r="Q426" s="46"/>
      <c r="R426" s="102"/>
      <c r="S426" s="103"/>
      <c r="T426" s="22">
        <v>70.400000000000006</v>
      </c>
      <c r="U426" s="198">
        <v>8.6020000000000003</v>
      </c>
      <c r="V426" s="225" t="s">
        <v>167</v>
      </c>
      <c r="W426" s="176"/>
      <c r="X426" s="177" t="s">
        <v>33</v>
      </c>
      <c r="Y426" s="159"/>
    </row>
    <row r="427" spans="2:25" x14ac:dyDescent="0.25">
      <c r="B427" s="30">
        <v>45208</v>
      </c>
      <c r="C427" s="105"/>
      <c r="D427" s="26">
        <v>156.87</v>
      </c>
      <c r="E427" s="54"/>
      <c r="F427" s="54"/>
      <c r="G427" s="54"/>
      <c r="H427" s="54"/>
      <c r="I427" s="105"/>
      <c r="J427" s="26">
        <v>132.30000000000001</v>
      </c>
      <c r="K427" s="105"/>
      <c r="L427" s="26"/>
      <c r="M427" s="105"/>
      <c r="N427" s="47" t="s">
        <v>33</v>
      </c>
      <c r="O427" s="109">
        <v>194.25</v>
      </c>
      <c r="P427" s="49" t="s">
        <v>185</v>
      </c>
      <c r="Q427" s="105"/>
      <c r="R427" s="102" t="s">
        <v>33</v>
      </c>
      <c r="S427" s="103" t="s">
        <v>33</v>
      </c>
      <c r="T427" s="22">
        <v>67.2</v>
      </c>
      <c r="U427" s="198">
        <v>11.696999999999999</v>
      </c>
      <c r="V427" s="225" t="s">
        <v>167</v>
      </c>
      <c r="W427" s="176" t="s">
        <v>33</v>
      </c>
      <c r="X427" s="177" t="s">
        <v>33</v>
      </c>
      <c r="Y427" s="178" t="s">
        <v>33</v>
      </c>
    </row>
    <row r="428" spans="2:25" x14ac:dyDescent="0.25">
      <c r="B428" s="30">
        <v>45210</v>
      </c>
      <c r="C428" s="46"/>
      <c r="D428" s="26">
        <v>123.06</v>
      </c>
      <c r="E428" s="26"/>
      <c r="F428" s="26"/>
      <c r="G428" s="26"/>
      <c r="H428" s="26"/>
      <c r="I428" s="46"/>
      <c r="J428" s="26">
        <v>140.69999999999999</v>
      </c>
      <c r="K428" s="46"/>
      <c r="L428" s="26"/>
      <c r="M428" s="46"/>
      <c r="N428" s="47" t="s">
        <v>33</v>
      </c>
      <c r="O428" s="109">
        <v>225.75</v>
      </c>
      <c r="P428" s="49" t="s">
        <v>185</v>
      </c>
      <c r="Q428" s="46"/>
      <c r="R428" s="102"/>
      <c r="S428" s="103"/>
      <c r="T428" s="22">
        <v>92.4</v>
      </c>
      <c r="U428" s="198">
        <v>11.928000000000001</v>
      </c>
      <c r="V428" s="225" t="s">
        <v>167</v>
      </c>
      <c r="W428" s="176"/>
      <c r="X428" s="177" t="s">
        <v>33</v>
      </c>
      <c r="Y428" s="159"/>
    </row>
    <row r="429" spans="2:25" x14ac:dyDescent="0.25">
      <c r="B429" s="30">
        <v>45215</v>
      </c>
      <c r="C429" s="46"/>
      <c r="D429" s="26">
        <v>102.48</v>
      </c>
      <c r="E429" s="26"/>
      <c r="F429" s="26"/>
      <c r="G429" s="26"/>
      <c r="H429" s="26"/>
      <c r="I429" s="46"/>
      <c r="J429" s="26">
        <v>142.80000000000001</v>
      </c>
      <c r="K429" s="46"/>
      <c r="L429" s="26"/>
      <c r="M429" s="46"/>
      <c r="N429" s="47" t="s">
        <v>33</v>
      </c>
      <c r="O429" s="109">
        <v>231</v>
      </c>
      <c r="P429" s="49" t="s">
        <v>185</v>
      </c>
      <c r="Q429" s="46"/>
      <c r="R429" s="102" t="s">
        <v>33</v>
      </c>
      <c r="S429" s="103" t="s">
        <v>33</v>
      </c>
      <c r="T429" s="22">
        <v>93.45</v>
      </c>
      <c r="U429" s="198">
        <v>9.9749999999999996</v>
      </c>
      <c r="V429" s="225" t="s">
        <v>167</v>
      </c>
      <c r="W429" s="176" t="s">
        <v>33</v>
      </c>
      <c r="X429" s="177" t="s">
        <v>33</v>
      </c>
      <c r="Y429" s="178" t="s">
        <v>33</v>
      </c>
    </row>
    <row r="430" spans="2:25" x14ac:dyDescent="0.25">
      <c r="B430" s="30">
        <v>45217</v>
      </c>
      <c r="C430" s="46"/>
      <c r="D430" s="26">
        <v>116.82</v>
      </c>
      <c r="E430" s="26"/>
      <c r="F430" s="26"/>
      <c r="G430" s="26"/>
      <c r="H430" s="26"/>
      <c r="I430" s="46"/>
      <c r="J430" s="26">
        <v>143</v>
      </c>
      <c r="K430" s="46"/>
      <c r="L430" s="26"/>
      <c r="M430" s="46"/>
      <c r="N430" s="47" t="s">
        <v>33</v>
      </c>
      <c r="O430" s="109">
        <v>231</v>
      </c>
      <c r="P430" s="49" t="s">
        <v>185</v>
      </c>
      <c r="Q430" s="46"/>
      <c r="R430" s="102"/>
      <c r="S430" s="103"/>
      <c r="T430" s="22">
        <v>97.65</v>
      </c>
      <c r="U430" s="198">
        <v>21.911999999999999</v>
      </c>
      <c r="V430" s="225" t="s">
        <v>167</v>
      </c>
      <c r="W430" s="176"/>
      <c r="X430" s="252">
        <v>5.94</v>
      </c>
      <c r="Y430" s="159"/>
    </row>
    <row r="431" spans="2:25" x14ac:dyDescent="0.25">
      <c r="B431" s="30">
        <v>45219</v>
      </c>
      <c r="C431" s="46"/>
      <c r="D431" s="26">
        <v>131.88</v>
      </c>
      <c r="E431" s="26"/>
      <c r="F431" s="26"/>
      <c r="G431" s="26"/>
      <c r="H431" s="26"/>
      <c r="I431" s="46"/>
      <c r="J431" s="26">
        <v>144.9</v>
      </c>
      <c r="K431" s="46"/>
      <c r="L431" s="26"/>
      <c r="M431" s="46"/>
      <c r="N431" s="47" t="s">
        <v>33</v>
      </c>
      <c r="O431" s="109">
        <v>231</v>
      </c>
      <c r="P431" s="49" t="s">
        <v>185</v>
      </c>
      <c r="Q431" s="46"/>
      <c r="R431" s="102"/>
      <c r="S431" s="103"/>
      <c r="T431" s="22">
        <v>81.900000000000006</v>
      </c>
      <c r="U431" s="198">
        <v>19.25</v>
      </c>
      <c r="V431" s="225" t="s">
        <v>167</v>
      </c>
      <c r="W431" s="176"/>
      <c r="X431" s="252">
        <v>9.0719999999999992</v>
      </c>
      <c r="Y431" s="159"/>
    </row>
    <row r="432" spans="2:25" x14ac:dyDescent="0.25">
      <c r="B432" s="30">
        <v>45232</v>
      </c>
      <c r="C432" s="46"/>
      <c r="D432" s="26">
        <v>130.19999999999999</v>
      </c>
      <c r="E432" s="26"/>
      <c r="F432" s="26"/>
      <c r="G432" s="26"/>
      <c r="H432" s="26"/>
      <c r="I432" s="46"/>
      <c r="J432" s="26">
        <v>147</v>
      </c>
      <c r="K432" s="46"/>
      <c r="L432" s="26"/>
      <c r="M432" s="46"/>
      <c r="N432" s="47" t="s">
        <v>33</v>
      </c>
      <c r="O432" s="109">
        <v>215.25</v>
      </c>
      <c r="P432" s="49" t="s">
        <v>185</v>
      </c>
      <c r="Q432" s="46"/>
      <c r="R432" s="102" t="s">
        <v>33</v>
      </c>
      <c r="S432" s="103" t="s">
        <v>33</v>
      </c>
      <c r="T432" s="22">
        <v>100.8</v>
      </c>
      <c r="U432" s="198">
        <v>18.742999999999999</v>
      </c>
      <c r="V432" s="225" t="s">
        <v>167</v>
      </c>
      <c r="W432" s="176" t="s">
        <v>33</v>
      </c>
      <c r="X432" s="177" t="s">
        <v>33</v>
      </c>
      <c r="Y432" s="178" t="s">
        <v>33</v>
      </c>
    </row>
    <row r="433" spans="2:25" x14ac:dyDescent="0.25">
      <c r="B433" s="30">
        <v>45233</v>
      </c>
      <c r="C433" s="46"/>
      <c r="D433" s="26">
        <v>126</v>
      </c>
      <c r="E433" s="26"/>
      <c r="F433" s="26"/>
      <c r="G433" s="26"/>
      <c r="H433" s="26"/>
      <c r="I433" s="46"/>
      <c r="J433" s="26">
        <v>142.80000000000001</v>
      </c>
      <c r="K433" s="46"/>
      <c r="L433" s="26"/>
      <c r="M433" s="46"/>
      <c r="N433" s="47" t="s">
        <v>33</v>
      </c>
      <c r="O433" s="109">
        <v>210</v>
      </c>
      <c r="P433" s="49" t="s">
        <v>185</v>
      </c>
      <c r="Q433" s="46"/>
      <c r="R433" s="102"/>
      <c r="S433" s="103"/>
      <c r="T433" s="22">
        <v>111.3</v>
      </c>
      <c r="U433" s="198">
        <v>24.937999999999999</v>
      </c>
      <c r="V433" s="225" t="s">
        <v>167</v>
      </c>
      <c r="W433" s="176"/>
      <c r="X433" s="177" t="s">
        <v>33</v>
      </c>
      <c r="Y433" s="159"/>
    </row>
    <row r="434" spans="2:25" x14ac:dyDescent="0.25">
      <c r="B434" s="30">
        <v>45236</v>
      </c>
      <c r="C434" s="46"/>
      <c r="D434" s="26">
        <v>123.48</v>
      </c>
      <c r="E434" s="26"/>
      <c r="F434" s="26"/>
      <c r="G434" s="26"/>
      <c r="H434" s="26"/>
      <c r="I434" s="46"/>
      <c r="J434" s="26">
        <v>149.1</v>
      </c>
      <c r="K434" s="46"/>
      <c r="L434" s="26"/>
      <c r="M434" s="46"/>
      <c r="N434" s="47" t="s">
        <v>33</v>
      </c>
      <c r="O434" s="109">
        <v>225.75</v>
      </c>
      <c r="P434" s="49" t="s">
        <v>185</v>
      </c>
      <c r="Q434" s="46"/>
      <c r="R434" s="102" t="s">
        <v>33</v>
      </c>
      <c r="S434" s="103" t="s">
        <v>33</v>
      </c>
      <c r="T434" s="22">
        <v>140.80000000000001</v>
      </c>
      <c r="U434" s="198">
        <v>20.9</v>
      </c>
      <c r="V434" s="225" t="s">
        <v>167</v>
      </c>
      <c r="W434" s="176" t="s">
        <v>33</v>
      </c>
      <c r="X434" s="252">
        <v>3.6739999999999999</v>
      </c>
      <c r="Y434" s="178" t="s">
        <v>33</v>
      </c>
    </row>
    <row r="435" spans="2:25" x14ac:dyDescent="0.25">
      <c r="B435" s="30">
        <v>45238</v>
      </c>
      <c r="C435" s="105"/>
      <c r="D435" s="26">
        <v>92.19</v>
      </c>
      <c r="E435" s="54"/>
      <c r="F435" s="54"/>
      <c r="G435" s="54"/>
      <c r="H435" s="54"/>
      <c r="I435" s="105"/>
      <c r="J435" s="26">
        <v>130.19999999999999</v>
      </c>
      <c r="K435" s="105"/>
      <c r="L435" s="26"/>
      <c r="M435" s="105"/>
      <c r="N435" s="47" t="s">
        <v>33</v>
      </c>
      <c r="O435" s="109">
        <v>215.25</v>
      </c>
      <c r="P435" s="49" t="s">
        <v>185</v>
      </c>
      <c r="Q435" s="105"/>
      <c r="R435" s="102"/>
      <c r="S435" s="103"/>
      <c r="T435" s="22">
        <v>128.1</v>
      </c>
      <c r="U435" s="198">
        <v>20.948</v>
      </c>
      <c r="V435" s="225" t="s">
        <v>167</v>
      </c>
      <c r="W435" s="176"/>
      <c r="X435" s="252">
        <v>4.2240000000000002</v>
      </c>
      <c r="Y435" s="159"/>
    </row>
    <row r="436" spans="2:25" x14ac:dyDescent="0.25">
      <c r="B436" s="30">
        <v>45240</v>
      </c>
      <c r="C436" s="46"/>
      <c r="D436" s="26">
        <v>139.22999999999999</v>
      </c>
      <c r="E436" s="26"/>
      <c r="F436" s="26"/>
      <c r="G436" s="26"/>
      <c r="H436" s="26"/>
      <c r="I436" s="46"/>
      <c r="J436" s="26">
        <v>151.19999999999999</v>
      </c>
      <c r="K436" s="46"/>
      <c r="L436" s="26"/>
      <c r="M436" s="46"/>
      <c r="N436" s="47" t="s">
        <v>33</v>
      </c>
      <c r="O436" s="109">
        <v>220.5</v>
      </c>
      <c r="P436" s="49" t="s">
        <v>185</v>
      </c>
      <c r="Q436" s="46"/>
      <c r="R436" s="102"/>
      <c r="S436" s="103"/>
      <c r="T436" s="22">
        <v>174.3</v>
      </c>
      <c r="U436" s="198">
        <v>22.103000000000002</v>
      </c>
      <c r="V436" s="225" t="s">
        <v>167</v>
      </c>
      <c r="W436" s="176"/>
      <c r="X436" s="252">
        <v>5.52</v>
      </c>
      <c r="Y436" s="159"/>
    </row>
    <row r="437" spans="2:25" x14ac:dyDescent="0.25">
      <c r="B437" s="30">
        <v>45243</v>
      </c>
      <c r="C437" s="46"/>
      <c r="D437" s="26">
        <v>125.37</v>
      </c>
      <c r="E437" s="26"/>
      <c r="F437" s="26"/>
      <c r="G437" s="26"/>
      <c r="H437" s="26"/>
      <c r="I437" s="46"/>
      <c r="J437" s="26">
        <v>151.19999999999999</v>
      </c>
      <c r="K437" s="46"/>
      <c r="L437" s="26"/>
      <c r="M437" s="46"/>
      <c r="N437" s="47" t="s">
        <v>33</v>
      </c>
      <c r="O437" s="109">
        <v>231</v>
      </c>
      <c r="P437" s="49" t="s">
        <v>185</v>
      </c>
      <c r="Q437" s="46"/>
      <c r="R437" s="102" t="s">
        <v>33</v>
      </c>
      <c r="S437" s="103" t="s">
        <v>33</v>
      </c>
      <c r="T437" s="22">
        <v>130.19999999999999</v>
      </c>
      <c r="U437" s="198">
        <v>23.43</v>
      </c>
      <c r="V437" s="225" t="s">
        <v>167</v>
      </c>
      <c r="W437" s="199">
        <v>5.28</v>
      </c>
      <c r="X437" s="252">
        <v>3.024</v>
      </c>
      <c r="Y437" s="178" t="s">
        <v>167</v>
      </c>
    </row>
    <row r="438" spans="2:25" x14ac:dyDescent="0.25">
      <c r="B438" s="30">
        <v>45245</v>
      </c>
      <c r="C438" s="105"/>
      <c r="D438" s="26">
        <v>124.74</v>
      </c>
      <c r="E438" s="54"/>
      <c r="F438" s="54"/>
      <c r="G438" s="54"/>
      <c r="H438" s="54"/>
      <c r="I438" s="105"/>
      <c r="J438" s="26">
        <v>163.80000000000001</v>
      </c>
      <c r="K438" s="105"/>
      <c r="L438" s="26"/>
      <c r="M438" s="105"/>
      <c r="N438" s="47" t="s">
        <v>33</v>
      </c>
      <c r="O438" s="109">
        <v>231</v>
      </c>
      <c r="P438" s="49" t="s">
        <v>185</v>
      </c>
      <c r="Q438" s="105"/>
      <c r="R438" s="102"/>
      <c r="S438" s="103"/>
      <c r="T438" s="22">
        <v>136.5</v>
      </c>
      <c r="U438" s="198">
        <v>35.174999999999997</v>
      </c>
      <c r="V438" s="225" t="s">
        <v>167</v>
      </c>
      <c r="W438" s="176"/>
      <c r="X438" s="252">
        <v>4.532</v>
      </c>
      <c r="Y438" s="159"/>
    </row>
    <row r="439" spans="2:25" x14ac:dyDescent="0.25">
      <c r="B439" s="30">
        <v>45247</v>
      </c>
      <c r="C439" s="46"/>
      <c r="D439" s="26">
        <v>120.75</v>
      </c>
      <c r="E439" s="26"/>
      <c r="F439" s="26"/>
      <c r="G439" s="26"/>
      <c r="H439" s="26"/>
      <c r="I439" s="46"/>
      <c r="J439" s="26">
        <v>142.80000000000001</v>
      </c>
      <c r="K439" s="46"/>
      <c r="L439" s="26"/>
      <c r="M439" s="46"/>
      <c r="N439" s="47" t="s">
        <v>33</v>
      </c>
      <c r="O439" s="109">
        <v>220.5</v>
      </c>
      <c r="P439" s="49" t="s">
        <v>185</v>
      </c>
      <c r="Q439" s="46"/>
      <c r="R439" s="102"/>
      <c r="S439" s="103"/>
      <c r="T439" s="22">
        <v>115.5</v>
      </c>
      <c r="U439" s="198">
        <v>52.25</v>
      </c>
      <c r="V439" s="225" t="s">
        <v>167</v>
      </c>
      <c r="W439" s="176"/>
      <c r="X439" s="252">
        <v>4.6319999999999997</v>
      </c>
      <c r="Y439" s="159"/>
    </row>
    <row r="440" spans="2:25" x14ac:dyDescent="0.25">
      <c r="B440" s="30">
        <v>45250</v>
      </c>
      <c r="C440" s="105"/>
      <c r="D440" s="26">
        <v>125.58</v>
      </c>
      <c r="E440" s="54"/>
      <c r="F440" s="54"/>
      <c r="G440" s="54"/>
      <c r="H440" s="54"/>
      <c r="I440" s="105"/>
      <c r="J440" s="26">
        <v>140.69999999999999</v>
      </c>
      <c r="K440" s="105"/>
      <c r="L440" s="26"/>
      <c r="M440" s="105"/>
      <c r="N440" s="47" t="s">
        <v>33</v>
      </c>
      <c r="O440" s="109">
        <v>215.25</v>
      </c>
      <c r="P440" s="49" t="s">
        <v>185</v>
      </c>
      <c r="Q440" s="105"/>
      <c r="R440" s="102" t="s">
        <v>33</v>
      </c>
      <c r="S440" s="103" t="s">
        <v>33</v>
      </c>
      <c r="T440" s="22">
        <v>132.30000000000001</v>
      </c>
      <c r="U440" s="198">
        <v>34.335000000000001</v>
      </c>
      <c r="V440" s="225" t="s">
        <v>167</v>
      </c>
      <c r="W440" s="176" t="s">
        <v>33</v>
      </c>
      <c r="X440" s="177" t="s">
        <v>33</v>
      </c>
      <c r="Y440" s="178" t="s">
        <v>33</v>
      </c>
    </row>
    <row r="441" spans="2:25" x14ac:dyDescent="0.25">
      <c r="B441" s="30">
        <v>45252</v>
      </c>
      <c r="C441" s="46"/>
      <c r="D441" s="26">
        <v>162.75</v>
      </c>
      <c r="E441" s="26"/>
      <c r="F441" s="26"/>
      <c r="G441" s="26"/>
      <c r="H441" s="26"/>
      <c r="I441" s="46"/>
      <c r="J441" s="26">
        <v>155.4</v>
      </c>
      <c r="K441" s="46"/>
      <c r="L441" s="26"/>
      <c r="M441" s="46"/>
      <c r="N441" s="47" t="s">
        <v>33</v>
      </c>
      <c r="O441" s="109">
        <v>231</v>
      </c>
      <c r="P441" s="49" t="s">
        <v>185</v>
      </c>
      <c r="Q441" s="46"/>
      <c r="R441" s="102"/>
      <c r="S441" s="103"/>
      <c r="T441" s="22">
        <v>140.69999999999999</v>
      </c>
      <c r="U441" s="198">
        <v>39.6</v>
      </c>
      <c r="V441" s="225" t="s">
        <v>167</v>
      </c>
      <c r="W441" s="176"/>
      <c r="X441" s="177" t="s">
        <v>33</v>
      </c>
      <c r="Y441" s="159"/>
    </row>
    <row r="442" spans="2:25" x14ac:dyDescent="0.25">
      <c r="B442" s="30">
        <v>45254</v>
      </c>
      <c r="C442" s="105"/>
      <c r="D442" s="26">
        <v>149.94</v>
      </c>
      <c r="E442" s="54"/>
      <c r="F442" s="54"/>
      <c r="G442" s="54"/>
      <c r="H442" s="54"/>
      <c r="I442" s="105"/>
      <c r="J442" s="26">
        <v>138.6</v>
      </c>
      <c r="K442" s="105"/>
      <c r="L442" s="26"/>
      <c r="M442" s="105"/>
      <c r="N442" s="47" t="s">
        <v>33</v>
      </c>
      <c r="O442" s="109">
        <v>204.75</v>
      </c>
      <c r="P442" s="49" t="s">
        <v>185</v>
      </c>
      <c r="Q442" s="105"/>
      <c r="R442" s="102"/>
      <c r="S442" s="103"/>
      <c r="T442" s="22">
        <v>123.9</v>
      </c>
      <c r="U442" s="198">
        <v>87.15</v>
      </c>
      <c r="V442" s="225" t="s">
        <v>167</v>
      </c>
      <c r="W442" s="176"/>
      <c r="X442" s="177" t="s">
        <v>33</v>
      </c>
      <c r="Y442" s="159"/>
    </row>
    <row r="443" spans="2:25" x14ac:dyDescent="0.25">
      <c r="B443" s="30">
        <v>45257</v>
      </c>
      <c r="C443" s="46"/>
      <c r="D443" s="26">
        <v>126.21</v>
      </c>
      <c r="E443" s="26"/>
      <c r="F443" s="26"/>
      <c r="G443" s="26"/>
      <c r="H443" s="26"/>
      <c r="I443" s="46"/>
      <c r="J443" s="26">
        <v>149.1</v>
      </c>
      <c r="K443" s="46"/>
      <c r="L443" s="26"/>
      <c r="M443" s="46"/>
      <c r="N443" s="47" t="s">
        <v>33</v>
      </c>
      <c r="O443" s="109">
        <v>225.75</v>
      </c>
      <c r="P443" s="49" t="s">
        <v>185</v>
      </c>
      <c r="Q443" s="46"/>
      <c r="R443" s="102" t="s">
        <v>33</v>
      </c>
      <c r="S443" s="103" t="s">
        <v>33</v>
      </c>
      <c r="T443" s="22">
        <v>147</v>
      </c>
      <c r="U443" s="198">
        <v>49.35</v>
      </c>
      <c r="V443" s="225" t="s">
        <v>167</v>
      </c>
      <c r="W443" s="176" t="s">
        <v>33</v>
      </c>
      <c r="X443" s="252">
        <v>31.5</v>
      </c>
      <c r="Y443" s="178" t="s">
        <v>33</v>
      </c>
    </row>
    <row r="444" spans="2:25" x14ac:dyDescent="0.25">
      <c r="B444" s="30">
        <v>45259</v>
      </c>
      <c r="C444" s="105"/>
      <c r="D444" s="26">
        <v>120.75</v>
      </c>
      <c r="E444" s="54"/>
      <c r="F444" s="54"/>
      <c r="G444" s="54"/>
      <c r="H444" s="54"/>
      <c r="I444" s="105"/>
      <c r="J444" s="26">
        <v>151.19999999999999</v>
      </c>
      <c r="K444" s="105"/>
      <c r="L444" s="26"/>
      <c r="M444" s="105"/>
      <c r="N444" s="47" t="s">
        <v>33</v>
      </c>
      <c r="O444" s="109">
        <v>231</v>
      </c>
      <c r="P444" s="49" t="s">
        <v>185</v>
      </c>
      <c r="Q444" s="105"/>
      <c r="R444" s="102"/>
      <c r="S444" s="103"/>
      <c r="T444" s="22">
        <v>142.80000000000001</v>
      </c>
      <c r="U444" s="198">
        <v>31.92</v>
      </c>
      <c r="V444" s="225" t="s">
        <v>167</v>
      </c>
      <c r="W444" s="176"/>
      <c r="X444" s="177" t="s">
        <v>33</v>
      </c>
      <c r="Y444" s="159"/>
    </row>
    <row r="445" spans="2:25" x14ac:dyDescent="0.25">
      <c r="B445" s="30">
        <v>45261</v>
      </c>
      <c r="C445" s="46"/>
      <c r="D445" s="26">
        <v>106.26</v>
      </c>
      <c r="E445" s="26"/>
      <c r="F445" s="26"/>
      <c r="G445" s="26"/>
      <c r="H445" s="26"/>
      <c r="I445" s="46"/>
      <c r="J445" s="26">
        <v>155.4</v>
      </c>
      <c r="K445" s="46"/>
      <c r="L445" s="26"/>
      <c r="M445" s="46"/>
      <c r="N445" s="47" t="s">
        <v>33</v>
      </c>
      <c r="O445" s="109">
        <v>236.25</v>
      </c>
      <c r="P445" s="49" t="s">
        <v>185</v>
      </c>
      <c r="Q445" s="46"/>
      <c r="R445" s="102"/>
      <c r="S445" s="103"/>
      <c r="T445" s="22">
        <v>140.69999999999999</v>
      </c>
      <c r="U445" s="198">
        <v>30.66</v>
      </c>
      <c r="V445" s="225" t="s">
        <v>167</v>
      </c>
      <c r="W445" s="176"/>
      <c r="X445" s="177" t="s">
        <v>33</v>
      </c>
      <c r="Y445" s="159"/>
    </row>
    <row r="446" spans="2:25" x14ac:dyDescent="0.25">
      <c r="B446" s="30">
        <v>45264</v>
      </c>
      <c r="C446" s="105"/>
      <c r="D446" s="26">
        <v>148.88999999999999</v>
      </c>
      <c r="E446" s="54"/>
      <c r="F446" s="54"/>
      <c r="G446" s="54"/>
      <c r="H446" s="54"/>
      <c r="I446" s="105"/>
      <c r="J446" s="26">
        <v>155.4</v>
      </c>
      <c r="K446" s="105"/>
      <c r="L446" s="26"/>
      <c r="M446" s="105"/>
      <c r="N446" s="47" t="s">
        <v>33</v>
      </c>
      <c r="O446" s="109">
        <v>215.25</v>
      </c>
      <c r="P446" s="49" t="s">
        <v>185</v>
      </c>
      <c r="Q446" s="105"/>
      <c r="R446" s="102" t="s">
        <v>33</v>
      </c>
      <c r="S446" s="103" t="s">
        <v>33</v>
      </c>
      <c r="T446" s="22">
        <v>149.1</v>
      </c>
      <c r="U446" s="198">
        <v>46.515000000000001</v>
      </c>
      <c r="V446" s="225" t="s">
        <v>167</v>
      </c>
      <c r="W446" s="176" t="s">
        <v>33</v>
      </c>
      <c r="X446" s="177" t="s">
        <v>33</v>
      </c>
      <c r="Y446" s="178" t="s">
        <v>33</v>
      </c>
    </row>
    <row r="447" spans="2:25" x14ac:dyDescent="0.25">
      <c r="B447" s="30">
        <v>45265</v>
      </c>
      <c r="C447" s="105"/>
      <c r="D447" s="26">
        <v>140.69999999999999</v>
      </c>
      <c r="E447" s="54"/>
      <c r="F447" s="54"/>
      <c r="G447" s="54"/>
      <c r="H447" s="54"/>
      <c r="I447" s="105"/>
      <c r="J447" s="26">
        <v>153.30000000000001</v>
      </c>
      <c r="K447" s="105"/>
      <c r="L447" s="26"/>
      <c r="M447" s="105"/>
      <c r="N447" s="47" t="s">
        <v>33</v>
      </c>
      <c r="O447" s="109">
        <v>225.75</v>
      </c>
      <c r="P447" s="49" t="s">
        <v>185</v>
      </c>
      <c r="Q447" s="105"/>
      <c r="R447" s="102"/>
      <c r="S447" s="103"/>
      <c r="T447" s="22">
        <v>149.1</v>
      </c>
      <c r="U447" s="198">
        <v>40.950000000000003</v>
      </c>
      <c r="V447" s="225" t="s">
        <v>167</v>
      </c>
      <c r="W447" s="176"/>
      <c r="X447" s="177" t="s">
        <v>33</v>
      </c>
      <c r="Y447" s="159"/>
    </row>
    <row r="448" spans="2:25" x14ac:dyDescent="0.25">
      <c r="B448" s="30">
        <v>45271</v>
      </c>
      <c r="C448" s="46"/>
      <c r="D448" s="26">
        <v>121.59</v>
      </c>
      <c r="E448" s="26"/>
      <c r="F448" s="26"/>
      <c r="G448" s="26"/>
      <c r="H448" s="26"/>
      <c r="I448" s="46"/>
      <c r="J448" s="26">
        <v>172.2</v>
      </c>
      <c r="K448" s="46"/>
      <c r="L448" s="26"/>
      <c r="M448" s="46"/>
      <c r="N448" s="106">
        <v>220.5</v>
      </c>
      <c r="O448" s="109">
        <v>236.25</v>
      </c>
      <c r="P448" s="49" t="s">
        <v>185</v>
      </c>
      <c r="Q448" s="46"/>
      <c r="R448" s="102" t="s">
        <v>192</v>
      </c>
      <c r="S448" s="103" t="s">
        <v>33</v>
      </c>
      <c r="T448" s="22">
        <v>149.1</v>
      </c>
      <c r="U448" s="198">
        <v>51.45</v>
      </c>
      <c r="V448" s="225" t="s">
        <v>167</v>
      </c>
      <c r="W448" s="176" t="s">
        <v>33</v>
      </c>
      <c r="X448" s="252">
        <v>153.30000000000001</v>
      </c>
      <c r="Y448" s="178" t="s">
        <v>33</v>
      </c>
    </row>
    <row r="449" spans="2:27" x14ac:dyDescent="0.25">
      <c r="B449" s="30">
        <v>45273</v>
      </c>
      <c r="C449" s="46"/>
      <c r="D449" s="26">
        <v>116.97</v>
      </c>
      <c r="E449" s="26"/>
      <c r="F449" s="26"/>
      <c r="G449" s="26"/>
      <c r="H449" s="26"/>
      <c r="I449" s="46"/>
      <c r="J449" s="26">
        <v>157.5</v>
      </c>
      <c r="K449" s="46"/>
      <c r="L449" s="26"/>
      <c r="M449" s="46"/>
      <c r="N449" s="47" t="s">
        <v>33</v>
      </c>
      <c r="O449" s="109">
        <v>241.5</v>
      </c>
      <c r="P449" s="49" t="s">
        <v>185</v>
      </c>
      <c r="Q449" s="46"/>
      <c r="R449" s="102"/>
      <c r="S449" s="103"/>
      <c r="T449" s="22">
        <v>149.1</v>
      </c>
      <c r="U449" s="198">
        <v>36.75</v>
      </c>
      <c r="V449" s="225" t="s">
        <v>167</v>
      </c>
      <c r="W449" s="176"/>
      <c r="X449" s="252">
        <v>176.4</v>
      </c>
      <c r="Y449" s="159"/>
    </row>
    <row r="450" spans="2:27" x14ac:dyDescent="0.25">
      <c r="B450" s="30">
        <v>45275</v>
      </c>
      <c r="C450" s="46"/>
      <c r="D450" s="26">
        <v>115.5</v>
      </c>
      <c r="E450" s="26"/>
      <c r="F450" s="26"/>
      <c r="G450" s="26"/>
      <c r="H450" s="26"/>
      <c r="I450" s="46"/>
      <c r="J450" s="26">
        <v>144.9</v>
      </c>
      <c r="K450" s="46"/>
      <c r="L450" s="26"/>
      <c r="M450" s="46"/>
      <c r="N450" s="47" t="s">
        <v>33</v>
      </c>
      <c r="O450" s="109">
        <v>199.5</v>
      </c>
      <c r="P450" s="49" t="s">
        <v>185</v>
      </c>
      <c r="Q450" s="46"/>
      <c r="R450" s="102"/>
      <c r="S450" s="103"/>
      <c r="T450" s="22">
        <v>130.19999999999999</v>
      </c>
      <c r="U450" s="198">
        <v>45.15</v>
      </c>
      <c r="V450" s="225" t="s">
        <v>167</v>
      </c>
      <c r="W450" s="176"/>
      <c r="X450" s="252">
        <v>151.19999999999999</v>
      </c>
      <c r="Y450" s="159"/>
    </row>
    <row r="451" spans="2:27" x14ac:dyDescent="0.25">
      <c r="B451" s="30">
        <v>45278</v>
      </c>
      <c r="C451" s="105"/>
      <c r="D451" s="26">
        <v>98.91</v>
      </c>
      <c r="E451" s="26"/>
      <c r="F451" s="26"/>
      <c r="G451" s="26"/>
      <c r="H451" s="26"/>
      <c r="I451" s="46"/>
      <c r="J451" s="26">
        <v>113.4</v>
      </c>
      <c r="K451" s="46"/>
      <c r="L451" s="26"/>
      <c r="M451" s="46"/>
      <c r="N451" s="47" t="s">
        <v>33</v>
      </c>
      <c r="O451" s="109">
        <v>194.25</v>
      </c>
      <c r="P451" s="49" t="s">
        <v>185</v>
      </c>
      <c r="Q451" s="46"/>
      <c r="R451" s="102" t="s">
        <v>33</v>
      </c>
      <c r="S451" s="103" t="s">
        <v>33</v>
      </c>
      <c r="T451" s="22">
        <v>130.19999999999999</v>
      </c>
      <c r="U451" s="198">
        <v>33.6</v>
      </c>
      <c r="V451" s="225" t="s">
        <v>167</v>
      </c>
      <c r="W451" s="176" t="s">
        <v>33</v>
      </c>
      <c r="X451" s="177" t="s">
        <v>33</v>
      </c>
      <c r="Y451" s="178" t="s">
        <v>33</v>
      </c>
    </row>
    <row r="452" spans="2:27" x14ac:dyDescent="0.25">
      <c r="B452" s="30">
        <v>45280</v>
      </c>
      <c r="C452" s="46"/>
      <c r="D452" s="26">
        <v>124.11</v>
      </c>
      <c r="E452" s="26"/>
      <c r="F452" s="26"/>
      <c r="G452" s="26"/>
      <c r="H452" s="26"/>
      <c r="I452" s="46"/>
      <c r="J452" s="26">
        <v>153.30000000000001</v>
      </c>
      <c r="K452" s="46"/>
      <c r="L452" s="26"/>
      <c r="M452" s="46"/>
      <c r="N452" s="26">
        <v>225.75</v>
      </c>
      <c r="O452" s="109">
        <v>241.5</v>
      </c>
      <c r="P452" s="49" t="s">
        <v>185</v>
      </c>
      <c r="Q452" s="46"/>
      <c r="R452" s="102"/>
      <c r="S452" s="103"/>
      <c r="T452" s="22">
        <v>155.4</v>
      </c>
      <c r="U452" s="198">
        <v>37.799999999999997</v>
      </c>
      <c r="V452" s="225" t="s">
        <v>167</v>
      </c>
      <c r="W452" s="176"/>
      <c r="X452" s="252">
        <v>207.9</v>
      </c>
      <c r="Y452" s="159"/>
    </row>
    <row r="453" spans="2:27" x14ac:dyDescent="0.25">
      <c r="B453" s="30">
        <v>45282</v>
      </c>
      <c r="C453" s="46"/>
      <c r="D453" s="26">
        <v>126</v>
      </c>
      <c r="E453" s="26"/>
      <c r="F453" s="26"/>
      <c r="G453" s="26"/>
      <c r="H453" s="26"/>
      <c r="I453" s="46"/>
      <c r="J453" s="26">
        <v>159.6</v>
      </c>
      <c r="K453" s="46"/>
      <c r="L453" s="26"/>
      <c r="M453" s="46"/>
      <c r="N453" s="106">
        <v>241.5</v>
      </c>
      <c r="O453" s="109">
        <v>204.75</v>
      </c>
      <c r="P453" s="49" t="s">
        <v>185</v>
      </c>
      <c r="Q453" s="46"/>
      <c r="R453" s="102"/>
      <c r="S453" s="103"/>
      <c r="T453" s="22">
        <v>157.5</v>
      </c>
      <c r="U453" s="198">
        <v>44.1</v>
      </c>
      <c r="V453" s="225" t="s">
        <v>167</v>
      </c>
      <c r="W453" s="176"/>
      <c r="X453" s="252">
        <v>231</v>
      </c>
      <c r="Y453" s="159"/>
    </row>
    <row r="454" spans="2:27" x14ac:dyDescent="0.25">
      <c r="B454" s="30">
        <v>45286</v>
      </c>
      <c r="C454" s="46"/>
      <c r="D454" s="26">
        <v>162.75</v>
      </c>
      <c r="E454" s="26"/>
      <c r="F454" s="26"/>
      <c r="G454" s="26"/>
      <c r="H454" s="26"/>
      <c r="I454" s="46"/>
      <c r="J454" s="26">
        <v>159.6</v>
      </c>
      <c r="K454" s="46"/>
      <c r="L454" s="26"/>
      <c r="M454" s="46"/>
      <c r="N454" s="106">
        <v>246.75</v>
      </c>
      <c r="O454" s="109">
        <v>236.25</v>
      </c>
      <c r="P454" s="49" t="s">
        <v>185</v>
      </c>
      <c r="Q454" s="46"/>
      <c r="R454" s="102" t="s">
        <v>33</v>
      </c>
      <c r="S454" s="103" t="s">
        <v>33</v>
      </c>
      <c r="T454" s="22">
        <v>165.9</v>
      </c>
      <c r="U454" s="198">
        <v>44.1</v>
      </c>
      <c r="V454" s="225" t="s">
        <v>167</v>
      </c>
      <c r="W454" s="176" t="s">
        <v>33</v>
      </c>
      <c r="X454" s="252">
        <v>252</v>
      </c>
      <c r="Y454" s="178" t="s">
        <v>33</v>
      </c>
    </row>
    <row r="455" spans="2:27" x14ac:dyDescent="0.25">
      <c r="B455" s="30">
        <v>45287</v>
      </c>
      <c r="C455" s="46"/>
      <c r="D455" s="26">
        <v>147.63</v>
      </c>
      <c r="E455" s="26"/>
      <c r="F455" s="26"/>
      <c r="G455" s="26"/>
      <c r="H455" s="26"/>
      <c r="I455" s="46"/>
      <c r="J455" s="26">
        <v>151.19999999999999</v>
      </c>
      <c r="K455" s="46"/>
      <c r="L455" s="26"/>
      <c r="M455" s="46"/>
      <c r="N455" s="106">
        <v>231</v>
      </c>
      <c r="O455" s="109">
        <v>220.5</v>
      </c>
      <c r="P455" s="49" t="s">
        <v>185</v>
      </c>
      <c r="Q455" s="46"/>
      <c r="R455" s="102"/>
      <c r="S455" s="103"/>
      <c r="T455" s="22">
        <v>155.4</v>
      </c>
      <c r="U455" s="198">
        <v>40.950000000000003</v>
      </c>
      <c r="V455" s="225" t="s">
        <v>167</v>
      </c>
      <c r="W455" s="176"/>
      <c r="X455" s="252">
        <v>220.5</v>
      </c>
      <c r="Y455" s="159"/>
    </row>
    <row r="456" spans="2:27" x14ac:dyDescent="0.25">
      <c r="B456" s="30">
        <v>45289</v>
      </c>
      <c r="C456" s="46"/>
      <c r="D456" s="26">
        <v>113.61</v>
      </c>
      <c r="E456" s="26"/>
      <c r="F456" s="26"/>
      <c r="G456" s="26"/>
      <c r="H456" s="26"/>
      <c r="I456" s="46"/>
      <c r="J456" s="26">
        <v>136.5</v>
      </c>
      <c r="K456" s="46"/>
      <c r="L456" s="26"/>
      <c r="M456" s="46"/>
      <c r="N456" s="106">
        <v>225.75</v>
      </c>
      <c r="O456" s="109">
        <v>231</v>
      </c>
      <c r="P456" s="49" t="s">
        <v>185</v>
      </c>
      <c r="Q456" s="46"/>
      <c r="R456" s="102"/>
      <c r="S456" s="103"/>
      <c r="T456" s="22">
        <v>142.80000000000001</v>
      </c>
      <c r="U456" s="198">
        <v>37.799999999999997</v>
      </c>
      <c r="V456" s="225" t="s">
        <v>167</v>
      </c>
      <c r="W456" s="176"/>
      <c r="X456" s="252">
        <v>210</v>
      </c>
      <c r="Y456" s="159"/>
    </row>
    <row r="457" spans="2:27" x14ac:dyDescent="0.25">
      <c r="B457" s="30">
        <v>45317</v>
      </c>
      <c r="C457" s="105"/>
      <c r="D457" s="26">
        <v>99.75</v>
      </c>
      <c r="E457" s="54"/>
      <c r="F457" s="54"/>
      <c r="G457" s="54"/>
      <c r="H457" s="54"/>
      <c r="I457" s="105"/>
      <c r="J457" s="26">
        <v>128.1</v>
      </c>
      <c r="K457" s="105"/>
      <c r="L457" s="26"/>
      <c r="M457" s="105"/>
      <c r="N457" s="47" t="s">
        <v>33</v>
      </c>
      <c r="O457" s="109">
        <v>183.75</v>
      </c>
      <c r="P457" s="49" t="s">
        <v>185</v>
      </c>
      <c r="Q457" s="105"/>
      <c r="R457" s="102" t="s">
        <v>33</v>
      </c>
      <c r="S457" s="103" t="s">
        <v>33</v>
      </c>
      <c r="T457" s="22">
        <v>123.9</v>
      </c>
      <c r="U457" s="198">
        <v>26.25</v>
      </c>
      <c r="V457" s="225" t="s">
        <v>167</v>
      </c>
      <c r="W457" s="176" t="s">
        <v>33</v>
      </c>
      <c r="X457" s="177" t="s">
        <v>33</v>
      </c>
      <c r="Y457" s="178" t="s">
        <v>33</v>
      </c>
    </row>
    <row r="458" spans="2:27" x14ac:dyDescent="0.25">
      <c r="B458" s="30">
        <v>45321</v>
      </c>
      <c r="C458" s="105"/>
      <c r="D458" s="26">
        <v>114.4</v>
      </c>
      <c r="E458" s="54"/>
      <c r="F458" s="54"/>
      <c r="G458" s="54"/>
      <c r="H458" s="54"/>
      <c r="I458" s="105"/>
      <c r="J458" s="26">
        <v>114.4</v>
      </c>
      <c r="K458" s="105"/>
      <c r="L458" s="26"/>
      <c r="M458" s="105"/>
      <c r="N458" s="47" t="s">
        <v>33</v>
      </c>
      <c r="O458" s="109">
        <v>189</v>
      </c>
      <c r="P458" s="49" t="s">
        <v>185</v>
      </c>
      <c r="Q458" s="105"/>
      <c r="R458" s="102" t="s">
        <v>33</v>
      </c>
      <c r="S458" s="103" t="s">
        <v>33</v>
      </c>
      <c r="T458" s="22">
        <v>94.5</v>
      </c>
      <c r="U458" s="198">
        <v>22.05</v>
      </c>
      <c r="V458" s="225" t="s">
        <v>167</v>
      </c>
      <c r="W458" s="176" t="s">
        <v>33</v>
      </c>
      <c r="X458" s="177" t="s">
        <v>33</v>
      </c>
      <c r="Y458" s="178" t="s">
        <v>33</v>
      </c>
    </row>
    <row r="459" spans="2:27" x14ac:dyDescent="0.25">
      <c r="B459" s="30">
        <v>45322</v>
      </c>
      <c r="C459" s="46"/>
      <c r="D459" s="26">
        <v>119.49</v>
      </c>
      <c r="E459" s="26"/>
      <c r="F459" s="26"/>
      <c r="G459" s="26"/>
      <c r="H459" s="26"/>
      <c r="I459" s="46"/>
      <c r="J459" s="26">
        <v>157.5</v>
      </c>
      <c r="K459" s="46"/>
      <c r="L459" s="26"/>
      <c r="M459" s="46"/>
      <c r="N459" s="47" t="s">
        <v>33</v>
      </c>
      <c r="O459" s="109">
        <v>220.5</v>
      </c>
      <c r="P459" s="49" t="s">
        <v>185</v>
      </c>
      <c r="Q459" s="46"/>
      <c r="R459" s="102" t="s">
        <v>33</v>
      </c>
      <c r="S459" s="103" t="s">
        <v>33</v>
      </c>
      <c r="T459" s="22">
        <v>117.6</v>
      </c>
      <c r="U459" s="198">
        <v>28.35</v>
      </c>
      <c r="V459" s="225" t="s">
        <v>167</v>
      </c>
      <c r="W459" s="176" t="s">
        <v>33</v>
      </c>
      <c r="X459" s="177" t="s">
        <v>33</v>
      </c>
      <c r="Y459" s="178" t="s">
        <v>33</v>
      </c>
    </row>
    <row r="460" spans="2:27" x14ac:dyDescent="0.25">
      <c r="B460" s="30">
        <v>45324</v>
      </c>
      <c r="C460" s="46"/>
      <c r="D460" s="26">
        <v>119.49</v>
      </c>
      <c r="E460" s="26"/>
      <c r="F460" s="26"/>
      <c r="G460" s="26"/>
      <c r="H460" s="26"/>
      <c r="I460" s="46"/>
      <c r="J460" s="26">
        <v>165.9</v>
      </c>
      <c r="K460" s="46"/>
      <c r="L460" s="26"/>
      <c r="M460" s="46"/>
      <c r="N460" s="47" t="s">
        <v>33</v>
      </c>
      <c r="O460" s="109">
        <v>257.25</v>
      </c>
      <c r="P460" s="49" t="s">
        <v>185</v>
      </c>
      <c r="Q460" s="46"/>
      <c r="R460" s="102" t="s">
        <v>33</v>
      </c>
      <c r="S460" s="103" t="s">
        <v>33</v>
      </c>
      <c r="T460" s="22">
        <v>138.6</v>
      </c>
      <c r="U460" s="198">
        <v>35.700000000000003</v>
      </c>
      <c r="V460" s="225" t="s">
        <v>167</v>
      </c>
      <c r="W460" s="176" t="s">
        <v>33</v>
      </c>
      <c r="X460" s="177" t="s">
        <v>33</v>
      </c>
      <c r="Y460" s="178" t="s">
        <v>33</v>
      </c>
    </row>
    <row r="461" spans="2:27" x14ac:dyDescent="0.25">
      <c r="B461" s="30">
        <v>45327</v>
      </c>
      <c r="C461" s="105"/>
      <c r="D461" s="26">
        <v>173.67</v>
      </c>
      <c r="E461" s="54"/>
      <c r="F461" s="54"/>
      <c r="G461" s="54"/>
      <c r="H461" s="54"/>
      <c r="I461" s="105"/>
      <c r="J461" s="26">
        <v>153.30000000000001</v>
      </c>
      <c r="K461" s="105"/>
      <c r="L461" s="26"/>
      <c r="M461" s="105"/>
      <c r="N461" s="47" t="s">
        <v>33</v>
      </c>
      <c r="O461" s="109">
        <v>278.25</v>
      </c>
      <c r="P461" s="49" t="s">
        <v>185</v>
      </c>
      <c r="Q461" s="105"/>
      <c r="R461" s="102" t="s">
        <v>33</v>
      </c>
      <c r="S461" s="103" t="s">
        <v>33</v>
      </c>
      <c r="T461" s="22">
        <v>140.69999999999999</v>
      </c>
      <c r="U461" s="198">
        <v>35.700000000000003</v>
      </c>
      <c r="V461" s="225" t="s">
        <v>167</v>
      </c>
      <c r="W461" s="176" t="s">
        <v>33</v>
      </c>
      <c r="X461" s="252">
        <v>203.7</v>
      </c>
      <c r="Y461" s="178" t="s">
        <v>33</v>
      </c>
    </row>
    <row r="462" spans="2:27" x14ac:dyDescent="0.25">
      <c r="B462" s="30">
        <v>45329</v>
      </c>
      <c r="C462" s="46"/>
      <c r="D462" s="26">
        <v>118.23</v>
      </c>
      <c r="E462" s="26"/>
      <c r="F462" s="26"/>
      <c r="G462" s="26"/>
      <c r="H462" s="26"/>
      <c r="I462" s="46"/>
      <c r="J462" s="26">
        <v>165.9</v>
      </c>
      <c r="K462" s="46"/>
      <c r="L462" s="26"/>
      <c r="M462" s="46"/>
      <c r="N462" s="47" t="s">
        <v>33</v>
      </c>
      <c r="O462" s="109">
        <v>246.75</v>
      </c>
      <c r="P462" s="49" t="s">
        <v>185</v>
      </c>
      <c r="Q462" s="46"/>
      <c r="R462" s="102" t="s">
        <v>33</v>
      </c>
      <c r="S462" s="103" t="s">
        <v>33</v>
      </c>
      <c r="T462" s="22">
        <v>138.6</v>
      </c>
      <c r="U462" s="198">
        <v>17.22</v>
      </c>
      <c r="V462" s="225" t="s">
        <v>167</v>
      </c>
      <c r="W462" s="176" t="s">
        <v>33</v>
      </c>
      <c r="X462" s="252">
        <v>210</v>
      </c>
      <c r="Y462" s="178" t="s">
        <v>33</v>
      </c>
    </row>
    <row r="463" spans="2:27" x14ac:dyDescent="0.25">
      <c r="B463" s="30">
        <v>45331</v>
      </c>
      <c r="C463" s="46"/>
      <c r="D463" s="26">
        <v>104.16</v>
      </c>
      <c r="E463" s="26"/>
      <c r="F463" s="26"/>
      <c r="G463" s="26"/>
      <c r="H463" s="26"/>
      <c r="I463" s="46"/>
      <c r="J463" s="26">
        <v>157.5</v>
      </c>
      <c r="K463" s="46"/>
      <c r="L463" s="26"/>
      <c r="M463" s="46"/>
      <c r="N463" s="47" t="s">
        <v>33</v>
      </c>
      <c r="O463" s="109">
        <v>246.75</v>
      </c>
      <c r="P463" s="49" t="s">
        <v>185</v>
      </c>
      <c r="Q463" s="46"/>
      <c r="R463" s="102" t="s">
        <v>33</v>
      </c>
      <c r="S463" s="103" t="s">
        <v>33</v>
      </c>
      <c r="T463" s="22">
        <v>136.5</v>
      </c>
      <c r="U463" s="198">
        <v>18.428000000000001</v>
      </c>
      <c r="V463" s="225" t="s">
        <v>167</v>
      </c>
      <c r="W463" s="176" t="s">
        <v>33</v>
      </c>
      <c r="X463" s="252">
        <v>210</v>
      </c>
      <c r="Y463" s="178" t="s">
        <v>33</v>
      </c>
      <c r="AA463" t="s">
        <v>193</v>
      </c>
    </row>
    <row r="464" spans="2:27" x14ac:dyDescent="0.25">
      <c r="B464" s="30">
        <v>45334</v>
      </c>
      <c r="C464" s="46"/>
      <c r="D464" s="26">
        <v>107.1</v>
      </c>
      <c r="E464" s="26"/>
      <c r="F464" s="26"/>
      <c r="G464" s="26"/>
      <c r="H464" s="26"/>
      <c r="I464" s="46"/>
      <c r="J464" s="26">
        <v>140.69999999999999</v>
      </c>
      <c r="K464" s="46"/>
      <c r="L464" s="26"/>
      <c r="M464" s="46"/>
      <c r="N464" s="47" t="s">
        <v>33</v>
      </c>
      <c r="O464" s="109">
        <v>236.25</v>
      </c>
      <c r="P464" s="49" t="s">
        <v>185</v>
      </c>
      <c r="Q464" s="46"/>
      <c r="R464" s="102" t="s">
        <v>33</v>
      </c>
      <c r="S464" s="103" t="s">
        <v>33</v>
      </c>
      <c r="T464" s="22">
        <v>134.4</v>
      </c>
      <c r="U464" s="198">
        <v>28.035</v>
      </c>
      <c r="V464" s="225" t="s">
        <v>167</v>
      </c>
      <c r="W464" s="176" t="s">
        <v>33</v>
      </c>
      <c r="X464" s="252">
        <v>189</v>
      </c>
      <c r="Y464" s="178" t="s">
        <v>33</v>
      </c>
    </row>
    <row r="465" spans="2:25" x14ac:dyDescent="0.25">
      <c r="B465" s="30">
        <v>45336</v>
      </c>
      <c r="C465" s="46"/>
      <c r="D465" s="26">
        <v>131.04</v>
      </c>
      <c r="E465" s="26"/>
      <c r="F465" s="26"/>
      <c r="G465" s="26"/>
      <c r="H465" s="26"/>
      <c r="I465" s="46"/>
      <c r="J465" s="26">
        <v>159.6</v>
      </c>
      <c r="K465" s="46"/>
      <c r="L465" s="26"/>
      <c r="M465" s="46"/>
      <c r="N465" s="47" t="s">
        <v>33</v>
      </c>
      <c r="O465" s="109">
        <v>241.5</v>
      </c>
      <c r="P465" s="49" t="s">
        <v>185</v>
      </c>
      <c r="Q465" s="46"/>
      <c r="R465" s="102" t="s">
        <v>33</v>
      </c>
      <c r="S465" s="103" t="s">
        <v>33</v>
      </c>
      <c r="T465" s="22">
        <v>123.9</v>
      </c>
      <c r="U465" s="198">
        <v>23.625</v>
      </c>
      <c r="V465" s="225" t="s">
        <v>167</v>
      </c>
      <c r="W465" s="176" t="s">
        <v>33</v>
      </c>
      <c r="X465" s="252">
        <v>199.5</v>
      </c>
      <c r="Y465" s="178" t="s">
        <v>33</v>
      </c>
    </row>
    <row r="466" spans="2:25" x14ac:dyDescent="0.25">
      <c r="B466" s="30">
        <v>45338</v>
      </c>
      <c r="C466" s="46"/>
      <c r="D466" s="26">
        <v>122.01</v>
      </c>
      <c r="E466" s="26"/>
      <c r="F466" s="26"/>
      <c r="G466" s="26"/>
      <c r="H466" s="26"/>
      <c r="I466" s="46"/>
      <c r="J466" s="26">
        <v>157.5</v>
      </c>
      <c r="K466" s="46"/>
      <c r="L466" s="26"/>
      <c r="M466" s="46"/>
      <c r="N466" s="47" t="s">
        <v>33</v>
      </c>
      <c r="O466" s="109">
        <v>236.25</v>
      </c>
      <c r="P466" s="49" t="s">
        <v>185</v>
      </c>
      <c r="Q466" s="46"/>
      <c r="R466" s="102" t="s">
        <v>33</v>
      </c>
      <c r="S466" s="103" t="s">
        <v>33</v>
      </c>
      <c r="T466" s="22">
        <v>126</v>
      </c>
      <c r="U466" s="198">
        <v>24.045000000000002</v>
      </c>
      <c r="V466" s="225" t="s">
        <v>167</v>
      </c>
      <c r="W466" s="176" t="s">
        <v>33</v>
      </c>
      <c r="X466" s="252">
        <v>162.75</v>
      </c>
      <c r="Y466" s="178" t="s">
        <v>33</v>
      </c>
    </row>
    <row r="467" spans="2:25" x14ac:dyDescent="0.25">
      <c r="B467" s="30">
        <v>45342</v>
      </c>
      <c r="C467" s="105"/>
      <c r="D467" s="26">
        <v>127.89</v>
      </c>
      <c r="E467" s="54"/>
      <c r="F467" s="54"/>
      <c r="G467" s="54"/>
      <c r="H467" s="54"/>
      <c r="I467" s="105"/>
      <c r="J467" s="26">
        <v>153.30000000000001</v>
      </c>
      <c r="K467" s="105"/>
      <c r="L467" s="26"/>
      <c r="M467" s="105"/>
      <c r="N467" s="106">
        <v>231</v>
      </c>
      <c r="O467" s="109">
        <v>225.75</v>
      </c>
      <c r="P467" s="49" t="s">
        <v>185</v>
      </c>
      <c r="Q467" s="105"/>
      <c r="R467" s="102" t="s">
        <v>33</v>
      </c>
      <c r="S467" s="103" t="s">
        <v>33</v>
      </c>
      <c r="T467" s="22">
        <v>110</v>
      </c>
      <c r="U467" s="198">
        <v>12.375</v>
      </c>
      <c r="V467" s="225" t="s">
        <v>167</v>
      </c>
      <c r="W467" s="176" t="s">
        <v>33</v>
      </c>
      <c r="X467" s="252">
        <v>220.5</v>
      </c>
      <c r="Y467" s="178" t="s">
        <v>33</v>
      </c>
    </row>
    <row r="468" spans="2:25" x14ac:dyDescent="0.25">
      <c r="B468" s="30">
        <v>45343</v>
      </c>
      <c r="C468" s="46"/>
      <c r="D468" s="26">
        <v>137.13</v>
      </c>
      <c r="E468" s="26"/>
      <c r="F468" s="26"/>
      <c r="G468" s="26"/>
      <c r="H468" s="26"/>
      <c r="I468" s="46"/>
      <c r="J468" s="26">
        <v>155.4</v>
      </c>
      <c r="K468" s="46"/>
      <c r="L468" s="26"/>
      <c r="M468" s="46"/>
      <c r="N468" s="106">
        <v>278.25</v>
      </c>
      <c r="O468" s="109">
        <v>225.75</v>
      </c>
      <c r="P468" s="49" t="s">
        <v>185</v>
      </c>
      <c r="Q468" s="46"/>
      <c r="R468" s="102" t="s">
        <v>33</v>
      </c>
      <c r="S468" s="103" t="s">
        <v>33</v>
      </c>
      <c r="T468" s="22">
        <v>110</v>
      </c>
      <c r="U468" s="198">
        <v>13.02</v>
      </c>
      <c r="V468" s="225" t="s">
        <v>167</v>
      </c>
      <c r="W468" s="176" t="s">
        <v>33</v>
      </c>
      <c r="X468" s="252">
        <v>215.25</v>
      </c>
      <c r="Y468" s="178" t="s">
        <v>33</v>
      </c>
    </row>
    <row r="469" spans="2:25" x14ac:dyDescent="0.25">
      <c r="B469" s="30">
        <v>45345</v>
      </c>
      <c r="C469" s="46"/>
      <c r="D469" s="26">
        <v>126.63</v>
      </c>
      <c r="E469" s="26"/>
      <c r="F469" s="26"/>
      <c r="G469" s="26"/>
      <c r="H469" s="26"/>
      <c r="I469" s="46"/>
      <c r="J469" s="26">
        <v>156.30000000000001</v>
      </c>
      <c r="K469" s="46"/>
      <c r="L469" s="26"/>
      <c r="M469" s="46"/>
      <c r="N469" s="47" t="s">
        <v>33</v>
      </c>
      <c r="O469" s="109">
        <v>183.75</v>
      </c>
      <c r="P469" s="49" t="s">
        <v>185</v>
      </c>
      <c r="Q469" s="46"/>
      <c r="R469" s="102" t="s">
        <v>33</v>
      </c>
      <c r="S469" s="103" t="s">
        <v>33</v>
      </c>
      <c r="T469" s="22">
        <v>46.2</v>
      </c>
      <c r="U469" s="198">
        <v>20.350000000000001</v>
      </c>
      <c r="V469" s="225" t="s">
        <v>167</v>
      </c>
      <c r="W469" s="176" t="s">
        <v>33</v>
      </c>
      <c r="X469" s="252">
        <v>173.25</v>
      </c>
      <c r="Y469" s="178" t="s">
        <v>33</v>
      </c>
    </row>
    <row r="470" spans="2:25" x14ac:dyDescent="0.25">
      <c r="B470" s="30">
        <v>45348</v>
      </c>
      <c r="C470" s="46"/>
      <c r="D470" s="26">
        <v>136.08000000000001</v>
      </c>
      <c r="E470" s="26"/>
      <c r="F470" s="26"/>
      <c r="G470" s="26"/>
      <c r="H470" s="26"/>
      <c r="I470" s="46"/>
      <c r="J470" s="26">
        <v>140.69999999999999</v>
      </c>
      <c r="K470" s="46"/>
      <c r="L470" s="26"/>
      <c r="M470" s="46"/>
      <c r="N470" s="47" t="s">
        <v>33</v>
      </c>
      <c r="O470" s="109">
        <v>236.25</v>
      </c>
      <c r="P470" s="49" t="s">
        <v>185</v>
      </c>
      <c r="Q470" s="46"/>
      <c r="R470" s="102" t="s">
        <v>33</v>
      </c>
      <c r="S470" s="103" t="s">
        <v>33</v>
      </c>
      <c r="T470" s="22">
        <v>90.3</v>
      </c>
      <c r="U470" s="198">
        <v>27.3</v>
      </c>
      <c r="V470" s="225" t="s">
        <v>167</v>
      </c>
      <c r="W470" s="176" t="s">
        <v>33</v>
      </c>
      <c r="X470" s="177" t="s">
        <v>33</v>
      </c>
      <c r="Y470" s="178" t="s">
        <v>33</v>
      </c>
    </row>
    <row r="471" spans="2:25" x14ac:dyDescent="0.25">
      <c r="B471" s="30">
        <v>45350</v>
      </c>
      <c r="C471" s="46"/>
      <c r="D471" s="26">
        <v>106.05</v>
      </c>
      <c r="E471" s="26"/>
      <c r="F471" s="26"/>
      <c r="G471" s="26"/>
      <c r="H471" s="26"/>
      <c r="I471" s="46"/>
      <c r="J471" s="26">
        <v>147</v>
      </c>
      <c r="K471" s="46"/>
      <c r="L471" s="26"/>
      <c r="M471" s="46"/>
      <c r="N471" s="47" t="s">
        <v>33</v>
      </c>
      <c r="O471" s="109">
        <v>215.25</v>
      </c>
      <c r="P471" s="49" t="s">
        <v>185</v>
      </c>
      <c r="Q471" s="46"/>
      <c r="R471" s="102" t="s">
        <v>33</v>
      </c>
      <c r="S471" s="103" t="s">
        <v>33</v>
      </c>
      <c r="T471" s="22">
        <v>107.8</v>
      </c>
      <c r="U471" s="198">
        <v>52.5</v>
      </c>
      <c r="V471" s="225" t="s">
        <v>167</v>
      </c>
      <c r="W471" s="176" t="s">
        <v>33</v>
      </c>
      <c r="X471" s="177" t="s">
        <v>33</v>
      </c>
      <c r="Y471" s="178" t="s">
        <v>33</v>
      </c>
    </row>
    <row r="472" spans="2:25" x14ac:dyDescent="0.25">
      <c r="B472" s="30">
        <v>45352</v>
      </c>
      <c r="C472" s="46"/>
      <c r="D472" s="26">
        <v>110.04</v>
      </c>
      <c r="E472" s="26"/>
      <c r="F472" s="26"/>
      <c r="G472" s="26"/>
      <c r="H472" s="26"/>
      <c r="I472" s="46"/>
      <c r="J472" s="26">
        <v>161.69999999999999</v>
      </c>
      <c r="K472" s="46"/>
      <c r="L472" s="26"/>
      <c r="M472" s="46"/>
      <c r="N472" s="47" t="s">
        <v>33</v>
      </c>
      <c r="O472" s="109">
        <v>273</v>
      </c>
      <c r="P472" s="49" t="s">
        <v>185</v>
      </c>
      <c r="Q472" s="46"/>
      <c r="R472" s="102" t="s">
        <v>33</v>
      </c>
      <c r="S472" s="103" t="s">
        <v>33</v>
      </c>
      <c r="T472" s="22">
        <v>143</v>
      </c>
      <c r="U472" s="175" t="s">
        <v>167</v>
      </c>
      <c r="V472" s="225" t="s">
        <v>167</v>
      </c>
      <c r="W472" s="176" t="s">
        <v>33</v>
      </c>
      <c r="X472" s="177" t="s">
        <v>33</v>
      </c>
      <c r="Y472" s="178" t="s">
        <v>33</v>
      </c>
    </row>
    <row r="473" spans="2:25" x14ac:dyDescent="0.25">
      <c r="B473" s="30">
        <v>45355</v>
      </c>
      <c r="C473" s="46"/>
      <c r="D473" s="26">
        <v>150.36000000000001</v>
      </c>
      <c r="E473" s="26"/>
      <c r="F473" s="26"/>
      <c r="G473" s="26"/>
      <c r="H473" s="26"/>
      <c r="I473" s="46"/>
      <c r="J473" s="26">
        <v>174.3</v>
      </c>
      <c r="K473" s="46"/>
      <c r="L473" s="26"/>
      <c r="M473" s="46"/>
      <c r="N473" s="47" t="s">
        <v>33</v>
      </c>
      <c r="O473" s="109">
        <v>246.75</v>
      </c>
      <c r="P473" s="49" t="s">
        <v>185</v>
      </c>
      <c r="Q473" s="46"/>
      <c r="R473" s="102" t="s">
        <v>33</v>
      </c>
      <c r="S473" s="103" t="s">
        <v>33</v>
      </c>
      <c r="T473" s="22">
        <v>161.69999999999999</v>
      </c>
      <c r="U473" s="198">
        <v>27.004999999999999</v>
      </c>
      <c r="V473" s="225" t="s">
        <v>167</v>
      </c>
      <c r="W473" s="176" t="s">
        <v>33</v>
      </c>
      <c r="X473" s="177" t="s">
        <v>33</v>
      </c>
      <c r="Y473" s="178" t="s">
        <v>33</v>
      </c>
    </row>
    <row r="474" spans="2:25" x14ac:dyDescent="0.25">
      <c r="B474" s="30">
        <v>45357</v>
      </c>
      <c r="C474" s="46"/>
      <c r="D474" s="26">
        <v>107.94</v>
      </c>
      <c r="E474" s="26"/>
      <c r="F474" s="26"/>
      <c r="G474" s="26"/>
      <c r="H474" s="26"/>
      <c r="I474" s="46"/>
      <c r="J474" s="26">
        <v>151.19999999999999</v>
      </c>
      <c r="K474" s="46"/>
      <c r="L474" s="26"/>
      <c r="M474" s="46"/>
      <c r="N474" s="47" t="s">
        <v>33</v>
      </c>
      <c r="O474" s="109">
        <v>236.25</v>
      </c>
      <c r="P474" s="49" t="s">
        <v>185</v>
      </c>
      <c r="Q474" s="46"/>
      <c r="R474" s="102" t="s">
        <v>33</v>
      </c>
      <c r="S474" s="103" t="s">
        <v>33</v>
      </c>
      <c r="T474" s="22">
        <v>143</v>
      </c>
      <c r="U474" s="198">
        <v>35.365000000000002</v>
      </c>
      <c r="V474" s="225" t="s">
        <v>167</v>
      </c>
      <c r="W474" s="176" t="s">
        <v>33</v>
      </c>
      <c r="X474" s="252">
        <v>183.75</v>
      </c>
      <c r="Y474" s="178" t="s">
        <v>33</v>
      </c>
    </row>
    <row r="475" spans="2:25" x14ac:dyDescent="0.25">
      <c r="B475" s="30">
        <v>45359</v>
      </c>
      <c r="C475" s="46"/>
      <c r="D475" s="26">
        <v>111.3</v>
      </c>
      <c r="E475" s="26"/>
      <c r="F475" s="26"/>
      <c r="G475" s="26"/>
      <c r="H475" s="26"/>
      <c r="I475" s="46"/>
      <c r="J475" s="26">
        <v>155.4</v>
      </c>
      <c r="K475" s="46"/>
      <c r="L475" s="26"/>
      <c r="M475" s="46"/>
      <c r="N475" s="47" t="s">
        <v>33</v>
      </c>
      <c r="O475" s="109">
        <v>246.75</v>
      </c>
      <c r="P475" s="49" t="s">
        <v>185</v>
      </c>
      <c r="Q475" s="46"/>
      <c r="R475" s="102" t="s">
        <v>33</v>
      </c>
      <c r="S475" s="103" t="s">
        <v>33</v>
      </c>
      <c r="T475" s="22">
        <v>142.80000000000001</v>
      </c>
      <c r="U475" s="198">
        <v>32.707999999999998</v>
      </c>
      <c r="V475" s="225" t="s">
        <v>167</v>
      </c>
      <c r="W475" s="176" t="s">
        <v>33</v>
      </c>
      <c r="X475" s="252">
        <v>204.75</v>
      </c>
      <c r="Y475" s="178" t="s">
        <v>33</v>
      </c>
    </row>
    <row r="476" spans="2:25" x14ac:dyDescent="0.25">
      <c r="B476" s="30">
        <v>45362</v>
      </c>
      <c r="C476" s="46"/>
      <c r="D476" s="26">
        <v>109.2</v>
      </c>
      <c r="E476" s="26"/>
      <c r="F476" s="26"/>
      <c r="G476" s="26"/>
      <c r="H476" s="26"/>
      <c r="I476" s="46"/>
      <c r="J476" s="26">
        <v>155.4</v>
      </c>
      <c r="K476" s="46"/>
      <c r="L476" s="26"/>
      <c r="M476" s="46"/>
      <c r="N476" s="47" t="s">
        <v>33</v>
      </c>
      <c r="O476" s="104" t="s">
        <v>33</v>
      </c>
      <c r="P476" s="49" t="s">
        <v>185</v>
      </c>
      <c r="Q476" s="46"/>
      <c r="R476" s="102" t="s">
        <v>33</v>
      </c>
      <c r="S476" s="103" t="s">
        <v>33</v>
      </c>
      <c r="T476" s="22">
        <v>123.2</v>
      </c>
      <c r="U476" s="198">
        <v>20.265000000000001</v>
      </c>
      <c r="V476" s="225" t="s">
        <v>167</v>
      </c>
      <c r="W476" s="176" t="s">
        <v>33</v>
      </c>
      <c r="X476" s="252">
        <v>162.75</v>
      </c>
      <c r="Y476" s="178" t="s">
        <v>33</v>
      </c>
    </row>
    <row r="477" spans="2:25" x14ac:dyDescent="0.25">
      <c r="B477" s="30">
        <v>45364</v>
      </c>
      <c r="C477" s="46"/>
      <c r="D477" s="26">
        <v>106.26</v>
      </c>
      <c r="E477" s="26"/>
      <c r="F477" s="26"/>
      <c r="G477" s="26"/>
      <c r="H477" s="26"/>
      <c r="I477" s="46"/>
      <c r="J477" s="26">
        <v>159.6</v>
      </c>
      <c r="K477" s="46"/>
      <c r="L477" s="26"/>
      <c r="M477" s="46"/>
      <c r="N477" s="47" t="s">
        <v>33</v>
      </c>
      <c r="O477" s="104" t="s">
        <v>33</v>
      </c>
      <c r="P477" s="49" t="s">
        <v>185</v>
      </c>
      <c r="Q477" s="46"/>
      <c r="R477" s="102" t="s">
        <v>33</v>
      </c>
      <c r="S477" s="103" t="s">
        <v>33</v>
      </c>
      <c r="T477" s="22">
        <v>148.5</v>
      </c>
      <c r="U477" s="198">
        <v>20.9</v>
      </c>
      <c r="V477" s="225" t="s">
        <v>167</v>
      </c>
      <c r="W477" s="176" t="s">
        <v>33</v>
      </c>
      <c r="X477" s="252">
        <v>165</v>
      </c>
      <c r="Y477" s="178" t="s">
        <v>33</v>
      </c>
    </row>
    <row r="478" spans="2:25" x14ac:dyDescent="0.25">
      <c r="B478" s="30">
        <v>45366</v>
      </c>
      <c r="C478" s="105"/>
      <c r="D478" s="26">
        <v>101.64</v>
      </c>
      <c r="E478" s="54"/>
      <c r="F478" s="54"/>
      <c r="G478" s="54"/>
      <c r="H478" s="54"/>
      <c r="I478" s="105"/>
      <c r="J478" s="26">
        <v>86.1</v>
      </c>
      <c r="K478" s="105"/>
      <c r="L478" s="26"/>
      <c r="M478" s="105"/>
      <c r="N478" s="47" t="s">
        <v>33</v>
      </c>
      <c r="O478" s="104" t="s">
        <v>33</v>
      </c>
      <c r="P478" s="49" t="s">
        <v>185</v>
      </c>
      <c r="Q478" s="105"/>
      <c r="R478" s="102" t="s">
        <v>33</v>
      </c>
      <c r="S478" s="103" t="s">
        <v>33</v>
      </c>
      <c r="T478" s="22">
        <v>129.80000000000001</v>
      </c>
      <c r="U478" s="198">
        <v>14.85</v>
      </c>
      <c r="V478" s="225" t="s">
        <v>167</v>
      </c>
      <c r="W478" s="176" t="s">
        <v>33</v>
      </c>
      <c r="X478" s="177" t="s">
        <v>33</v>
      </c>
      <c r="Y478" s="178" t="s">
        <v>33</v>
      </c>
    </row>
    <row r="479" spans="2:25" x14ac:dyDescent="0.25">
      <c r="B479" s="30">
        <v>45371</v>
      </c>
      <c r="C479" s="46"/>
      <c r="D479" s="26">
        <v>133.56</v>
      </c>
      <c r="E479" s="26"/>
      <c r="F479" s="26"/>
      <c r="G479" s="26"/>
      <c r="H479" s="26"/>
      <c r="I479" s="46"/>
      <c r="J479" s="26">
        <v>149.1</v>
      </c>
      <c r="K479" s="46"/>
      <c r="L479" s="26"/>
      <c r="M479" s="46"/>
      <c r="N479" s="47" t="s">
        <v>33</v>
      </c>
      <c r="O479" s="104" t="s">
        <v>33</v>
      </c>
      <c r="P479" s="49" t="s">
        <v>185</v>
      </c>
      <c r="Q479" s="46"/>
      <c r="R479" s="102" t="s">
        <v>33</v>
      </c>
      <c r="S479" s="103" t="s">
        <v>33</v>
      </c>
      <c r="T479" s="22">
        <v>116.6</v>
      </c>
      <c r="U479" s="198">
        <v>8.0329999999999995</v>
      </c>
      <c r="V479" s="225" t="s">
        <v>167</v>
      </c>
      <c r="W479" s="176" t="s">
        <v>33</v>
      </c>
      <c r="X479" s="252">
        <v>3.08</v>
      </c>
      <c r="Y479" s="178" t="s">
        <v>33</v>
      </c>
    </row>
    <row r="480" spans="2:25" x14ac:dyDescent="0.25">
      <c r="B480" s="30">
        <v>45373</v>
      </c>
      <c r="C480" s="46"/>
      <c r="D480" s="26">
        <v>119.28</v>
      </c>
      <c r="E480" s="26"/>
      <c r="F480" s="26"/>
      <c r="G480" s="26"/>
      <c r="H480" s="26"/>
      <c r="I480" s="46"/>
      <c r="J480" s="26">
        <v>126</v>
      </c>
      <c r="K480" s="46"/>
      <c r="L480" s="26"/>
      <c r="M480" s="46"/>
      <c r="N480" s="47" t="s">
        <v>33</v>
      </c>
      <c r="O480" s="104" t="s">
        <v>33</v>
      </c>
      <c r="P480" s="49" t="s">
        <v>185</v>
      </c>
      <c r="Q480" s="46"/>
      <c r="R480" s="102" t="s">
        <v>33</v>
      </c>
      <c r="S480" s="103" t="s">
        <v>33</v>
      </c>
      <c r="T480" s="22">
        <v>105</v>
      </c>
      <c r="U480" s="198">
        <v>7.26</v>
      </c>
      <c r="V480" s="225" t="s">
        <v>167</v>
      </c>
      <c r="W480" s="176" t="s">
        <v>33</v>
      </c>
      <c r="X480" s="252">
        <v>178.5</v>
      </c>
      <c r="Y480" s="178" t="s">
        <v>33</v>
      </c>
    </row>
    <row r="481" spans="2:25" x14ac:dyDescent="0.25">
      <c r="B481" s="30">
        <v>45376</v>
      </c>
      <c r="C481" s="105"/>
      <c r="D481" s="26">
        <v>84</v>
      </c>
      <c r="E481" s="54"/>
      <c r="F481" s="54"/>
      <c r="G481" s="54"/>
      <c r="H481" s="54"/>
      <c r="I481" s="105"/>
      <c r="J481" s="26">
        <v>154</v>
      </c>
      <c r="K481" s="105"/>
      <c r="L481" s="26"/>
      <c r="M481" s="105"/>
      <c r="N481" s="47" t="s">
        <v>33</v>
      </c>
      <c r="O481" s="104" t="s">
        <v>33</v>
      </c>
      <c r="P481" s="49" t="s">
        <v>185</v>
      </c>
      <c r="Q481" s="105"/>
      <c r="R481" s="102" t="s">
        <v>33</v>
      </c>
      <c r="S481" s="103">
        <v>2.57</v>
      </c>
      <c r="T481" s="22">
        <v>84</v>
      </c>
      <c r="U481" s="198">
        <v>13.8</v>
      </c>
      <c r="V481" s="225" t="s">
        <v>167</v>
      </c>
      <c r="W481" s="176" t="s">
        <v>33</v>
      </c>
      <c r="X481" s="252">
        <v>231</v>
      </c>
      <c r="Y481" s="178"/>
    </row>
    <row r="482" spans="2:25" x14ac:dyDescent="0.25">
      <c r="B482" s="30">
        <v>45397</v>
      </c>
      <c r="C482" s="105"/>
      <c r="D482" s="26">
        <v>116</v>
      </c>
      <c r="E482" s="54"/>
      <c r="F482" s="54"/>
      <c r="G482" s="54"/>
      <c r="H482" s="54"/>
      <c r="I482" s="105"/>
      <c r="J482" s="26" t="s">
        <v>167</v>
      </c>
      <c r="K482" s="105"/>
      <c r="L482" s="26"/>
      <c r="M482" s="105"/>
      <c r="N482" s="47" t="s">
        <v>33</v>
      </c>
      <c r="O482" s="104" t="s">
        <v>33</v>
      </c>
      <c r="P482" s="49" t="s">
        <v>33</v>
      </c>
      <c r="Q482" s="105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77" t="s">
        <v>33</v>
      </c>
      <c r="Y482" s="326">
        <v>118</v>
      </c>
    </row>
    <row r="483" spans="2:25" hidden="1" x14ac:dyDescent="0.25">
      <c r="B483" s="30"/>
      <c r="C483" s="105"/>
      <c r="D483" s="26"/>
      <c r="E483" s="54"/>
      <c r="F483" s="54"/>
      <c r="G483" s="54"/>
      <c r="H483" s="54"/>
      <c r="I483" s="105"/>
      <c r="J483" s="26"/>
      <c r="K483" s="105"/>
      <c r="L483" s="26"/>
      <c r="M483" s="105"/>
      <c r="N483" s="47"/>
      <c r="O483" s="104"/>
      <c r="P483" s="49"/>
      <c r="Q483" s="105"/>
      <c r="R483" s="102" t="s">
        <v>33</v>
      </c>
      <c r="S483" s="103"/>
      <c r="T483" s="22"/>
      <c r="U483" s="198"/>
      <c r="V483" s="225"/>
      <c r="W483" s="176"/>
      <c r="X483" s="177"/>
      <c r="Y483" s="178"/>
    </row>
    <row r="484" spans="2:25" hidden="1" x14ac:dyDescent="0.25">
      <c r="B484" s="30"/>
      <c r="C484" s="105"/>
      <c r="D484" s="26"/>
      <c r="E484" s="54"/>
      <c r="F484" s="54"/>
      <c r="G484" s="54"/>
      <c r="H484" s="54"/>
      <c r="I484" s="105"/>
      <c r="J484" s="26"/>
      <c r="K484" s="105"/>
      <c r="L484" s="26"/>
      <c r="M484" s="105"/>
      <c r="N484" s="47"/>
      <c r="O484" s="104"/>
      <c r="P484" s="49" t="s">
        <v>185</v>
      </c>
      <c r="Q484" s="105"/>
      <c r="R484" s="102" t="s">
        <v>33</v>
      </c>
      <c r="S484" s="103"/>
      <c r="T484" s="22"/>
      <c r="U484" s="175" t="s">
        <v>167</v>
      </c>
      <c r="V484" s="225" t="s">
        <v>187</v>
      </c>
      <c r="W484" s="176"/>
      <c r="X484" s="177" t="s">
        <v>167</v>
      </c>
      <c r="Y484" s="178" t="s">
        <v>33</v>
      </c>
    </row>
    <row r="485" spans="2:25" ht="15" hidden="1" customHeight="1" x14ac:dyDescent="0.25">
      <c r="B485" s="30"/>
      <c r="C485" s="105"/>
      <c r="D485" s="26"/>
      <c r="E485" s="54"/>
      <c r="F485" s="54"/>
      <c r="G485" s="54"/>
      <c r="H485" s="54"/>
      <c r="I485" s="105"/>
      <c r="J485" s="26"/>
      <c r="K485" s="105"/>
      <c r="L485" s="26"/>
      <c r="M485" s="105"/>
      <c r="N485" s="47" t="s">
        <v>33</v>
      </c>
      <c r="O485" s="104"/>
      <c r="P485" s="49" t="s">
        <v>185</v>
      </c>
      <c r="Q485" s="105"/>
      <c r="R485" s="102" t="s">
        <v>33</v>
      </c>
      <c r="S485" s="103"/>
      <c r="T485" s="22"/>
      <c r="U485" s="175" t="s">
        <v>167</v>
      </c>
      <c r="V485" s="225" t="s">
        <v>187</v>
      </c>
      <c r="W485" s="176"/>
      <c r="X485" s="177" t="s">
        <v>167</v>
      </c>
      <c r="Y485" s="178" t="s">
        <v>33</v>
      </c>
    </row>
    <row r="486" spans="2:25" x14ac:dyDescent="0.25">
      <c r="B486" s="30">
        <v>45399</v>
      </c>
      <c r="C486" s="105"/>
      <c r="D486" s="26">
        <v>43.8</v>
      </c>
      <c r="E486" s="54"/>
      <c r="F486" s="54"/>
      <c r="G486" s="54"/>
      <c r="H486" s="54"/>
      <c r="I486" s="105"/>
      <c r="J486" s="26" t="s">
        <v>167</v>
      </c>
      <c r="K486" s="105"/>
      <c r="L486" s="26"/>
      <c r="M486" s="105"/>
      <c r="N486" s="47" t="s">
        <v>33</v>
      </c>
      <c r="O486" s="104" t="s">
        <v>33</v>
      </c>
      <c r="P486" s="49" t="s">
        <v>33</v>
      </c>
      <c r="Q486" s="105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77" t="s">
        <v>33</v>
      </c>
      <c r="Y486" s="178" t="s">
        <v>33</v>
      </c>
    </row>
    <row r="487" spans="2:25" x14ac:dyDescent="0.25">
      <c r="B487" s="30">
        <v>45401</v>
      </c>
      <c r="C487" s="105"/>
      <c r="D487" s="26">
        <v>104</v>
      </c>
      <c r="E487" s="54"/>
      <c r="F487" s="54"/>
      <c r="G487" s="54"/>
      <c r="H487" s="54"/>
      <c r="I487" s="105"/>
      <c r="J487" s="26" t="s">
        <v>167</v>
      </c>
      <c r="K487" s="105"/>
      <c r="L487" s="26"/>
      <c r="M487" s="105"/>
      <c r="N487" s="47" t="s">
        <v>33</v>
      </c>
      <c r="O487" s="104" t="s">
        <v>33</v>
      </c>
      <c r="P487" s="49" t="s">
        <v>33</v>
      </c>
      <c r="Q487" s="105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77" t="s">
        <v>33</v>
      </c>
      <c r="Y487" s="328">
        <v>102</v>
      </c>
    </row>
    <row r="488" spans="2:25" x14ac:dyDescent="0.25">
      <c r="B488" s="30">
        <v>45404</v>
      </c>
      <c r="C488" s="105"/>
      <c r="D488" s="26">
        <v>89.9</v>
      </c>
      <c r="E488" s="54"/>
      <c r="F488" s="54"/>
      <c r="G488" s="54"/>
      <c r="H488" s="54"/>
      <c r="I488" s="105"/>
      <c r="J488" s="26" t="s">
        <v>167</v>
      </c>
      <c r="K488" s="105"/>
      <c r="L488" s="26">
        <v>49.6</v>
      </c>
      <c r="M488" s="105"/>
      <c r="N488" s="47" t="s">
        <v>33</v>
      </c>
      <c r="O488" s="104" t="s">
        <v>33</v>
      </c>
      <c r="P488" s="49" t="s">
        <v>33</v>
      </c>
      <c r="Q488" s="105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252">
        <v>87.6</v>
      </c>
      <c r="Y488" s="178" t="s">
        <v>33</v>
      </c>
    </row>
    <row r="489" spans="2:25" x14ac:dyDescent="0.25">
      <c r="B489" s="30">
        <v>45406</v>
      </c>
      <c r="C489" s="105"/>
      <c r="D489" s="26">
        <v>92.1</v>
      </c>
      <c r="E489" s="54"/>
      <c r="F489" s="54"/>
      <c r="G489" s="54"/>
      <c r="H489" s="54"/>
      <c r="I489" s="105"/>
      <c r="J489" s="26" t="s">
        <v>167</v>
      </c>
      <c r="K489" s="105"/>
      <c r="L489" s="26">
        <v>153</v>
      </c>
      <c r="M489" s="105"/>
      <c r="N489" s="47" t="s">
        <v>33</v>
      </c>
      <c r="O489" s="104" t="s">
        <v>33</v>
      </c>
      <c r="P489" s="49" t="s">
        <v>33</v>
      </c>
      <c r="Q489" s="105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45408</v>
      </c>
      <c r="C490" s="105"/>
      <c r="D490" s="26">
        <v>99.2</v>
      </c>
      <c r="E490" s="54"/>
      <c r="F490" s="54"/>
      <c r="G490" s="54"/>
      <c r="H490" s="54"/>
      <c r="I490" s="105"/>
      <c r="J490" s="26" t="s">
        <v>167</v>
      </c>
      <c r="K490" s="105"/>
      <c r="L490" s="26">
        <v>71.3</v>
      </c>
      <c r="M490" s="105"/>
      <c r="N490" s="47" t="s">
        <v>33</v>
      </c>
      <c r="O490" s="104" t="s">
        <v>33</v>
      </c>
      <c r="P490" s="49" t="s">
        <v>33</v>
      </c>
      <c r="Q490" s="105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252">
        <v>187</v>
      </c>
      <c r="Y490" s="178" t="s">
        <v>33</v>
      </c>
    </row>
    <row r="491" spans="2:25" x14ac:dyDescent="0.25">
      <c r="B491" s="30">
        <v>45412</v>
      </c>
      <c r="C491" s="105"/>
      <c r="D491" s="26">
        <v>89.9</v>
      </c>
      <c r="E491" s="54"/>
      <c r="F491" s="54"/>
      <c r="G491" s="54"/>
      <c r="H491" s="54"/>
      <c r="I491" s="105"/>
      <c r="J491" s="26" t="s">
        <v>167</v>
      </c>
      <c r="K491" s="105"/>
      <c r="L491" s="26">
        <v>49.2</v>
      </c>
      <c r="M491" s="105"/>
      <c r="N491" s="47" t="s">
        <v>33</v>
      </c>
      <c r="O491" s="104" t="s">
        <v>33</v>
      </c>
      <c r="P491" s="49" t="s">
        <v>33</v>
      </c>
      <c r="Q491" s="105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252">
        <v>93</v>
      </c>
      <c r="Y491" s="178" t="s">
        <v>33</v>
      </c>
    </row>
    <row r="492" spans="2:25" x14ac:dyDescent="0.25">
      <c r="B492" s="30">
        <v>45414</v>
      </c>
      <c r="C492" s="105"/>
      <c r="D492" s="26">
        <v>72.2</v>
      </c>
      <c r="E492" s="54"/>
      <c r="F492" s="54"/>
      <c r="G492" s="54"/>
      <c r="H492" s="54"/>
      <c r="I492" s="105"/>
      <c r="J492" s="26" t="s">
        <v>167</v>
      </c>
      <c r="K492" s="105"/>
      <c r="L492" s="26">
        <v>50</v>
      </c>
      <c r="M492" s="105"/>
      <c r="N492" s="47" t="s">
        <v>33</v>
      </c>
      <c r="O492" s="104" t="s">
        <v>33</v>
      </c>
      <c r="P492" s="49" t="s">
        <v>33</v>
      </c>
      <c r="Q492" s="105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252">
        <v>113</v>
      </c>
      <c r="Y492" s="178" t="s">
        <v>33</v>
      </c>
    </row>
    <row r="493" spans="2:25" x14ac:dyDescent="0.25">
      <c r="B493" s="30">
        <v>45415</v>
      </c>
      <c r="C493" s="105"/>
      <c r="D493" s="26">
        <v>85.5</v>
      </c>
      <c r="E493" s="54"/>
      <c r="F493" s="54"/>
      <c r="G493" s="54"/>
      <c r="H493" s="54"/>
      <c r="I493" s="105"/>
      <c r="J493" s="26" t="s">
        <v>167</v>
      </c>
      <c r="K493" s="105"/>
      <c r="L493" s="26">
        <v>36.6</v>
      </c>
      <c r="M493" s="105"/>
      <c r="N493" s="47" t="s">
        <v>33</v>
      </c>
      <c r="O493" s="104" t="s">
        <v>33</v>
      </c>
      <c r="P493" s="49" t="s">
        <v>33</v>
      </c>
      <c r="Q493" s="105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252">
        <v>118</v>
      </c>
      <c r="Y493" s="178" t="s">
        <v>33</v>
      </c>
    </row>
    <row r="494" spans="2:25" x14ac:dyDescent="0.25">
      <c r="B494" s="30">
        <v>45418</v>
      </c>
      <c r="C494" s="105"/>
      <c r="D494" s="26">
        <v>85.5</v>
      </c>
      <c r="E494" s="54"/>
      <c r="F494" s="54"/>
      <c r="G494" s="54"/>
      <c r="H494" s="54"/>
      <c r="I494" s="105"/>
      <c r="J494" s="26" t="s">
        <v>167</v>
      </c>
      <c r="K494" s="105"/>
      <c r="L494" s="26">
        <v>39.6</v>
      </c>
      <c r="M494" s="105"/>
      <c r="N494" s="47" t="s">
        <v>33</v>
      </c>
      <c r="O494" s="104" t="s">
        <v>33</v>
      </c>
      <c r="P494" s="49" t="s">
        <v>33</v>
      </c>
      <c r="Q494" s="105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252">
        <v>176</v>
      </c>
      <c r="Y494" s="178" t="s">
        <v>33</v>
      </c>
    </row>
    <row r="495" spans="2:25" x14ac:dyDescent="0.25">
      <c r="B495" s="30">
        <v>45420</v>
      </c>
      <c r="C495" s="105"/>
      <c r="D495" s="26">
        <v>75.7</v>
      </c>
      <c r="E495" s="54"/>
      <c r="F495" s="54"/>
      <c r="G495" s="54"/>
      <c r="H495" s="54"/>
      <c r="I495" s="105"/>
      <c r="J495" s="26" t="s">
        <v>167</v>
      </c>
      <c r="K495" s="105"/>
      <c r="L495" s="26">
        <v>34.799999999999997</v>
      </c>
      <c r="M495" s="105"/>
      <c r="N495" s="47" t="s">
        <v>33</v>
      </c>
      <c r="O495" s="104" t="s">
        <v>33</v>
      </c>
      <c r="P495" s="49" t="s">
        <v>33</v>
      </c>
      <c r="Q495" s="105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45422</v>
      </c>
      <c r="C496" s="105"/>
      <c r="D496" s="26">
        <v>72.599999999999994</v>
      </c>
      <c r="E496" s="54"/>
      <c r="F496" s="54"/>
      <c r="G496" s="54"/>
      <c r="H496" s="54"/>
      <c r="I496" s="105"/>
      <c r="J496" s="26">
        <v>103</v>
      </c>
      <c r="K496" s="105"/>
      <c r="L496" s="26">
        <v>54.5</v>
      </c>
      <c r="M496" s="105"/>
      <c r="N496" s="47" t="s">
        <v>33</v>
      </c>
      <c r="O496" s="104" t="s">
        <v>33</v>
      </c>
      <c r="P496" s="49" t="s">
        <v>33</v>
      </c>
      <c r="Q496" s="105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252">
        <v>145</v>
      </c>
      <c r="Y496" s="178" t="s">
        <v>33</v>
      </c>
    </row>
    <row r="497" spans="2:25" x14ac:dyDescent="0.25">
      <c r="B497" s="30">
        <v>45425</v>
      </c>
      <c r="C497" s="105"/>
      <c r="D497" s="26">
        <v>85.9</v>
      </c>
      <c r="E497" s="54"/>
      <c r="F497" s="54"/>
      <c r="G497" s="54"/>
      <c r="H497" s="54"/>
      <c r="I497" s="105"/>
      <c r="J497" s="26">
        <v>138</v>
      </c>
      <c r="K497" s="105"/>
      <c r="L497" s="26">
        <v>61.1</v>
      </c>
      <c r="M497" s="105"/>
      <c r="N497" s="47" t="s">
        <v>33</v>
      </c>
      <c r="O497" s="104" t="s">
        <v>33</v>
      </c>
      <c r="P497" s="49" t="s">
        <v>33</v>
      </c>
      <c r="Q497" s="105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252">
        <v>181</v>
      </c>
      <c r="Y497" s="178" t="s">
        <v>33</v>
      </c>
    </row>
    <row r="498" spans="2:25" x14ac:dyDescent="0.25">
      <c r="B498" s="30">
        <v>45427</v>
      </c>
      <c r="C498" s="105"/>
      <c r="D498" s="26">
        <v>68.599999999999994</v>
      </c>
      <c r="E498" s="54"/>
      <c r="F498" s="54"/>
      <c r="G498" s="54"/>
      <c r="H498" s="54"/>
      <c r="I498" s="105"/>
      <c r="J498" s="26" t="s">
        <v>167</v>
      </c>
      <c r="K498" s="105"/>
      <c r="L498" s="26">
        <v>38.799999999999997</v>
      </c>
      <c r="M498" s="105"/>
      <c r="N498" s="47" t="s">
        <v>33</v>
      </c>
      <c r="O498" s="104" t="s">
        <v>33</v>
      </c>
      <c r="P498" s="49" t="s">
        <v>33</v>
      </c>
      <c r="Q498" s="105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77" t="s">
        <v>33</v>
      </c>
      <c r="Y498" s="178" t="s">
        <v>33</v>
      </c>
    </row>
    <row r="499" spans="2:25" x14ac:dyDescent="0.25">
      <c r="B499" s="30">
        <v>45429</v>
      </c>
      <c r="C499" s="105"/>
      <c r="D499" s="26">
        <v>86.4</v>
      </c>
      <c r="E499" s="54"/>
      <c r="F499" s="54"/>
      <c r="G499" s="54"/>
      <c r="H499" s="54"/>
      <c r="I499" s="105"/>
      <c r="J499" s="26">
        <v>130</v>
      </c>
      <c r="K499" s="105"/>
      <c r="L499" s="26">
        <v>49.2</v>
      </c>
      <c r="M499" s="105"/>
      <c r="N499" s="47" t="s">
        <v>33</v>
      </c>
      <c r="O499" s="104" t="s">
        <v>33</v>
      </c>
      <c r="P499" s="49" t="s">
        <v>33</v>
      </c>
      <c r="Q499" s="105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252">
        <v>221</v>
      </c>
      <c r="Y499" s="178" t="s">
        <v>33</v>
      </c>
    </row>
    <row r="500" spans="2:25" x14ac:dyDescent="0.25">
      <c r="B500" s="30">
        <v>45432</v>
      </c>
      <c r="C500" s="105"/>
      <c r="D500" s="26">
        <v>133</v>
      </c>
      <c r="E500" s="54"/>
      <c r="F500" s="54"/>
      <c r="G500" s="54"/>
      <c r="H500" s="54"/>
      <c r="I500" s="105"/>
      <c r="J500" s="26">
        <v>136</v>
      </c>
      <c r="K500" s="105"/>
      <c r="L500" s="26">
        <v>93.9</v>
      </c>
      <c r="M500" s="105"/>
      <c r="N500" s="47" t="s">
        <v>33</v>
      </c>
      <c r="O500" s="104" t="s">
        <v>33</v>
      </c>
      <c r="P500" s="49" t="s">
        <v>33</v>
      </c>
      <c r="Q500" s="105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252">
        <v>213</v>
      </c>
      <c r="Y500" s="178" t="s">
        <v>33</v>
      </c>
    </row>
    <row r="501" spans="2:25" x14ac:dyDescent="0.25">
      <c r="B501" s="30">
        <v>45434</v>
      </c>
      <c r="C501" s="105"/>
      <c r="D501" s="26">
        <v>109</v>
      </c>
      <c r="E501" s="54"/>
      <c r="F501" s="54"/>
      <c r="G501" s="54"/>
      <c r="H501" s="54"/>
      <c r="I501" s="105"/>
      <c r="J501" s="26">
        <v>151</v>
      </c>
      <c r="K501" s="105"/>
      <c r="L501" s="26">
        <v>75.7</v>
      </c>
      <c r="M501" s="105"/>
      <c r="N501" s="47" t="s">
        <v>33</v>
      </c>
      <c r="O501" s="104" t="s">
        <v>33</v>
      </c>
      <c r="P501" s="49" t="s">
        <v>33</v>
      </c>
      <c r="Q501" s="105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45436</v>
      </c>
      <c r="C502" s="105"/>
      <c r="D502" s="26">
        <v>93</v>
      </c>
      <c r="E502" s="54"/>
      <c r="F502" s="54"/>
      <c r="G502" s="54"/>
      <c r="H502" s="54"/>
      <c r="I502" s="105"/>
      <c r="J502" s="26">
        <v>133</v>
      </c>
      <c r="K502" s="105"/>
      <c r="L502" s="26">
        <v>58.9</v>
      </c>
      <c r="M502" s="105"/>
      <c r="N502" s="47" t="s">
        <v>33</v>
      </c>
      <c r="O502" s="104" t="s">
        <v>33</v>
      </c>
      <c r="P502" s="49" t="s">
        <v>33</v>
      </c>
      <c r="Q502" s="105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77" t="s">
        <v>33</v>
      </c>
      <c r="Y502" s="178" t="s">
        <v>33</v>
      </c>
    </row>
    <row r="503" spans="2:25" x14ac:dyDescent="0.25">
      <c r="B503" s="30">
        <v>45439</v>
      </c>
      <c r="C503" s="105"/>
      <c r="D503" s="26">
        <v>102</v>
      </c>
      <c r="E503" s="54"/>
      <c r="F503" s="54"/>
      <c r="G503" s="54"/>
      <c r="H503" s="54"/>
      <c r="I503" s="105"/>
      <c r="J503" s="26">
        <v>100</v>
      </c>
      <c r="K503" s="105"/>
      <c r="L503" s="26">
        <v>47.4</v>
      </c>
      <c r="M503" s="105"/>
      <c r="N503" s="47" t="s">
        <v>33</v>
      </c>
      <c r="O503" s="104" t="s">
        <v>33</v>
      </c>
      <c r="P503" s="49" t="s">
        <v>33</v>
      </c>
      <c r="Q503" s="105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252">
        <v>113</v>
      </c>
      <c r="Y503" s="178" t="s">
        <v>33</v>
      </c>
    </row>
    <row r="504" spans="2:25" x14ac:dyDescent="0.25">
      <c r="B504" s="30">
        <v>45441</v>
      </c>
      <c r="C504" s="105"/>
      <c r="D504" s="26">
        <v>82.4</v>
      </c>
      <c r="E504" s="54"/>
      <c r="F504" s="54"/>
      <c r="G504" s="54"/>
      <c r="H504" s="54"/>
      <c r="I504" s="105"/>
      <c r="J504" s="26">
        <v>95.7</v>
      </c>
      <c r="K504" s="105"/>
      <c r="L504" s="26">
        <v>46.9</v>
      </c>
      <c r="M504" s="105"/>
      <c r="N504" s="47" t="s">
        <v>33</v>
      </c>
      <c r="O504" s="104" t="s">
        <v>33</v>
      </c>
      <c r="P504" s="49" t="s">
        <v>33</v>
      </c>
      <c r="Q504" s="105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252" t="s">
        <v>167</v>
      </c>
      <c r="Y504" s="178" t="s">
        <v>33</v>
      </c>
    </row>
    <row r="505" spans="2:25" x14ac:dyDescent="0.25">
      <c r="B505" s="30">
        <v>45443</v>
      </c>
      <c r="C505" s="105"/>
      <c r="D505" s="26">
        <v>81.099999999999994</v>
      </c>
      <c r="E505" s="54"/>
      <c r="F505" s="54"/>
      <c r="G505" s="54"/>
      <c r="H505" s="54"/>
      <c r="I505" s="105"/>
      <c r="J505" s="26">
        <v>126</v>
      </c>
      <c r="K505" s="105"/>
      <c r="L505" s="26">
        <v>50</v>
      </c>
      <c r="M505" s="105"/>
      <c r="N505" s="47" t="s">
        <v>33</v>
      </c>
      <c r="O505" s="104" t="s">
        <v>33</v>
      </c>
      <c r="P505" s="49" t="s">
        <v>33</v>
      </c>
      <c r="Q505" s="105"/>
      <c r="R505" s="102" t="s">
        <v>33</v>
      </c>
      <c r="S505" s="103" t="s">
        <v>33</v>
      </c>
      <c r="T505" s="103" t="s">
        <v>167</v>
      </c>
      <c r="U505" s="175" t="s">
        <v>167</v>
      </c>
      <c r="V505" s="225" t="s">
        <v>167</v>
      </c>
      <c r="W505" s="176" t="s">
        <v>167</v>
      </c>
      <c r="X505" s="252">
        <v>210</v>
      </c>
      <c r="Y505" s="178" t="s">
        <v>33</v>
      </c>
    </row>
    <row r="506" spans="2:25" x14ac:dyDescent="0.25">
      <c r="B506" s="30">
        <v>45446</v>
      </c>
      <c r="C506" s="105"/>
      <c r="D506" s="26">
        <v>110</v>
      </c>
      <c r="E506" s="54"/>
      <c r="F506" s="54"/>
      <c r="G506" s="54"/>
      <c r="H506" s="54"/>
      <c r="I506" s="105"/>
      <c r="J506" s="26">
        <v>129</v>
      </c>
      <c r="K506" s="105"/>
      <c r="L506" s="26">
        <v>81.5</v>
      </c>
      <c r="M506" s="105"/>
      <c r="N506" s="47" t="s">
        <v>33</v>
      </c>
      <c r="O506" s="104" t="s">
        <v>33</v>
      </c>
      <c r="P506" s="49" t="s">
        <v>33</v>
      </c>
      <c r="Q506" s="105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252" t="s">
        <v>167</v>
      </c>
      <c r="Y506" s="178" t="s">
        <v>33</v>
      </c>
    </row>
    <row r="507" spans="2:25" x14ac:dyDescent="0.25">
      <c r="B507" s="30">
        <v>45448</v>
      </c>
      <c r="C507" s="105"/>
      <c r="D507" s="26">
        <v>81.900000000000006</v>
      </c>
      <c r="E507" s="54"/>
      <c r="F507" s="54"/>
      <c r="G507" s="54"/>
      <c r="H507" s="54"/>
      <c r="I507" s="105"/>
      <c r="J507" s="26">
        <v>126</v>
      </c>
      <c r="K507" s="105"/>
      <c r="L507" s="26">
        <v>49.2</v>
      </c>
      <c r="M507" s="105"/>
      <c r="N507" s="47" t="s">
        <v>33</v>
      </c>
      <c r="O507" s="104" t="s">
        <v>33</v>
      </c>
      <c r="P507" s="49" t="s">
        <v>33</v>
      </c>
      <c r="Q507" s="105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252" t="s">
        <v>167</v>
      </c>
      <c r="Y507" s="178" t="s">
        <v>33</v>
      </c>
    </row>
    <row r="508" spans="2:25" x14ac:dyDescent="0.25">
      <c r="B508" s="30">
        <v>45450</v>
      </c>
      <c r="C508" s="105"/>
      <c r="D508" s="26">
        <v>135</v>
      </c>
      <c r="E508" s="54"/>
      <c r="F508" s="54"/>
      <c r="G508" s="54"/>
      <c r="H508" s="54"/>
      <c r="I508" s="105"/>
      <c r="J508" s="26">
        <v>89.5</v>
      </c>
      <c r="K508" s="105"/>
      <c r="L508" s="26">
        <v>54.5</v>
      </c>
      <c r="M508" s="105"/>
      <c r="N508" s="47" t="s">
        <v>33</v>
      </c>
      <c r="O508" s="104" t="s">
        <v>33</v>
      </c>
      <c r="P508" s="49" t="s">
        <v>33</v>
      </c>
      <c r="Q508" s="105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252">
        <v>196</v>
      </c>
      <c r="Y508" s="178" t="s">
        <v>33</v>
      </c>
    </row>
    <row r="509" spans="2:25" x14ac:dyDescent="0.25">
      <c r="B509" s="30">
        <v>45453</v>
      </c>
      <c r="C509" s="105"/>
      <c r="D509" s="26">
        <v>93</v>
      </c>
      <c r="E509" s="54"/>
      <c r="F509" s="54"/>
      <c r="G509" s="54"/>
      <c r="H509" s="54"/>
      <c r="I509" s="105"/>
      <c r="J509" s="26">
        <v>127</v>
      </c>
      <c r="K509" s="105"/>
      <c r="L509" s="26">
        <v>53.6</v>
      </c>
      <c r="M509" s="105"/>
      <c r="N509" s="47" t="s">
        <v>33</v>
      </c>
      <c r="O509" s="104" t="s">
        <v>33</v>
      </c>
      <c r="P509" s="49" t="s">
        <v>33</v>
      </c>
      <c r="Q509" s="105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252">
        <v>195</v>
      </c>
      <c r="Y509" s="178" t="s">
        <v>33</v>
      </c>
    </row>
    <row r="510" spans="2:25" x14ac:dyDescent="0.25">
      <c r="B510" s="30">
        <v>45455</v>
      </c>
      <c r="C510" s="105"/>
      <c r="D510" s="26">
        <v>74.400000000000006</v>
      </c>
      <c r="E510" s="54"/>
      <c r="F510" s="54"/>
      <c r="G510" s="54"/>
      <c r="H510" s="54"/>
      <c r="I510" s="105"/>
      <c r="J510" s="26">
        <v>132</v>
      </c>
      <c r="K510" s="105"/>
      <c r="L510" s="26">
        <v>28</v>
      </c>
      <c r="M510" s="105"/>
      <c r="N510" s="47" t="s">
        <v>33</v>
      </c>
      <c r="O510" s="104" t="s">
        <v>33</v>
      </c>
      <c r="P510" s="49" t="s">
        <v>33</v>
      </c>
      <c r="Q510" s="105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252">
        <v>229</v>
      </c>
      <c r="Y510" s="178" t="s">
        <v>33</v>
      </c>
    </row>
    <row r="511" spans="2:25" x14ac:dyDescent="0.25">
      <c r="B511" s="30">
        <v>45457</v>
      </c>
      <c r="C511" s="105"/>
      <c r="D511" s="26">
        <v>85</v>
      </c>
      <c r="E511" s="54"/>
      <c r="F511" s="54"/>
      <c r="G511" s="54"/>
      <c r="H511" s="54"/>
      <c r="I511" s="105"/>
      <c r="J511" s="26">
        <v>96.6</v>
      </c>
      <c r="K511" s="105"/>
      <c r="L511" s="26">
        <v>48.7</v>
      </c>
      <c r="M511" s="105"/>
      <c r="N511" s="47" t="s">
        <v>33</v>
      </c>
      <c r="O511" s="104" t="s">
        <v>33</v>
      </c>
      <c r="P511" s="49" t="s">
        <v>33</v>
      </c>
      <c r="Q511" s="105"/>
      <c r="R511" s="102" t="s">
        <v>33</v>
      </c>
      <c r="S511" s="103" t="s">
        <v>33</v>
      </c>
      <c r="T511" s="103">
        <v>30.8</v>
      </c>
      <c r="U511" s="175" t="s">
        <v>167</v>
      </c>
      <c r="V511" s="225" t="s">
        <v>167</v>
      </c>
      <c r="W511" s="176" t="s">
        <v>167</v>
      </c>
      <c r="X511" s="252">
        <v>155</v>
      </c>
      <c r="Y511" s="178" t="s">
        <v>33</v>
      </c>
    </row>
    <row r="512" spans="2:25" x14ac:dyDescent="0.25">
      <c r="B512" s="30">
        <v>45460</v>
      </c>
      <c r="C512" s="105"/>
      <c r="D512" s="26">
        <v>97</v>
      </c>
      <c r="E512" s="54"/>
      <c r="F512" s="54"/>
      <c r="G512" s="54"/>
      <c r="H512" s="54"/>
      <c r="I512" s="105"/>
      <c r="J512" s="26">
        <v>100</v>
      </c>
      <c r="K512" s="105"/>
      <c r="L512" s="26">
        <v>66.900000000000006</v>
      </c>
      <c r="M512" s="105"/>
      <c r="N512" s="47" t="s">
        <v>33</v>
      </c>
      <c r="O512" s="104" t="s">
        <v>33</v>
      </c>
      <c r="P512" s="49" t="s">
        <v>33</v>
      </c>
      <c r="Q512" s="105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252">
        <v>208</v>
      </c>
      <c r="Y512" s="178" t="s">
        <v>33</v>
      </c>
    </row>
    <row r="513" spans="2:25" x14ac:dyDescent="0.25">
      <c r="B513" s="30">
        <v>45462</v>
      </c>
      <c r="C513" s="105"/>
      <c r="D513" s="26">
        <v>126</v>
      </c>
      <c r="E513" s="54"/>
      <c r="F513" s="54"/>
      <c r="G513" s="54"/>
      <c r="H513" s="54"/>
      <c r="I513" s="105"/>
      <c r="J513" s="26">
        <v>100</v>
      </c>
      <c r="K513" s="105"/>
      <c r="L513" s="26">
        <v>85.5</v>
      </c>
      <c r="M513" s="105"/>
      <c r="N513" s="47" t="s">
        <v>33</v>
      </c>
      <c r="O513" s="104" t="s">
        <v>33</v>
      </c>
      <c r="P513" s="49" t="s">
        <v>33</v>
      </c>
      <c r="Q513" s="105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252">
        <v>202</v>
      </c>
      <c r="Y513" s="178" t="s">
        <v>33</v>
      </c>
    </row>
    <row r="514" spans="2:25" x14ac:dyDescent="0.25">
      <c r="B514" s="30">
        <v>45464</v>
      </c>
      <c r="C514" s="105"/>
      <c r="D514" s="26">
        <v>107</v>
      </c>
      <c r="E514" s="54"/>
      <c r="F514" s="54"/>
      <c r="G514" s="54"/>
      <c r="H514" s="54"/>
      <c r="I514" s="105"/>
      <c r="J514" s="26">
        <v>148</v>
      </c>
      <c r="K514" s="105"/>
      <c r="L514" s="26">
        <v>57.1</v>
      </c>
      <c r="M514" s="105"/>
      <c r="N514" s="47" t="s">
        <v>33</v>
      </c>
      <c r="O514" s="104" t="s">
        <v>33</v>
      </c>
      <c r="P514" s="49" t="s">
        <v>33</v>
      </c>
      <c r="Q514" s="105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252">
        <v>206</v>
      </c>
      <c r="Y514" s="178" t="s">
        <v>33</v>
      </c>
    </row>
    <row r="515" spans="2:25" x14ac:dyDescent="0.25">
      <c r="B515" s="30">
        <v>45467</v>
      </c>
      <c r="C515" s="105"/>
      <c r="D515" s="26">
        <v>130</v>
      </c>
      <c r="E515" s="54"/>
      <c r="F515" s="54"/>
      <c r="G515" s="54"/>
      <c r="H515" s="54"/>
      <c r="I515" s="105"/>
      <c r="J515" s="26">
        <v>144</v>
      </c>
      <c r="K515" s="105"/>
      <c r="L515" s="26">
        <v>93.9</v>
      </c>
      <c r="M515" s="105"/>
      <c r="N515" s="47" t="s">
        <v>33</v>
      </c>
      <c r="O515" s="104" t="s">
        <v>33</v>
      </c>
      <c r="P515" s="49" t="s">
        <v>33</v>
      </c>
      <c r="Q515" s="105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252">
        <v>206</v>
      </c>
      <c r="Y515" s="178" t="s">
        <v>33</v>
      </c>
    </row>
    <row r="516" spans="2:25" x14ac:dyDescent="0.25">
      <c r="B516" s="30">
        <v>45469</v>
      </c>
      <c r="C516" s="105"/>
      <c r="D516" s="26">
        <v>115</v>
      </c>
      <c r="E516" s="54"/>
      <c r="F516" s="54"/>
      <c r="G516" s="54"/>
      <c r="H516" s="54"/>
      <c r="I516" s="105"/>
      <c r="J516" s="26">
        <v>143</v>
      </c>
      <c r="K516" s="105"/>
      <c r="L516" s="26">
        <v>57.6</v>
      </c>
      <c r="M516" s="105"/>
      <c r="N516" s="47" t="s">
        <v>33</v>
      </c>
      <c r="O516" s="104" t="s">
        <v>33</v>
      </c>
      <c r="P516" s="49" t="s">
        <v>33</v>
      </c>
      <c r="Q516" s="105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252">
        <v>209</v>
      </c>
      <c r="Y516" s="178" t="s">
        <v>33</v>
      </c>
    </row>
    <row r="517" spans="2:25" x14ac:dyDescent="0.25">
      <c r="B517" s="30">
        <v>45471</v>
      </c>
      <c r="C517" s="105"/>
      <c r="D517" s="26">
        <v>105</v>
      </c>
      <c r="E517" s="54"/>
      <c r="F517" s="54"/>
      <c r="G517" s="54"/>
      <c r="H517" s="54"/>
      <c r="I517" s="105"/>
      <c r="J517" s="26">
        <v>124</v>
      </c>
      <c r="K517" s="105"/>
      <c r="L517" s="26">
        <v>62.4</v>
      </c>
      <c r="M517" s="105"/>
      <c r="N517" s="47" t="s">
        <v>33</v>
      </c>
      <c r="O517" s="104" t="s">
        <v>33</v>
      </c>
      <c r="P517" s="49" t="s">
        <v>33</v>
      </c>
      <c r="Q517" s="105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252">
        <v>201</v>
      </c>
      <c r="Y517" s="178" t="s">
        <v>33</v>
      </c>
    </row>
    <row r="518" spans="2:25" x14ac:dyDescent="0.25">
      <c r="B518" s="30">
        <v>45474</v>
      </c>
      <c r="C518" s="105"/>
      <c r="D518" s="26">
        <v>100</v>
      </c>
      <c r="E518" s="54"/>
      <c r="F518" s="54"/>
      <c r="G518" s="54"/>
      <c r="H518" s="54"/>
      <c r="I518" s="105"/>
      <c r="J518" s="26">
        <v>119</v>
      </c>
      <c r="K518" s="105"/>
      <c r="L518" s="26">
        <v>71.7</v>
      </c>
      <c r="M518" s="105"/>
      <c r="N518" s="47" t="s">
        <v>33</v>
      </c>
      <c r="O518" s="104" t="s">
        <v>33</v>
      </c>
      <c r="P518" s="49" t="s">
        <v>33</v>
      </c>
      <c r="Q518" s="105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252">
        <v>187</v>
      </c>
      <c r="Y518" s="178" t="s">
        <v>33</v>
      </c>
    </row>
    <row r="519" spans="2:25" ht="14.25" customHeight="1" x14ac:dyDescent="0.25">
      <c r="B519" s="30">
        <v>45476</v>
      </c>
      <c r="C519" s="105"/>
      <c r="D519" s="26">
        <v>109</v>
      </c>
      <c r="E519" s="54"/>
      <c r="F519" s="54"/>
      <c r="G519" s="54"/>
      <c r="H519" s="54"/>
      <c r="I519" s="105"/>
      <c r="J519" s="26">
        <v>138</v>
      </c>
      <c r="K519" s="105"/>
      <c r="L519" s="26">
        <v>62.4</v>
      </c>
      <c r="M519" s="105"/>
      <c r="N519" s="47" t="s">
        <v>33</v>
      </c>
      <c r="O519" s="104" t="s">
        <v>33</v>
      </c>
      <c r="P519" s="49" t="s">
        <v>33</v>
      </c>
      <c r="Q519" s="105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252">
        <v>180</v>
      </c>
      <c r="Y519" s="178" t="s">
        <v>33</v>
      </c>
    </row>
    <row r="520" spans="2:25" ht="14.25" customHeight="1" x14ac:dyDescent="0.25">
      <c r="B520" s="30">
        <v>45478</v>
      </c>
      <c r="C520" s="105"/>
      <c r="D520" s="26">
        <v>107</v>
      </c>
      <c r="E520" s="54"/>
      <c r="F520" s="54"/>
      <c r="G520" s="54"/>
      <c r="H520" s="54"/>
      <c r="I520" s="105"/>
      <c r="J520" s="26">
        <v>140</v>
      </c>
      <c r="K520" s="105"/>
      <c r="L520" s="26">
        <v>65.099999999999994</v>
      </c>
      <c r="M520" s="105"/>
      <c r="N520" s="47" t="s">
        <v>33</v>
      </c>
      <c r="O520" s="104" t="s">
        <v>33</v>
      </c>
      <c r="P520" s="49" t="s">
        <v>33</v>
      </c>
      <c r="Q520" s="105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252">
        <v>176</v>
      </c>
      <c r="Y520" s="178" t="s">
        <v>33</v>
      </c>
    </row>
    <row r="521" spans="2:25" ht="14.25" customHeight="1" x14ac:dyDescent="0.25">
      <c r="B521" s="30">
        <v>45481</v>
      </c>
      <c r="C521" s="105"/>
      <c r="D521" s="26">
        <v>82.4</v>
      </c>
      <c r="E521" s="54"/>
      <c r="F521" s="54"/>
      <c r="G521" s="54"/>
      <c r="H521" s="54"/>
      <c r="I521" s="105"/>
      <c r="J521" s="26">
        <v>132</v>
      </c>
      <c r="K521" s="105"/>
      <c r="L521" s="26">
        <v>71.3</v>
      </c>
      <c r="M521" s="105"/>
      <c r="N521" s="47" t="s">
        <v>33</v>
      </c>
      <c r="O521" s="104" t="s">
        <v>33</v>
      </c>
      <c r="P521" s="49" t="s">
        <v>33</v>
      </c>
      <c r="Q521" s="105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252">
        <v>131</v>
      </c>
      <c r="Y521" s="178" t="s">
        <v>33</v>
      </c>
    </row>
    <row r="522" spans="2:25" ht="14.25" customHeight="1" x14ac:dyDescent="0.25">
      <c r="B522" s="30">
        <v>45483</v>
      </c>
      <c r="C522" s="105"/>
      <c r="D522" s="26">
        <v>124</v>
      </c>
      <c r="E522" s="54"/>
      <c r="F522" s="54"/>
      <c r="G522" s="54"/>
      <c r="H522" s="54"/>
      <c r="I522" s="105"/>
      <c r="J522" s="26">
        <v>135</v>
      </c>
      <c r="K522" s="105"/>
      <c r="L522" s="26">
        <v>109</v>
      </c>
      <c r="M522" s="105"/>
      <c r="N522" s="47" t="s">
        <v>33</v>
      </c>
      <c r="O522" s="104" t="s">
        <v>33</v>
      </c>
      <c r="P522" s="49" t="s">
        <v>33</v>
      </c>
      <c r="Q522" s="105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252">
        <v>178</v>
      </c>
      <c r="Y522" s="178" t="s">
        <v>33</v>
      </c>
    </row>
    <row r="523" spans="2:25" ht="14.25" customHeight="1" x14ac:dyDescent="0.25">
      <c r="B523" s="30">
        <v>45485</v>
      </c>
      <c r="C523" s="105"/>
      <c r="D523" s="26">
        <v>151</v>
      </c>
      <c r="E523" s="54"/>
      <c r="F523" s="54"/>
      <c r="G523" s="54"/>
      <c r="H523" s="54"/>
      <c r="I523" s="105"/>
      <c r="J523" s="26">
        <v>139</v>
      </c>
      <c r="K523" s="105"/>
      <c r="L523" s="26">
        <v>172</v>
      </c>
      <c r="M523" s="105"/>
      <c r="N523" s="47" t="s">
        <v>33</v>
      </c>
      <c r="O523" s="104" t="s">
        <v>33</v>
      </c>
      <c r="P523" s="49" t="s">
        <v>33</v>
      </c>
      <c r="Q523" s="105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252">
        <v>175</v>
      </c>
      <c r="Y523" s="178" t="s">
        <v>33</v>
      </c>
    </row>
    <row r="524" spans="2:25" ht="14.25" customHeight="1" x14ac:dyDescent="0.25">
      <c r="B524" s="30">
        <v>45488</v>
      </c>
      <c r="C524" s="105"/>
      <c r="D524" s="26">
        <v>97.4</v>
      </c>
      <c r="E524" s="54"/>
      <c r="F524" s="54"/>
      <c r="G524" s="54"/>
      <c r="H524" s="54"/>
      <c r="I524" s="105"/>
      <c r="J524" s="26">
        <v>136</v>
      </c>
      <c r="K524" s="105"/>
      <c r="L524" s="26">
        <v>64.2</v>
      </c>
      <c r="M524" s="105"/>
      <c r="N524" s="47" t="s">
        <v>33</v>
      </c>
      <c r="O524" s="104" t="s">
        <v>33</v>
      </c>
      <c r="P524" s="49" t="s">
        <v>33</v>
      </c>
      <c r="Q524" s="105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252">
        <v>164</v>
      </c>
      <c r="Y524" s="178" t="s">
        <v>33</v>
      </c>
    </row>
    <row r="525" spans="2:25" ht="14.25" customHeight="1" x14ac:dyDescent="0.25">
      <c r="B525" s="30">
        <v>45490</v>
      </c>
      <c r="C525" s="105"/>
      <c r="D525" s="26">
        <v>95.7</v>
      </c>
      <c r="E525" s="54"/>
      <c r="F525" s="54"/>
      <c r="G525" s="54"/>
      <c r="H525" s="54"/>
      <c r="I525" s="105"/>
      <c r="J525" s="26">
        <v>123</v>
      </c>
      <c r="K525" s="105"/>
      <c r="L525" s="26">
        <v>52.3</v>
      </c>
      <c r="M525" s="105"/>
      <c r="N525" s="47" t="s">
        <v>33</v>
      </c>
      <c r="O525" s="104" t="s">
        <v>33</v>
      </c>
      <c r="P525" s="49" t="s">
        <v>33</v>
      </c>
      <c r="Q525" s="105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252">
        <v>185</v>
      </c>
      <c r="Y525" s="178" t="s">
        <v>33</v>
      </c>
    </row>
    <row r="526" spans="2:25" ht="14.25" customHeight="1" x14ac:dyDescent="0.25">
      <c r="B526" s="30">
        <v>45492</v>
      </c>
      <c r="C526" s="105"/>
      <c r="D526" s="26">
        <v>90.4</v>
      </c>
      <c r="E526" s="54"/>
      <c r="F526" s="54"/>
      <c r="G526" s="54"/>
      <c r="H526" s="54"/>
      <c r="I526" s="105"/>
      <c r="J526" s="26">
        <v>120</v>
      </c>
      <c r="K526" s="105"/>
      <c r="L526" s="26">
        <v>63.8</v>
      </c>
      <c r="M526" s="105"/>
      <c r="N526" s="47" t="s">
        <v>33</v>
      </c>
      <c r="O526" s="104" t="s">
        <v>33</v>
      </c>
      <c r="P526" s="49" t="s">
        <v>33</v>
      </c>
      <c r="Q526" s="105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252">
        <v>187</v>
      </c>
      <c r="Y526" s="178" t="s">
        <v>33</v>
      </c>
    </row>
    <row r="527" spans="2:25" ht="14.25" customHeight="1" x14ac:dyDescent="0.25">
      <c r="B527" s="30">
        <v>45495</v>
      </c>
      <c r="C527" s="105"/>
      <c r="D527" s="26">
        <v>95.7</v>
      </c>
      <c r="E527" s="54"/>
      <c r="F527" s="54"/>
      <c r="G527" s="54"/>
      <c r="H527" s="54"/>
      <c r="I527" s="105"/>
      <c r="J527" s="26">
        <v>129</v>
      </c>
      <c r="K527" s="105"/>
      <c r="L527" s="26">
        <v>75.7</v>
      </c>
      <c r="M527" s="105"/>
      <c r="N527" s="47" t="s">
        <v>33</v>
      </c>
      <c r="O527" s="104" t="s">
        <v>33</v>
      </c>
      <c r="P527" s="49" t="s">
        <v>33</v>
      </c>
      <c r="Q527" s="105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252">
        <v>197</v>
      </c>
      <c r="Y527" s="178" t="s">
        <v>33</v>
      </c>
    </row>
    <row r="528" spans="2:25" ht="14.25" customHeight="1" x14ac:dyDescent="0.25">
      <c r="B528" s="30">
        <v>45497</v>
      </c>
      <c r="C528" s="105"/>
      <c r="D528" s="26">
        <v>100</v>
      </c>
      <c r="E528" s="54"/>
      <c r="F528" s="54"/>
      <c r="G528" s="54"/>
      <c r="H528" s="54"/>
      <c r="I528" s="105"/>
      <c r="J528" s="26">
        <v>120</v>
      </c>
      <c r="K528" s="105"/>
      <c r="L528" s="26">
        <v>81.900000000000006</v>
      </c>
      <c r="M528" s="105"/>
      <c r="N528" s="47" t="s">
        <v>33</v>
      </c>
      <c r="O528" s="104" t="s">
        <v>33</v>
      </c>
      <c r="P528" s="49" t="s">
        <v>33</v>
      </c>
      <c r="Q528" s="105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252">
        <v>177</v>
      </c>
      <c r="Y528" s="178" t="s">
        <v>33</v>
      </c>
    </row>
    <row r="529" spans="2:25" ht="14.25" customHeight="1" x14ac:dyDescent="0.25">
      <c r="B529" s="30">
        <v>45499</v>
      </c>
      <c r="C529" s="105"/>
      <c r="D529" s="26">
        <v>89.9</v>
      </c>
      <c r="E529" s="54"/>
      <c r="F529" s="54"/>
      <c r="G529" s="54"/>
      <c r="H529" s="54"/>
      <c r="I529" s="105"/>
      <c r="J529" s="26">
        <v>127</v>
      </c>
      <c r="K529" s="105"/>
      <c r="L529" s="26">
        <v>63.3</v>
      </c>
      <c r="M529" s="105"/>
      <c r="N529" s="47" t="s">
        <v>33</v>
      </c>
      <c r="O529" s="104" t="s">
        <v>33</v>
      </c>
      <c r="P529" s="49" t="s">
        <v>33</v>
      </c>
      <c r="Q529" s="105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252">
        <v>183</v>
      </c>
      <c r="Y529" s="178" t="s">
        <v>33</v>
      </c>
    </row>
    <row r="530" spans="2:25" ht="14.25" customHeight="1" x14ac:dyDescent="0.25">
      <c r="B530" s="30">
        <v>45502</v>
      </c>
      <c r="C530" s="105"/>
      <c r="D530" s="26">
        <v>134</v>
      </c>
      <c r="E530" s="54"/>
      <c r="F530" s="54"/>
      <c r="G530" s="54"/>
      <c r="H530" s="54"/>
      <c r="I530" s="105"/>
      <c r="J530" s="26">
        <v>120</v>
      </c>
      <c r="K530" s="105"/>
      <c r="L530" s="26">
        <v>62</v>
      </c>
      <c r="M530" s="105"/>
      <c r="N530" s="47" t="s">
        <v>33</v>
      </c>
      <c r="O530" s="104" t="s">
        <v>33</v>
      </c>
      <c r="P530" s="49" t="s">
        <v>33</v>
      </c>
      <c r="Q530" s="105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252">
        <v>187</v>
      </c>
      <c r="Y530" s="178" t="s">
        <v>33</v>
      </c>
    </row>
    <row r="531" spans="2:25" ht="14.25" customHeight="1" x14ac:dyDescent="0.25">
      <c r="B531" s="30">
        <v>45504</v>
      </c>
      <c r="C531" s="105"/>
      <c r="D531" s="26">
        <v>103</v>
      </c>
      <c r="E531" s="54"/>
      <c r="F531" s="54"/>
      <c r="G531" s="54"/>
      <c r="H531" s="54"/>
      <c r="I531" s="105"/>
      <c r="J531" s="26">
        <v>123</v>
      </c>
      <c r="K531" s="105"/>
      <c r="L531" s="26">
        <v>62.4</v>
      </c>
      <c r="M531" s="105"/>
      <c r="N531" s="47" t="s">
        <v>33</v>
      </c>
      <c r="O531" s="104" t="s">
        <v>33</v>
      </c>
      <c r="P531" s="49" t="s">
        <v>33</v>
      </c>
      <c r="Q531" s="105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252">
        <v>173</v>
      </c>
      <c r="Y531" s="178" t="s">
        <v>33</v>
      </c>
    </row>
    <row r="532" spans="2:25" ht="14.25" customHeight="1" x14ac:dyDescent="0.25">
      <c r="B532" s="30">
        <v>45506</v>
      </c>
      <c r="C532" s="105"/>
      <c r="D532" s="26">
        <v>89.5</v>
      </c>
      <c r="E532" s="54"/>
      <c r="F532" s="54"/>
      <c r="G532" s="54"/>
      <c r="H532" s="54"/>
      <c r="I532" s="105"/>
      <c r="J532" s="26">
        <v>119</v>
      </c>
      <c r="K532" s="105"/>
      <c r="L532" s="26">
        <v>89.9</v>
      </c>
      <c r="M532" s="105"/>
      <c r="N532" s="47" t="s">
        <v>33</v>
      </c>
      <c r="O532" s="104" t="s">
        <v>33</v>
      </c>
      <c r="P532" s="49" t="s">
        <v>33</v>
      </c>
      <c r="Q532" s="105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252">
        <v>181</v>
      </c>
      <c r="Y532" s="178" t="s">
        <v>33</v>
      </c>
    </row>
    <row r="533" spans="2:25" ht="14.25" customHeight="1" x14ac:dyDescent="0.25">
      <c r="B533" s="30">
        <v>45509</v>
      </c>
      <c r="C533" s="105"/>
      <c r="D533" s="26">
        <v>102</v>
      </c>
      <c r="E533" s="54"/>
      <c r="F533" s="54"/>
      <c r="G533" s="54"/>
      <c r="H533" s="54"/>
      <c r="I533" s="105"/>
      <c r="J533" s="26">
        <v>124</v>
      </c>
      <c r="K533" s="105"/>
      <c r="L533" s="26">
        <v>119</v>
      </c>
      <c r="M533" s="105"/>
      <c r="N533" s="47" t="s">
        <v>33</v>
      </c>
      <c r="O533" s="104" t="s">
        <v>33</v>
      </c>
      <c r="P533" s="49" t="s">
        <v>33</v>
      </c>
      <c r="Q533" s="105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252">
        <v>180</v>
      </c>
      <c r="Y533" s="178" t="s">
        <v>33</v>
      </c>
    </row>
    <row r="534" spans="2:25" ht="14.25" customHeight="1" x14ac:dyDescent="0.25">
      <c r="B534" s="30">
        <v>45511</v>
      </c>
      <c r="C534" s="105"/>
      <c r="D534" s="26">
        <v>129</v>
      </c>
      <c r="E534" s="54"/>
      <c r="F534" s="54"/>
      <c r="G534" s="54"/>
      <c r="H534" s="54"/>
      <c r="I534" s="105"/>
      <c r="J534" s="26">
        <v>126</v>
      </c>
      <c r="K534" s="105"/>
      <c r="L534" s="26">
        <v>135</v>
      </c>
      <c r="M534" s="105"/>
      <c r="N534" s="47" t="s">
        <v>33</v>
      </c>
      <c r="O534" s="104" t="s">
        <v>33</v>
      </c>
      <c r="P534" s="49" t="s">
        <v>33</v>
      </c>
      <c r="Q534" s="105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252">
        <v>187</v>
      </c>
      <c r="Y534" s="178" t="s">
        <v>33</v>
      </c>
    </row>
    <row r="535" spans="2:25" ht="14.25" customHeight="1" x14ac:dyDescent="0.25">
      <c r="B535" s="30">
        <v>45513</v>
      </c>
      <c r="C535" s="105"/>
      <c r="D535" s="26">
        <v>126</v>
      </c>
      <c r="E535" s="54"/>
      <c r="F535" s="54"/>
      <c r="G535" s="54"/>
      <c r="H535" s="54"/>
      <c r="I535" s="105"/>
      <c r="J535" s="26">
        <v>123</v>
      </c>
      <c r="K535" s="105"/>
      <c r="L535" s="26">
        <v>155</v>
      </c>
      <c r="M535" s="105"/>
      <c r="N535" s="47" t="s">
        <v>33</v>
      </c>
      <c r="O535" s="104" t="s">
        <v>33</v>
      </c>
      <c r="P535" s="49" t="s">
        <v>33</v>
      </c>
      <c r="Q535" s="105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252">
        <v>187</v>
      </c>
      <c r="Y535" s="178" t="s">
        <v>33</v>
      </c>
    </row>
    <row r="536" spans="2:25" ht="14.25" customHeight="1" x14ac:dyDescent="0.25">
      <c r="B536" s="30">
        <v>45516</v>
      </c>
      <c r="C536" s="105"/>
      <c r="D536" s="26">
        <v>142</v>
      </c>
      <c r="E536" s="54"/>
      <c r="F536" s="54"/>
      <c r="G536" s="54"/>
      <c r="H536" s="54"/>
      <c r="I536" s="105"/>
      <c r="J536" s="26">
        <v>125</v>
      </c>
      <c r="K536" s="105"/>
      <c r="L536" s="26">
        <v>151</v>
      </c>
      <c r="M536" s="105"/>
      <c r="N536" s="47" t="s">
        <v>33</v>
      </c>
      <c r="O536" s="104" t="s">
        <v>33</v>
      </c>
      <c r="P536" s="49" t="s">
        <v>33</v>
      </c>
      <c r="Q536" s="105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252">
        <v>192</v>
      </c>
      <c r="Y536" s="178" t="s">
        <v>33</v>
      </c>
    </row>
    <row r="537" spans="2:25" ht="14.25" customHeight="1" x14ac:dyDescent="0.25">
      <c r="B537" s="30">
        <v>45518</v>
      </c>
      <c r="C537" s="105"/>
      <c r="D537" s="26">
        <v>153</v>
      </c>
      <c r="E537" s="54"/>
      <c r="F537" s="54"/>
      <c r="G537" s="54"/>
      <c r="H537" s="54"/>
      <c r="I537" s="105"/>
      <c r="J537" s="26">
        <v>128</v>
      </c>
      <c r="K537" s="105"/>
      <c r="L537" s="26">
        <v>81.5</v>
      </c>
      <c r="M537" s="105"/>
      <c r="N537" s="47" t="s">
        <v>33</v>
      </c>
      <c r="O537" s="104" t="s">
        <v>33</v>
      </c>
      <c r="P537" s="49" t="s">
        <v>33</v>
      </c>
      <c r="Q537" s="105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252">
        <v>187</v>
      </c>
      <c r="Y537" s="178" t="s">
        <v>33</v>
      </c>
    </row>
    <row r="538" spans="2:25" ht="14.25" customHeight="1" x14ac:dyDescent="0.25">
      <c r="B538" s="30">
        <v>45520</v>
      </c>
      <c r="C538" s="105"/>
      <c r="D538" s="26">
        <v>133</v>
      </c>
      <c r="E538" s="54"/>
      <c r="F538" s="54"/>
      <c r="G538" s="54"/>
      <c r="H538" s="54"/>
      <c r="I538" s="105"/>
      <c r="J538" s="26">
        <v>132</v>
      </c>
      <c r="K538" s="105"/>
      <c r="L538" s="26">
        <v>128</v>
      </c>
      <c r="M538" s="105"/>
      <c r="N538" s="47" t="s">
        <v>33</v>
      </c>
      <c r="O538" s="104" t="s">
        <v>33</v>
      </c>
      <c r="P538" s="49" t="s">
        <v>33</v>
      </c>
      <c r="Q538" s="105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252">
        <v>186</v>
      </c>
      <c r="Y538" s="178" t="s">
        <v>33</v>
      </c>
    </row>
    <row r="539" spans="2:25" ht="14.25" customHeight="1" x14ac:dyDescent="0.25">
      <c r="B539" s="30">
        <v>45524</v>
      </c>
      <c r="C539" s="105"/>
      <c r="D539" s="26">
        <v>137</v>
      </c>
      <c r="E539" s="54"/>
      <c r="F539" s="54"/>
      <c r="G539" s="54"/>
      <c r="H539" s="54"/>
      <c r="I539" s="105"/>
      <c r="J539" s="26">
        <v>129</v>
      </c>
      <c r="K539" s="105"/>
      <c r="L539" s="26">
        <v>148</v>
      </c>
      <c r="M539" s="105"/>
      <c r="N539" s="47" t="s">
        <v>33</v>
      </c>
      <c r="O539" s="104" t="s">
        <v>33</v>
      </c>
      <c r="P539" s="49" t="s">
        <v>33</v>
      </c>
      <c r="Q539" s="105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252">
        <v>173</v>
      </c>
      <c r="Y539" s="178" t="s">
        <v>33</v>
      </c>
    </row>
    <row r="540" spans="2:25" ht="14.25" customHeight="1" x14ac:dyDescent="0.25">
      <c r="B540" s="30">
        <v>45525</v>
      </c>
      <c r="C540" s="105"/>
      <c r="D540" s="26">
        <v>120</v>
      </c>
      <c r="E540" s="54"/>
      <c r="F540" s="54"/>
      <c r="G540" s="54"/>
      <c r="H540" s="54"/>
      <c r="I540" s="105"/>
      <c r="J540" s="26">
        <v>130</v>
      </c>
      <c r="K540" s="105"/>
      <c r="L540" s="26">
        <v>139</v>
      </c>
      <c r="M540" s="105"/>
      <c r="N540" s="47" t="s">
        <v>33</v>
      </c>
      <c r="O540" s="104" t="s">
        <v>33</v>
      </c>
      <c r="P540" s="49" t="s">
        <v>33</v>
      </c>
      <c r="Q540" s="105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252">
        <v>175</v>
      </c>
      <c r="Y540" s="178" t="s">
        <v>33</v>
      </c>
    </row>
    <row r="541" spans="2:25" ht="14.25" customHeight="1" x14ac:dyDescent="0.25">
      <c r="B541" s="30">
        <v>45527</v>
      </c>
      <c r="C541" s="105"/>
      <c r="D541" s="26">
        <v>115</v>
      </c>
      <c r="E541" s="54"/>
      <c r="F541" s="54"/>
      <c r="G541" s="54"/>
      <c r="H541" s="54"/>
      <c r="I541" s="105"/>
      <c r="J541" s="26">
        <v>136</v>
      </c>
      <c r="K541" s="105"/>
      <c r="L541" s="26">
        <v>132</v>
      </c>
      <c r="M541" s="105"/>
      <c r="N541" s="47" t="s">
        <v>33</v>
      </c>
      <c r="O541" s="104" t="s">
        <v>33</v>
      </c>
      <c r="P541" s="49" t="s">
        <v>33</v>
      </c>
      <c r="Q541" s="105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252">
        <v>182</v>
      </c>
      <c r="Y541" s="178" t="s">
        <v>33</v>
      </c>
    </row>
    <row r="542" spans="2:25" ht="14.25" customHeight="1" x14ac:dyDescent="0.25">
      <c r="B542" s="30">
        <v>45530</v>
      </c>
      <c r="C542" s="105"/>
      <c r="D542" s="26">
        <v>91.7</v>
      </c>
      <c r="E542" s="54"/>
      <c r="F542" s="54"/>
      <c r="G542" s="54"/>
      <c r="H542" s="54"/>
      <c r="I542" s="105"/>
      <c r="J542" s="26">
        <v>132</v>
      </c>
      <c r="K542" s="105"/>
      <c r="L542" s="26">
        <v>107</v>
      </c>
      <c r="M542" s="105"/>
      <c r="N542" s="47" t="s">
        <v>33</v>
      </c>
      <c r="O542" s="104" t="s">
        <v>33</v>
      </c>
      <c r="P542" s="49" t="s">
        <v>33</v>
      </c>
      <c r="Q542" s="105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252">
        <v>197</v>
      </c>
      <c r="Y542" s="178" t="s">
        <v>33</v>
      </c>
    </row>
    <row r="543" spans="2:25" ht="14.25" customHeight="1" x14ac:dyDescent="0.25">
      <c r="B543" s="30">
        <v>45532</v>
      </c>
      <c r="C543" s="105"/>
      <c r="D543" s="26">
        <v>100</v>
      </c>
      <c r="E543" s="54"/>
      <c r="F543" s="54"/>
      <c r="G543" s="54"/>
      <c r="H543" s="54"/>
      <c r="I543" s="105"/>
      <c r="J543" s="26">
        <v>130</v>
      </c>
      <c r="K543" s="105"/>
      <c r="L543" s="26">
        <v>94.3</v>
      </c>
      <c r="M543" s="105"/>
      <c r="N543" s="47" t="s">
        <v>33</v>
      </c>
      <c r="O543" s="104" t="s">
        <v>33</v>
      </c>
      <c r="P543" s="49" t="s">
        <v>33</v>
      </c>
      <c r="Q543" s="105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252">
        <v>183</v>
      </c>
      <c r="Y543" s="178" t="s">
        <v>33</v>
      </c>
    </row>
    <row r="544" spans="2:25" ht="14.25" customHeight="1" x14ac:dyDescent="0.25">
      <c r="B544" s="30">
        <v>45534</v>
      </c>
      <c r="C544" s="105"/>
      <c r="D544" s="26">
        <v>90.4</v>
      </c>
      <c r="E544" s="54"/>
      <c r="F544" s="54"/>
      <c r="G544" s="54"/>
      <c r="H544" s="54"/>
      <c r="I544" s="105"/>
      <c r="J544" s="26">
        <v>134</v>
      </c>
      <c r="K544" s="105"/>
      <c r="L544" s="26">
        <v>99.2</v>
      </c>
      <c r="M544" s="105"/>
      <c r="N544" s="47" t="s">
        <v>33</v>
      </c>
      <c r="O544" s="104" t="s">
        <v>33</v>
      </c>
      <c r="P544" s="49" t="s">
        <v>33</v>
      </c>
      <c r="Q544" s="105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252">
        <v>138</v>
      </c>
      <c r="Y544" s="178" t="s">
        <v>33</v>
      </c>
    </row>
    <row r="545" spans="2:25" ht="14.25" customHeight="1" x14ac:dyDescent="0.25">
      <c r="B545" s="30">
        <v>45537</v>
      </c>
      <c r="C545" s="105"/>
      <c r="D545" s="26">
        <v>90.4</v>
      </c>
      <c r="E545" s="54"/>
      <c r="F545" s="54"/>
      <c r="G545" s="54"/>
      <c r="H545" s="54"/>
      <c r="I545" s="105"/>
      <c r="J545" s="26">
        <v>135</v>
      </c>
      <c r="K545" s="105"/>
      <c r="L545" s="26">
        <v>131</v>
      </c>
      <c r="M545" s="105"/>
      <c r="N545" s="47" t="s">
        <v>33</v>
      </c>
      <c r="O545" s="104" t="s">
        <v>33</v>
      </c>
      <c r="P545" s="49" t="s">
        <v>33</v>
      </c>
      <c r="Q545" s="105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252">
        <v>186</v>
      </c>
      <c r="Y545" s="178" t="s">
        <v>33</v>
      </c>
    </row>
    <row r="546" spans="2:25" ht="14.25" customHeight="1" x14ac:dyDescent="0.25">
      <c r="B546" s="30">
        <v>45539</v>
      </c>
      <c r="C546" s="105"/>
      <c r="D546" s="26">
        <v>120</v>
      </c>
      <c r="E546" s="54"/>
      <c r="F546" s="54"/>
      <c r="G546" s="54"/>
      <c r="H546" s="54"/>
      <c r="I546" s="105"/>
      <c r="J546" s="26">
        <v>125</v>
      </c>
      <c r="K546" s="105"/>
      <c r="L546" s="26">
        <v>97.9</v>
      </c>
      <c r="M546" s="105"/>
      <c r="N546" s="47" t="s">
        <v>33</v>
      </c>
      <c r="O546" s="104" t="s">
        <v>33</v>
      </c>
      <c r="P546" s="49" t="s">
        <v>33</v>
      </c>
      <c r="Q546" s="105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252">
        <v>179</v>
      </c>
      <c r="Y546" s="178" t="s">
        <v>33</v>
      </c>
    </row>
    <row r="547" spans="2:25" ht="14.25" customHeight="1" x14ac:dyDescent="0.25">
      <c r="B547" s="30">
        <v>45541</v>
      </c>
      <c r="C547" s="105"/>
      <c r="D547" s="26">
        <v>90.4</v>
      </c>
      <c r="E547" s="54"/>
      <c r="F547" s="54"/>
      <c r="G547" s="54"/>
      <c r="H547" s="54"/>
      <c r="I547" s="105"/>
      <c r="J547" s="26">
        <v>128</v>
      </c>
      <c r="K547" s="105"/>
      <c r="L547" s="26">
        <v>130</v>
      </c>
      <c r="M547" s="105"/>
      <c r="N547" s="47" t="s">
        <v>33</v>
      </c>
      <c r="O547" s="104" t="s">
        <v>33</v>
      </c>
      <c r="P547" s="49" t="s">
        <v>33</v>
      </c>
      <c r="Q547" s="105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252">
        <v>189</v>
      </c>
      <c r="Y547" s="178" t="s">
        <v>33</v>
      </c>
    </row>
    <row r="548" spans="2:25" ht="14.25" customHeight="1" x14ac:dyDescent="0.25">
      <c r="B548" s="30">
        <v>45546</v>
      </c>
      <c r="C548" s="105"/>
      <c r="D548" s="26">
        <v>89.5</v>
      </c>
      <c r="E548" s="54"/>
      <c r="F548" s="54"/>
      <c r="G548" s="54"/>
      <c r="H548" s="54"/>
      <c r="I548" s="105"/>
      <c r="J548" s="26">
        <v>110</v>
      </c>
      <c r="K548" s="105"/>
      <c r="L548" s="26">
        <v>137</v>
      </c>
      <c r="M548" s="105"/>
      <c r="N548" s="47" t="s">
        <v>33</v>
      </c>
      <c r="O548" s="104" t="s">
        <v>33</v>
      </c>
      <c r="P548" s="49" t="s">
        <v>33</v>
      </c>
      <c r="Q548" s="105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252">
        <v>191</v>
      </c>
      <c r="Y548" s="178" t="s">
        <v>33</v>
      </c>
    </row>
    <row r="549" spans="2:25" ht="14.25" customHeight="1" x14ac:dyDescent="0.25">
      <c r="B549" s="30">
        <v>45547</v>
      </c>
      <c r="C549" s="105"/>
      <c r="D549" s="26">
        <v>98.3</v>
      </c>
      <c r="E549" s="54"/>
      <c r="F549" s="54"/>
      <c r="G549" s="54"/>
      <c r="H549" s="54"/>
      <c r="I549" s="105"/>
      <c r="J549" s="26">
        <v>59.3</v>
      </c>
      <c r="K549" s="105"/>
      <c r="L549" s="26">
        <v>132</v>
      </c>
      <c r="M549" s="105"/>
      <c r="N549" s="47" t="s">
        <v>33</v>
      </c>
      <c r="O549" s="104" t="s">
        <v>33</v>
      </c>
      <c r="P549" s="49" t="s">
        <v>33</v>
      </c>
      <c r="Q549" s="105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252">
        <v>195</v>
      </c>
      <c r="Y549" s="178" t="s">
        <v>33</v>
      </c>
    </row>
    <row r="550" spans="2:25" ht="14.25" customHeight="1" x14ac:dyDescent="0.25">
      <c r="B550" s="30">
        <v>45548</v>
      </c>
      <c r="C550" s="105"/>
      <c r="D550" s="26">
        <v>92.6</v>
      </c>
      <c r="E550" s="54"/>
      <c r="F550" s="54"/>
      <c r="G550" s="54"/>
      <c r="H550" s="54"/>
      <c r="I550" s="105"/>
      <c r="J550" s="26">
        <v>64.7</v>
      </c>
      <c r="K550" s="105"/>
      <c r="L550" s="26">
        <v>84.2</v>
      </c>
      <c r="M550" s="105"/>
      <c r="N550" s="47" t="s">
        <v>33</v>
      </c>
      <c r="O550" s="104" t="s">
        <v>33</v>
      </c>
      <c r="P550" s="49" t="s">
        <v>33</v>
      </c>
      <c r="Q550" s="105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252">
        <v>198</v>
      </c>
      <c r="Y550" s="178" t="s">
        <v>33</v>
      </c>
    </row>
    <row r="551" spans="2:25" ht="14.25" customHeight="1" x14ac:dyDescent="0.25">
      <c r="B551" s="30">
        <v>45551</v>
      </c>
      <c r="C551" s="105"/>
      <c r="D551" s="26">
        <v>87.3</v>
      </c>
      <c r="E551" s="54"/>
      <c r="F551" s="54"/>
      <c r="G551" s="54"/>
      <c r="H551" s="54"/>
      <c r="I551" s="105"/>
      <c r="J551" s="26">
        <v>105</v>
      </c>
      <c r="K551" s="105"/>
      <c r="L551" s="26">
        <v>119</v>
      </c>
      <c r="M551" s="105"/>
      <c r="N551" s="47" t="s">
        <v>33</v>
      </c>
      <c r="O551" s="104" t="s">
        <v>33</v>
      </c>
      <c r="P551" s="49" t="s">
        <v>33</v>
      </c>
      <c r="Q551" s="105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252">
        <v>181</v>
      </c>
      <c r="Y551" s="178" t="s">
        <v>33</v>
      </c>
    </row>
    <row r="552" spans="2:25" ht="14.25" customHeight="1" x14ac:dyDescent="0.25">
      <c r="B552" s="30">
        <v>45553</v>
      </c>
      <c r="C552" s="105"/>
      <c r="D552" s="26">
        <v>88.1</v>
      </c>
      <c r="E552" s="54"/>
      <c r="F552" s="54"/>
      <c r="G552" s="54"/>
      <c r="H552" s="54"/>
      <c r="I552" s="105"/>
      <c r="J552" s="26">
        <v>98.8</v>
      </c>
      <c r="K552" s="105"/>
      <c r="L552" s="26">
        <v>114</v>
      </c>
      <c r="M552" s="105"/>
      <c r="N552" s="47" t="s">
        <v>33</v>
      </c>
      <c r="O552" s="104" t="s">
        <v>33</v>
      </c>
      <c r="P552" s="49" t="s">
        <v>33</v>
      </c>
      <c r="Q552" s="105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252">
        <v>185</v>
      </c>
      <c r="Y552" s="178" t="s">
        <v>33</v>
      </c>
    </row>
    <row r="553" spans="2:25" ht="14.25" customHeight="1" x14ac:dyDescent="0.25">
      <c r="B553" s="30">
        <v>45555</v>
      </c>
      <c r="C553" s="105"/>
      <c r="D553" s="26">
        <v>89.5</v>
      </c>
      <c r="E553" s="54"/>
      <c r="F553" s="54"/>
      <c r="G553" s="54"/>
      <c r="H553" s="54"/>
      <c r="I553" s="105"/>
      <c r="J553" s="26">
        <v>106</v>
      </c>
      <c r="K553" s="105"/>
      <c r="L553" s="26">
        <v>108</v>
      </c>
      <c r="M553" s="105"/>
      <c r="N553" s="47" t="s">
        <v>33</v>
      </c>
      <c r="O553" s="104" t="s">
        <v>33</v>
      </c>
      <c r="P553" s="49" t="s">
        <v>33</v>
      </c>
      <c r="Q553" s="105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252">
        <v>190</v>
      </c>
      <c r="Y553" s="178" t="s">
        <v>33</v>
      </c>
    </row>
    <row r="554" spans="2:25" ht="14.25" customHeight="1" x14ac:dyDescent="0.25">
      <c r="B554" s="30">
        <v>45558</v>
      </c>
      <c r="C554" s="105"/>
      <c r="D554" s="26">
        <v>121</v>
      </c>
      <c r="E554" s="54"/>
      <c r="F554" s="54"/>
      <c r="G554" s="54"/>
      <c r="H554" s="54"/>
      <c r="I554" s="105"/>
      <c r="J554" s="26">
        <v>98.8</v>
      </c>
      <c r="K554" s="105"/>
      <c r="L554" s="26">
        <v>102</v>
      </c>
      <c r="M554" s="105"/>
      <c r="N554" s="47" t="s">
        <v>33</v>
      </c>
      <c r="O554" s="104" t="s">
        <v>33</v>
      </c>
      <c r="P554" s="49" t="s">
        <v>33</v>
      </c>
      <c r="Q554" s="105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252">
        <v>187</v>
      </c>
      <c r="Y554" s="178" t="s">
        <v>33</v>
      </c>
    </row>
    <row r="555" spans="2:25" ht="14.25" customHeight="1" x14ac:dyDescent="0.25">
      <c r="B555" s="30">
        <v>45560</v>
      </c>
      <c r="C555" s="105"/>
      <c r="D555" s="26">
        <v>92.1</v>
      </c>
      <c r="E555" s="54"/>
      <c r="F555" s="54"/>
      <c r="G555" s="54"/>
      <c r="H555" s="54"/>
      <c r="I555" s="105"/>
      <c r="J555" s="26">
        <v>108</v>
      </c>
      <c r="K555" s="105"/>
      <c r="L555" s="26">
        <v>103</v>
      </c>
      <c r="M555" s="105"/>
      <c r="N555" s="47" t="s">
        <v>33</v>
      </c>
      <c r="O555" s="104" t="s">
        <v>33</v>
      </c>
      <c r="P555" s="49" t="s">
        <v>33</v>
      </c>
      <c r="Q555" s="105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252">
        <v>188</v>
      </c>
      <c r="Y555" s="178" t="s">
        <v>33</v>
      </c>
    </row>
    <row r="556" spans="2:25" ht="14.25" customHeight="1" x14ac:dyDescent="0.25">
      <c r="B556" s="30">
        <v>45565</v>
      </c>
      <c r="C556" s="105"/>
      <c r="D556" s="26">
        <v>135</v>
      </c>
      <c r="E556" s="54"/>
      <c r="F556" s="54"/>
      <c r="G556" s="54"/>
      <c r="H556" s="54"/>
      <c r="I556" s="105"/>
      <c r="J556" s="26">
        <v>131</v>
      </c>
      <c r="K556" s="105"/>
      <c r="L556" s="26">
        <v>175</v>
      </c>
      <c r="M556" s="105"/>
      <c r="N556" s="47" t="s">
        <v>33</v>
      </c>
      <c r="O556" s="104" t="s">
        <v>33</v>
      </c>
      <c r="P556" s="49" t="s">
        <v>33</v>
      </c>
      <c r="Q556" s="105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252">
        <v>203</v>
      </c>
      <c r="Y556" s="178" t="s">
        <v>33</v>
      </c>
    </row>
    <row r="557" spans="2:25" ht="14.25" customHeight="1" x14ac:dyDescent="0.25">
      <c r="B557" s="30">
        <v>45567</v>
      </c>
      <c r="C557" s="105"/>
      <c r="D557" s="26">
        <v>113</v>
      </c>
      <c r="E557" s="54"/>
      <c r="F557" s="54"/>
      <c r="G557" s="54"/>
      <c r="H557" s="54"/>
      <c r="I557" s="105"/>
      <c r="J557" s="26">
        <v>93.9</v>
      </c>
      <c r="K557" s="105"/>
      <c r="L557" s="26">
        <v>132</v>
      </c>
      <c r="M557" s="105"/>
      <c r="N557" s="47" t="s">
        <v>33</v>
      </c>
      <c r="O557" s="104" t="s">
        <v>33</v>
      </c>
      <c r="P557" s="49" t="s">
        <v>33</v>
      </c>
      <c r="Q557" s="105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252">
        <v>207</v>
      </c>
      <c r="Y557" s="178" t="s">
        <v>33</v>
      </c>
    </row>
    <row r="558" spans="2:25" ht="14.25" customHeight="1" x14ac:dyDescent="0.25">
      <c r="B558" s="30">
        <v>45569</v>
      </c>
      <c r="C558" s="105"/>
      <c r="D558" s="26">
        <v>152</v>
      </c>
      <c r="E558" s="54"/>
      <c r="F558" s="54"/>
      <c r="G558" s="54"/>
      <c r="H558" s="54"/>
      <c r="I558" s="105"/>
      <c r="J558" s="26">
        <v>116</v>
      </c>
      <c r="K558" s="105"/>
      <c r="L558" s="26">
        <v>151</v>
      </c>
      <c r="M558" s="105"/>
      <c r="N558" s="47" t="s">
        <v>33</v>
      </c>
      <c r="O558" s="104" t="s">
        <v>33</v>
      </c>
      <c r="P558" s="49" t="s">
        <v>33</v>
      </c>
      <c r="Q558" s="105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252">
        <v>184</v>
      </c>
      <c r="Y558" s="178" t="s">
        <v>33</v>
      </c>
    </row>
    <row r="559" spans="2:25" ht="14.25" customHeight="1" x14ac:dyDescent="0.25">
      <c r="B559" s="30">
        <v>45572</v>
      </c>
      <c r="C559" s="105"/>
      <c r="D559" s="26">
        <v>129</v>
      </c>
      <c r="E559" s="54"/>
      <c r="F559" s="54"/>
      <c r="G559" s="54"/>
      <c r="H559" s="54"/>
      <c r="I559" s="105"/>
      <c r="J559" s="26">
        <v>117</v>
      </c>
      <c r="K559" s="105"/>
      <c r="L559" s="26">
        <v>120</v>
      </c>
      <c r="M559" s="105"/>
      <c r="N559" s="47" t="s">
        <v>33</v>
      </c>
      <c r="O559" s="104" t="s">
        <v>33</v>
      </c>
      <c r="P559" s="49" t="s">
        <v>33</v>
      </c>
      <c r="Q559" s="105"/>
      <c r="R559" s="102" t="s">
        <v>33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252">
        <v>190</v>
      </c>
      <c r="Y559" s="178" t="s">
        <v>33</v>
      </c>
    </row>
    <row r="560" spans="2:25" ht="14.25" customHeight="1" x14ac:dyDescent="0.25">
      <c r="B560" s="30">
        <v>45576</v>
      </c>
      <c r="C560" s="105"/>
      <c r="D560" s="26">
        <v>125</v>
      </c>
      <c r="E560" s="54"/>
      <c r="F560" s="54"/>
      <c r="G560" s="54"/>
      <c r="H560" s="54"/>
      <c r="I560" s="105"/>
      <c r="J560" s="26">
        <v>113</v>
      </c>
      <c r="K560" s="105"/>
      <c r="L560" s="26">
        <v>136</v>
      </c>
      <c r="M560" s="105"/>
      <c r="N560" s="47" t="s">
        <v>33</v>
      </c>
      <c r="O560" s="104" t="s">
        <v>33</v>
      </c>
      <c r="P560" s="49" t="s">
        <v>33</v>
      </c>
      <c r="Q560" s="105"/>
      <c r="R560" s="102" t="s">
        <v>33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252">
        <v>176</v>
      </c>
      <c r="Y560" s="178" t="s">
        <v>33</v>
      </c>
    </row>
    <row r="561" spans="2:25" ht="14.25" customHeight="1" x14ac:dyDescent="0.25">
      <c r="B561" s="30">
        <v>45579</v>
      </c>
      <c r="C561" s="105"/>
      <c r="D561" s="26">
        <v>137</v>
      </c>
      <c r="E561" s="54"/>
      <c r="F561" s="54"/>
      <c r="G561" s="54"/>
      <c r="H561" s="54"/>
      <c r="I561" s="105"/>
      <c r="J561" s="26">
        <v>119</v>
      </c>
      <c r="K561" s="105"/>
      <c r="L561" s="26">
        <v>201</v>
      </c>
      <c r="M561" s="105"/>
      <c r="N561" s="47" t="s">
        <v>33</v>
      </c>
      <c r="O561" s="104" t="s">
        <v>33</v>
      </c>
      <c r="P561" s="49" t="s">
        <v>33</v>
      </c>
      <c r="Q561" s="105"/>
      <c r="R561" s="102" t="s">
        <v>33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252">
        <v>191</v>
      </c>
      <c r="Y561" s="178" t="s">
        <v>33</v>
      </c>
    </row>
    <row r="562" spans="2:25" ht="14.25" customHeight="1" x14ac:dyDescent="0.25">
      <c r="B562" s="30">
        <v>45581</v>
      </c>
      <c r="C562" s="105"/>
      <c r="D562" s="26">
        <v>108</v>
      </c>
      <c r="E562" s="54"/>
      <c r="F562" s="54"/>
      <c r="G562" s="54"/>
      <c r="H562" s="54"/>
      <c r="I562" s="105"/>
      <c r="J562" s="26">
        <v>90.8</v>
      </c>
      <c r="K562" s="105"/>
      <c r="L562" s="26">
        <v>99.7</v>
      </c>
      <c r="M562" s="105"/>
      <c r="N562" s="47" t="s">
        <v>33</v>
      </c>
      <c r="O562" s="104" t="s">
        <v>33</v>
      </c>
      <c r="P562" s="49" t="s">
        <v>33</v>
      </c>
      <c r="Q562" s="105"/>
      <c r="R562" s="102" t="s">
        <v>33</v>
      </c>
      <c r="S562" s="103" t="s">
        <v>33</v>
      </c>
      <c r="T562" s="103" t="s">
        <v>167</v>
      </c>
      <c r="U562" s="175" t="s">
        <v>167</v>
      </c>
      <c r="V562" s="225" t="s">
        <v>167</v>
      </c>
      <c r="W562" s="176" t="s">
        <v>167</v>
      </c>
      <c r="X562" s="252">
        <v>188</v>
      </c>
      <c r="Y562" s="178" t="s">
        <v>33</v>
      </c>
    </row>
    <row r="563" spans="2:25" ht="14.25" customHeight="1" x14ac:dyDescent="0.25">
      <c r="B563" s="30">
        <v>45583</v>
      </c>
      <c r="C563" s="105"/>
      <c r="D563" s="26">
        <v>142</v>
      </c>
      <c r="E563" s="54"/>
      <c r="F563" s="54"/>
      <c r="G563" s="54"/>
      <c r="H563" s="54"/>
      <c r="I563" s="105"/>
      <c r="J563" s="26">
        <v>123</v>
      </c>
      <c r="K563" s="105"/>
      <c r="L563" s="26">
        <v>129</v>
      </c>
      <c r="M563" s="105"/>
      <c r="N563" s="47" t="s">
        <v>33</v>
      </c>
      <c r="O563" s="104" t="s">
        <v>33</v>
      </c>
      <c r="P563" s="49" t="s">
        <v>33</v>
      </c>
      <c r="Q563" s="105"/>
      <c r="R563" s="102" t="s">
        <v>33</v>
      </c>
      <c r="S563" s="103" t="s">
        <v>33</v>
      </c>
      <c r="T563" s="103" t="s">
        <v>167</v>
      </c>
      <c r="U563" s="175" t="s">
        <v>167</v>
      </c>
      <c r="V563" s="225" t="s">
        <v>167</v>
      </c>
      <c r="W563" s="176" t="s">
        <v>167</v>
      </c>
      <c r="X563" s="252">
        <v>186</v>
      </c>
      <c r="Y563" s="178" t="s">
        <v>33</v>
      </c>
    </row>
    <row r="564" spans="2:25" ht="14.25" customHeight="1" x14ac:dyDescent="0.25">
      <c r="B564" s="30">
        <v>45586</v>
      </c>
      <c r="C564" s="105"/>
      <c r="D564" s="26">
        <v>94.3</v>
      </c>
      <c r="E564" s="54"/>
      <c r="F564" s="54"/>
      <c r="G564" s="54"/>
      <c r="H564" s="54"/>
      <c r="I564" s="105"/>
      <c r="J564" s="26">
        <v>115</v>
      </c>
      <c r="K564" s="105"/>
      <c r="L564" s="26">
        <v>105</v>
      </c>
      <c r="M564" s="105"/>
      <c r="N564" s="47" t="s">
        <v>33</v>
      </c>
      <c r="O564" s="104" t="s">
        <v>33</v>
      </c>
      <c r="P564" s="49" t="s">
        <v>33</v>
      </c>
      <c r="Q564" s="105"/>
      <c r="R564" s="102" t="s">
        <v>33</v>
      </c>
      <c r="S564" s="103" t="s">
        <v>33</v>
      </c>
      <c r="T564" s="103" t="s">
        <v>167</v>
      </c>
      <c r="U564" s="175" t="s">
        <v>167</v>
      </c>
      <c r="V564" s="225" t="s">
        <v>167</v>
      </c>
      <c r="W564" s="176" t="s">
        <v>167</v>
      </c>
      <c r="X564" s="252">
        <v>214</v>
      </c>
      <c r="Y564" s="178" t="s">
        <v>33</v>
      </c>
    </row>
    <row r="565" spans="2:25" ht="14.25" customHeight="1" x14ac:dyDescent="0.25">
      <c r="B565" s="30">
        <v>45588</v>
      </c>
      <c r="C565" s="105"/>
      <c r="D565" s="26">
        <v>89.9</v>
      </c>
      <c r="E565" s="54"/>
      <c r="F565" s="54"/>
      <c r="G565" s="54"/>
      <c r="H565" s="54"/>
      <c r="I565" s="105"/>
      <c r="J565" s="26">
        <v>87.3</v>
      </c>
      <c r="K565" s="105"/>
      <c r="L565" s="26">
        <v>100</v>
      </c>
      <c r="M565" s="105"/>
      <c r="N565" s="47" t="s">
        <v>33</v>
      </c>
      <c r="O565" s="104" t="s">
        <v>33</v>
      </c>
      <c r="P565" s="49" t="s">
        <v>33</v>
      </c>
      <c r="Q565" s="105"/>
      <c r="R565" s="102">
        <v>5.92</v>
      </c>
      <c r="S565" s="103" t="s">
        <v>33</v>
      </c>
      <c r="T565" s="103" t="s">
        <v>167</v>
      </c>
      <c r="U565" s="175" t="s">
        <v>167</v>
      </c>
      <c r="V565" s="225" t="s">
        <v>167</v>
      </c>
      <c r="W565" s="176" t="s">
        <v>167</v>
      </c>
      <c r="X565" s="252">
        <v>194</v>
      </c>
      <c r="Y565" s="178" t="s">
        <v>33</v>
      </c>
    </row>
    <row r="566" spans="2:25" ht="14.25" customHeight="1" x14ac:dyDescent="0.25">
      <c r="B566" s="30">
        <v>45590</v>
      </c>
      <c r="C566" s="105"/>
      <c r="D566" s="26">
        <v>122</v>
      </c>
      <c r="E566" s="54"/>
      <c r="F566" s="54"/>
      <c r="G566" s="54"/>
      <c r="H566" s="54"/>
      <c r="I566" s="105"/>
      <c r="J566" s="26">
        <v>111</v>
      </c>
      <c r="K566" s="105"/>
      <c r="L566" s="26">
        <v>143</v>
      </c>
      <c r="M566" s="105"/>
      <c r="N566" s="47" t="s">
        <v>33</v>
      </c>
      <c r="O566" s="104" t="s">
        <v>33</v>
      </c>
      <c r="P566" s="49" t="s">
        <v>33</v>
      </c>
      <c r="Q566" s="105"/>
      <c r="R566" s="102" t="s">
        <v>167</v>
      </c>
      <c r="S566" s="103" t="s">
        <v>33</v>
      </c>
      <c r="T566" s="103" t="s">
        <v>167</v>
      </c>
      <c r="U566" s="175" t="s">
        <v>167</v>
      </c>
      <c r="V566" s="225" t="s">
        <v>167</v>
      </c>
      <c r="W566" s="176" t="s">
        <v>167</v>
      </c>
      <c r="X566" s="252">
        <v>206</v>
      </c>
      <c r="Y566" s="178" t="s">
        <v>33</v>
      </c>
    </row>
    <row r="567" spans="2:25" ht="14.25" customHeight="1" x14ac:dyDescent="0.25">
      <c r="B567" s="30">
        <v>45593</v>
      </c>
      <c r="C567" s="105"/>
      <c r="D567" s="26">
        <v>143</v>
      </c>
      <c r="E567" s="54"/>
      <c r="F567" s="54"/>
      <c r="G567" s="54"/>
      <c r="H567" s="54"/>
      <c r="I567" s="105"/>
      <c r="J567" s="26">
        <v>104</v>
      </c>
      <c r="K567" s="105"/>
      <c r="L567" s="106" t="s">
        <v>171</v>
      </c>
      <c r="M567" s="105"/>
      <c r="N567" s="47" t="s">
        <v>33</v>
      </c>
      <c r="O567" s="104" t="s">
        <v>33</v>
      </c>
      <c r="P567" s="49" t="s">
        <v>33</v>
      </c>
      <c r="Q567" s="105"/>
      <c r="R567" s="102" t="s">
        <v>167</v>
      </c>
      <c r="S567" s="103" t="s">
        <v>33</v>
      </c>
      <c r="T567" s="103" t="s">
        <v>167</v>
      </c>
      <c r="U567" s="175" t="s">
        <v>167</v>
      </c>
      <c r="V567" s="225" t="s">
        <v>167</v>
      </c>
      <c r="W567" s="176" t="s">
        <v>167</v>
      </c>
      <c r="X567" s="252">
        <v>173</v>
      </c>
      <c r="Y567" s="178" t="s">
        <v>33</v>
      </c>
    </row>
    <row r="568" spans="2:25" ht="14.25" customHeight="1" x14ac:dyDescent="0.25">
      <c r="B568" s="30">
        <v>45595</v>
      </c>
      <c r="C568" s="105"/>
      <c r="D568" s="26">
        <v>81.5</v>
      </c>
      <c r="E568" s="54"/>
      <c r="F568" s="54"/>
      <c r="G568" s="54"/>
      <c r="H568" s="54"/>
      <c r="I568" s="105"/>
      <c r="J568" s="26">
        <v>86.8</v>
      </c>
      <c r="K568" s="105"/>
      <c r="L568" s="106" t="s">
        <v>171</v>
      </c>
      <c r="M568" s="105"/>
      <c r="N568" s="47" t="s">
        <v>33</v>
      </c>
      <c r="O568" s="104" t="s">
        <v>33</v>
      </c>
      <c r="P568" s="49" t="s">
        <v>33</v>
      </c>
      <c r="Q568" s="105"/>
      <c r="R568" s="102" t="s">
        <v>167</v>
      </c>
      <c r="S568" s="103" t="s">
        <v>33</v>
      </c>
      <c r="T568" s="103">
        <v>54.9</v>
      </c>
      <c r="U568" s="175" t="s">
        <v>167</v>
      </c>
      <c r="V568" s="225" t="s">
        <v>167</v>
      </c>
      <c r="W568" s="176" t="s">
        <v>167</v>
      </c>
      <c r="X568" s="252">
        <v>194</v>
      </c>
      <c r="Y568" s="178" t="s">
        <v>33</v>
      </c>
    </row>
    <row r="569" spans="2:25" ht="14.25" customHeight="1" x14ac:dyDescent="0.25">
      <c r="B569" s="30">
        <v>45600</v>
      </c>
      <c r="C569" s="105"/>
      <c r="D569" s="26">
        <v>99.2</v>
      </c>
      <c r="E569" s="54"/>
      <c r="F569" s="54"/>
      <c r="G569" s="54"/>
      <c r="H569" s="54"/>
      <c r="I569" s="105"/>
      <c r="J569" s="26">
        <v>105</v>
      </c>
      <c r="K569" s="105"/>
      <c r="L569" s="106" t="s">
        <v>171</v>
      </c>
      <c r="M569" s="105"/>
      <c r="N569" s="47" t="s">
        <v>33</v>
      </c>
      <c r="O569" s="104" t="s">
        <v>33</v>
      </c>
      <c r="P569" s="49" t="s">
        <v>33</v>
      </c>
      <c r="Q569" s="105"/>
      <c r="R569" s="102" t="s">
        <v>167</v>
      </c>
      <c r="S569" s="103" t="s">
        <v>33</v>
      </c>
      <c r="T569" s="103">
        <v>180</v>
      </c>
      <c r="U569" s="175" t="s">
        <v>167</v>
      </c>
      <c r="V569" s="225" t="s">
        <v>167</v>
      </c>
      <c r="W569" s="176" t="s">
        <v>167</v>
      </c>
      <c r="X569" s="252">
        <v>112</v>
      </c>
      <c r="Y569" s="178" t="s">
        <v>33</v>
      </c>
    </row>
    <row r="570" spans="2:25" ht="14.25" customHeight="1" x14ac:dyDescent="0.25">
      <c r="B570" s="30">
        <v>45602</v>
      </c>
      <c r="C570" s="105"/>
      <c r="D570" s="26">
        <v>109</v>
      </c>
      <c r="E570" s="54"/>
      <c r="F570" s="54"/>
      <c r="G570" s="54"/>
      <c r="H570" s="54"/>
      <c r="I570" s="105"/>
      <c r="J570" s="26">
        <v>134</v>
      </c>
      <c r="K570" s="105"/>
      <c r="L570" s="106">
        <v>79.400000000000006</v>
      </c>
      <c r="M570" s="105"/>
      <c r="N570" s="47" t="s">
        <v>33</v>
      </c>
      <c r="O570" s="104" t="s">
        <v>33</v>
      </c>
      <c r="P570" s="49" t="s">
        <v>33</v>
      </c>
      <c r="Q570" s="105"/>
      <c r="R570" s="102" t="s">
        <v>167</v>
      </c>
      <c r="S570" s="103" t="s">
        <v>33</v>
      </c>
      <c r="T570" s="103">
        <v>79.5</v>
      </c>
      <c r="U570" s="175" t="s">
        <v>167</v>
      </c>
      <c r="V570" s="225" t="s">
        <v>167</v>
      </c>
      <c r="W570" s="176" t="s">
        <v>167</v>
      </c>
      <c r="X570" s="252">
        <v>190</v>
      </c>
      <c r="Y570" s="178" t="s">
        <v>33</v>
      </c>
    </row>
    <row r="571" spans="2:25" ht="14.25" customHeight="1" x14ac:dyDescent="0.25">
      <c r="B571" s="30">
        <v>45604</v>
      </c>
      <c r="C571" s="105"/>
      <c r="D571" s="26">
        <v>104</v>
      </c>
      <c r="E571" s="54"/>
      <c r="F571" s="54"/>
      <c r="G571" s="54"/>
      <c r="H571" s="54"/>
      <c r="I571" s="105"/>
      <c r="J571" s="26">
        <v>143</v>
      </c>
      <c r="K571" s="105"/>
      <c r="L571" s="106">
        <v>86.8</v>
      </c>
      <c r="M571" s="105"/>
      <c r="N571" s="47" t="s">
        <v>33</v>
      </c>
      <c r="O571" s="104" t="s">
        <v>33</v>
      </c>
      <c r="P571" s="49" t="s">
        <v>33</v>
      </c>
      <c r="Q571" s="105"/>
      <c r="R571" s="102" t="s">
        <v>167</v>
      </c>
      <c r="S571" s="103" t="s">
        <v>33</v>
      </c>
      <c r="T571" s="103">
        <v>66.900000000000006</v>
      </c>
      <c r="U571" s="175" t="s">
        <v>167</v>
      </c>
      <c r="V571" s="225" t="s">
        <v>167</v>
      </c>
      <c r="W571" s="176" t="s">
        <v>167</v>
      </c>
      <c r="X571" s="252">
        <v>191</v>
      </c>
      <c r="Y571" s="178" t="s">
        <v>33</v>
      </c>
    </row>
    <row r="572" spans="2:25" ht="14.25" customHeight="1" x14ac:dyDescent="0.25">
      <c r="B572" s="30">
        <v>45607</v>
      </c>
      <c r="C572" s="105"/>
      <c r="D572" s="26">
        <v>92.6</v>
      </c>
      <c r="E572" s="54"/>
      <c r="F572" s="54"/>
      <c r="G572" s="54"/>
      <c r="H572" s="54"/>
      <c r="I572" s="105"/>
      <c r="J572" s="26">
        <v>143</v>
      </c>
      <c r="K572" s="105"/>
      <c r="L572" s="106">
        <v>90.8</v>
      </c>
      <c r="M572" s="105"/>
      <c r="N572" s="47" t="s">
        <v>33</v>
      </c>
      <c r="O572" s="104" t="s">
        <v>33</v>
      </c>
      <c r="P572" s="49" t="s">
        <v>33</v>
      </c>
      <c r="Q572" s="105"/>
      <c r="R572" s="102" t="s">
        <v>167</v>
      </c>
      <c r="S572" s="103" t="s">
        <v>33</v>
      </c>
      <c r="T572" s="103">
        <v>61.1</v>
      </c>
      <c r="U572" s="175" t="s">
        <v>167</v>
      </c>
      <c r="V572" s="225" t="s">
        <v>167</v>
      </c>
      <c r="W572" s="176" t="s">
        <v>167</v>
      </c>
      <c r="X572" s="252">
        <v>192</v>
      </c>
      <c r="Y572" s="178" t="s">
        <v>33</v>
      </c>
    </row>
    <row r="573" spans="2:25" ht="14.25" customHeight="1" x14ac:dyDescent="0.25">
      <c r="B573" s="30">
        <v>45609</v>
      </c>
      <c r="C573" s="105"/>
      <c r="D573" s="26">
        <v>89.9</v>
      </c>
      <c r="E573" s="54"/>
      <c r="F573" s="54"/>
      <c r="G573" s="54"/>
      <c r="H573" s="54"/>
      <c r="I573" s="105"/>
      <c r="J573" s="26">
        <v>85</v>
      </c>
      <c r="K573" s="105"/>
      <c r="L573" s="106" t="s">
        <v>171</v>
      </c>
      <c r="M573" s="105"/>
      <c r="N573" s="47" t="s">
        <v>33</v>
      </c>
      <c r="O573" s="104" t="s">
        <v>33</v>
      </c>
      <c r="P573" s="49" t="s">
        <v>33</v>
      </c>
      <c r="Q573" s="105"/>
      <c r="R573" s="102" t="s">
        <v>167</v>
      </c>
      <c r="S573" s="103" t="s">
        <v>33</v>
      </c>
      <c r="T573" s="103">
        <v>178</v>
      </c>
      <c r="U573" s="175" t="s">
        <v>167</v>
      </c>
      <c r="V573" s="225" t="s">
        <v>167</v>
      </c>
      <c r="W573" s="176" t="s">
        <v>167</v>
      </c>
      <c r="X573" s="252">
        <v>78.8</v>
      </c>
      <c r="Y573" s="178" t="s">
        <v>33</v>
      </c>
    </row>
    <row r="574" spans="2:25" ht="14.25" customHeight="1" x14ac:dyDescent="0.25">
      <c r="B574" s="30">
        <v>45614</v>
      </c>
      <c r="C574" s="105"/>
      <c r="D574" s="26">
        <v>109</v>
      </c>
      <c r="E574" s="54"/>
      <c r="F574" s="54"/>
      <c r="G574" s="54"/>
      <c r="H574" s="54"/>
      <c r="I574" s="105"/>
      <c r="J574" s="26">
        <v>82.4</v>
      </c>
      <c r="K574" s="105"/>
      <c r="L574" s="106">
        <v>63.3</v>
      </c>
      <c r="M574" s="105"/>
      <c r="N574" s="47" t="s">
        <v>33</v>
      </c>
      <c r="O574" s="104" t="s">
        <v>33</v>
      </c>
      <c r="P574" s="49" t="s">
        <v>33</v>
      </c>
      <c r="Q574" s="105"/>
      <c r="R574" s="102" t="s">
        <v>167</v>
      </c>
      <c r="S574" s="103" t="s">
        <v>33</v>
      </c>
      <c r="T574" s="103">
        <v>31.6</v>
      </c>
      <c r="U574" s="175" t="s">
        <v>167</v>
      </c>
      <c r="V574" s="225" t="s">
        <v>167</v>
      </c>
      <c r="W574" s="176" t="s">
        <v>167</v>
      </c>
      <c r="X574" s="252">
        <v>170</v>
      </c>
      <c r="Y574" s="178" t="s">
        <v>33</v>
      </c>
    </row>
    <row r="575" spans="2:25" ht="14.25" customHeight="1" x14ac:dyDescent="0.25">
      <c r="B575" s="30">
        <v>45616</v>
      </c>
      <c r="C575" s="105"/>
      <c r="D575" s="26">
        <v>78.8</v>
      </c>
      <c r="E575" s="54"/>
      <c r="F575" s="54"/>
      <c r="G575" s="54"/>
      <c r="H575" s="54"/>
      <c r="I575" s="105"/>
      <c r="J575" s="26">
        <v>92.1</v>
      </c>
      <c r="K575" s="105"/>
      <c r="L575" s="106">
        <v>92.6</v>
      </c>
      <c r="M575" s="105"/>
      <c r="N575" s="47" t="s">
        <v>33</v>
      </c>
      <c r="O575" s="104" t="s">
        <v>33</v>
      </c>
      <c r="P575" s="49" t="s">
        <v>33</v>
      </c>
      <c r="Q575" s="105"/>
      <c r="R575" s="102" t="s">
        <v>167</v>
      </c>
      <c r="S575" s="103" t="s">
        <v>33</v>
      </c>
      <c r="T575" s="103">
        <v>62.9</v>
      </c>
      <c r="U575" s="175" t="s">
        <v>167</v>
      </c>
      <c r="V575" s="225" t="s">
        <v>167</v>
      </c>
      <c r="W575" s="176" t="s">
        <v>167</v>
      </c>
      <c r="X575" s="252">
        <v>172</v>
      </c>
      <c r="Y575" s="178" t="s">
        <v>33</v>
      </c>
    </row>
    <row r="576" spans="2:25" ht="14.25" customHeight="1" x14ac:dyDescent="0.25">
      <c r="B576" s="30">
        <v>45618</v>
      </c>
      <c r="C576" s="105"/>
      <c r="D576" s="26">
        <v>117</v>
      </c>
      <c r="E576" s="54"/>
      <c r="F576" s="54"/>
      <c r="G576" s="54"/>
      <c r="H576" s="54"/>
      <c r="I576" s="105"/>
      <c r="J576" s="26">
        <v>143</v>
      </c>
      <c r="K576" s="105"/>
      <c r="L576" s="106">
        <v>80.599999999999994</v>
      </c>
      <c r="M576" s="105"/>
      <c r="N576" s="47" t="s">
        <v>33</v>
      </c>
      <c r="O576" s="104" t="s">
        <v>33</v>
      </c>
      <c r="P576" s="49" t="s">
        <v>33</v>
      </c>
      <c r="Q576" s="105"/>
      <c r="R576" s="102" t="s">
        <v>167</v>
      </c>
      <c r="S576" s="103" t="s">
        <v>33</v>
      </c>
      <c r="T576" s="103">
        <v>45.6</v>
      </c>
      <c r="U576" s="175" t="s">
        <v>167</v>
      </c>
      <c r="V576" s="225" t="s">
        <v>167</v>
      </c>
      <c r="W576" s="176" t="s">
        <v>167</v>
      </c>
      <c r="X576" s="252">
        <v>200</v>
      </c>
      <c r="Y576" s="178" t="s">
        <v>33</v>
      </c>
    </row>
    <row r="577" spans="2:25" ht="14.25" customHeight="1" x14ac:dyDescent="0.25">
      <c r="B577" s="30">
        <v>45621</v>
      </c>
      <c r="C577" s="105"/>
      <c r="D577" s="26">
        <v>125</v>
      </c>
      <c r="E577" s="54"/>
      <c r="F577" s="54"/>
      <c r="G577" s="54"/>
      <c r="H577" s="54"/>
      <c r="I577" s="105"/>
      <c r="J577" s="26">
        <v>141</v>
      </c>
      <c r="K577" s="105"/>
      <c r="L577" s="106">
        <v>76.599999999999994</v>
      </c>
      <c r="M577" s="105"/>
      <c r="N577" s="47" t="s">
        <v>33</v>
      </c>
      <c r="O577" s="104" t="s">
        <v>33</v>
      </c>
      <c r="P577" s="49" t="s">
        <v>33</v>
      </c>
      <c r="Q577" s="105"/>
      <c r="R577" s="102" t="s">
        <v>167</v>
      </c>
      <c r="S577" s="103" t="s">
        <v>33</v>
      </c>
      <c r="T577" s="103">
        <v>103</v>
      </c>
      <c r="U577" s="175" t="s">
        <v>167</v>
      </c>
      <c r="V577" s="225" t="s">
        <v>167</v>
      </c>
      <c r="W577" s="176" t="s">
        <v>167</v>
      </c>
      <c r="X577" s="252">
        <v>184</v>
      </c>
      <c r="Y577" s="178" t="s">
        <v>33</v>
      </c>
    </row>
    <row r="578" spans="2:25" ht="14.25" customHeight="1" x14ac:dyDescent="0.25">
      <c r="B578" s="30">
        <v>45623</v>
      </c>
      <c r="C578" s="105"/>
      <c r="D578" s="26">
        <v>79.3</v>
      </c>
      <c r="E578" s="54"/>
      <c r="F578" s="54"/>
      <c r="G578" s="54"/>
      <c r="H578" s="54"/>
      <c r="I578" s="105"/>
      <c r="J578" s="26">
        <v>148</v>
      </c>
      <c r="K578" s="105"/>
      <c r="L578" s="106">
        <v>55.4</v>
      </c>
      <c r="M578" s="105"/>
      <c r="N578" s="47" t="s">
        <v>33</v>
      </c>
      <c r="O578" s="104" t="s">
        <v>33</v>
      </c>
      <c r="P578" s="49" t="s">
        <v>33</v>
      </c>
      <c r="Q578" s="105"/>
      <c r="R578" s="102" t="s">
        <v>167</v>
      </c>
      <c r="S578" s="103" t="s">
        <v>33</v>
      </c>
      <c r="T578" s="103">
        <v>90.8</v>
      </c>
      <c r="U578" s="175" t="s">
        <v>167</v>
      </c>
      <c r="V578" s="225" t="s">
        <v>167</v>
      </c>
      <c r="W578" s="176" t="s">
        <v>167</v>
      </c>
      <c r="X578" s="252">
        <v>219</v>
      </c>
      <c r="Y578" s="178" t="s">
        <v>33</v>
      </c>
    </row>
    <row r="579" spans="2:25" ht="14.25" customHeight="1" x14ac:dyDescent="0.25">
      <c r="B579" s="30">
        <v>45625</v>
      </c>
      <c r="C579" s="105"/>
      <c r="D579" s="26">
        <v>98.3</v>
      </c>
      <c r="E579" s="54"/>
      <c r="F579" s="54"/>
      <c r="G579" s="54"/>
      <c r="H579" s="54"/>
      <c r="I579" s="105"/>
      <c r="J579" s="26">
        <v>144</v>
      </c>
      <c r="K579" s="105"/>
      <c r="L579" s="106">
        <v>76.2</v>
      </c>
      <c r="M579" s="105"/>
      <c r="N579" s="47" t="s">
        <v>33</v>
      </c>
      <c r="O579" s="104" t="s">
        <v>33</v>
      </c>
      <c r="P579" s="49" t="s">
        <v>33</v>
      </c>
      <c r="Q579" s="105"/>
      <c r="R579" s="102" t="s">
        <v>167</v>
      </c>
      <c r="S579" s="103" t="s">
        <v>33</v>
      </c>
      <c r="T579" s="103">
        <v>86.8</v>
      </c>
      <c r="U579" s="175" t="s">
        <v>167</v>
      </c>
      <c r="V579" s="225" t="s">
        <v>167</v>
      </c>
      <c r="W579" s="176" t="s">
        <v>167</v>
      </c>
      <c r="X579" s="252">
        <v>191</v>
      </c>
      <c r="Y579" s="178" t="s">
        <v>33</v>
      </c>
    </row>
    <row r="580" spans="2:25" ht="14.25" customHeight="1" x14ac:dyDescent="0.25">
      <c r="B580" s="30">
        <v>45628</v>
      </c>
      <c r="C580" s="105"/>
      <c r="D580" s="26">
        <v>167</v>
      </c>
      <c r="E580" s="54"/>
      <c r="F580" s="54"/>
      <c r="G580" s="54"/>
      <c r="H580" s="54"/>
      <c r="I580" s="105"/>
      <c r="J580" s="26">
        <v>144</v>
      </c>
      <c r="K580" s="105"/>
      <c r="L580" s="106">
        <v>163</v>
      </c>
      <c r="M580" s="105"/>
      <c r="N580" s="47" t="s">
        <v>33</v>
      </c>
      <c r="O580" s="104" t="s">
        <v>33</v>
      </c>
      <c r="P580" s="49" t="s">
        <v>33</v>
      </c>
      <c r="Q580" s="105"/>
      <c r="R580" s="102" t="s">
        <v>167</v>
      </c>
      <c r="S580" s="103" t="s">
        <v>33</v>
      </c>
      <c r="T580" s="103">
        <v>98.8</v>
      </c>
      <c r="U580" s="175" t="s">
        <v>167</v>
      </c>
      <c r="V580" s="225" t="s">
        <v>167</v>
      </c>
      <c r="W580" s="176" t="s">
        <v>167</v>
      </c>
      <c r="X580" s="252">
        <v>206</v>
      </c>
      <c r="Y580" s="178" t="s">
        <v>33</v>
      </c>
    </row>
    <row r="581" spans="2:25" ht="14.25" customHeight="1" x14ac:dyDescent="0.25">
      <c r="B581" s="30">
        <v>45630</v>
      </c>
      <c r="C581" s="105"/>
      <c r="D581" s="26">
        <v>116</v>
      </c>
      <c r="E581" s="54"/>
      <c r="F581" s="54"/>
      <c r="G581" s="54"/>
      <c r="H581" s="54"/>
      <c r="I581" s="105"/>
      <c r="J581" s="26">
        <v>161</v>
      </c>
      <c r="K581" s="105"/>
      <c r="L581" s="106">
        <v>60.6</v>
      </c>
      <c r="M581" s="105"/>
      <c r="N581" s="47" t="s">
        <v>33</v>
      </c>
      <c r="O581" s="104" t="s">
        <v>33</v>
      </c>
      <c r="P581" s="49" t="s">
        <v>33</v>
      </c>
      <c r="Q581" s="105"/>
      <c r="R581" s="102" t="s">
        <v>167</v>
      </c>
      <c r="S581" s="103" t="s">
        <v>33</v>
      </c>
      <c r="T581" s="103">
        <v>99.2</v>
      </c>
      <c r="U581" s="175" t="s">
        <v>167</v>
      </c>
      <c r="V581" s="225" t="s">
        <v>167</v>
      </c>
      <c r="W581" s="176" t="s">
        <v>167</v>
      </c>
      <c r="X581" s="252">
        <v>195</v>
      </c>
      <c r="Y581" s="178" t="s">
        <v>33</v>
      </c>
    </row>
    <row r="582" spans="2:25" ht="14.25" customHeight="1" x14ac:dyDescent="0.25">
      <c r="B582" s="30">
        <v>45637</v>
      </c>
      <c r="C582" s="105"/>
      <c r="D582" s="26">
        <v>85.5</v>
      </c>
      <c r="E582" s="54"/>
      <c r="F582" s="54"/>
      <c r="G582" s="54"/>
      <c r="H582" s="54"/>
      <c r="I582" s="105"/>
      <c r="J582" s="26">
        <v>147</v>
      </c>
      <c r="K582" s="105"/>
      <c r="L582" s="106">
        <v>121</v>
      </c>
      <c r="M582" s="105"/>
      <c r="N582" s="47" t="s">
        <v>33</v>
      </c>
      <c r="O582" s="104" t="s">
        <v>33</v>
      </c>
      <c r="P582" s="49" t="s">
        <v>33</v>
      </c>
      <c r="Q582" s="105"/>
      <c r="R582" s="102" t="s">
        <v>167</v>
      </c>
      <c r="S582" s="103" t="s">
        <v>33</v>
      </c>
      <c r="T582" s="103">
        <v>65.099999999999994</v>
      </c>
      <c r="U582" s="175" t="s">
        <v>167</v>
      </c>
      <c r="V582" s="225" t="s">
        <v>167</v>
      </c>
      <c r="W582" s="176" t="s">
        <v>167</v>
      </c>
      <c r="X582" s="252">
        <v>174</v>
      </c>
      <c r="Y582" s="178" t="s">
        <v>33</v>
      </c>
    </row>
    <row r="583" spans="2:25" ht="14.25" customHeight="1" x14ac:dyDescent="0.25">
      <c r="B583" s="30">
        <v>45639</v>
      </c>
      <c r="C583" s="105"/>
      <c r="D583" s="26">
        <v>189</v>
      </c>
      <c r="E583" s="54"/>
      <c r="F583" s="54"/>
      <c r="G583" s="54"/>
      <c r="H583" s="54"/>
      <c r="I583" s="105"/>
      <c r="J583" s="26" t="s">
        <v>171</v>
      </c>
      <c r="K583" s="105"/>
      <c r="L583" s="106">
        <v>125</v>
      </c>
      <c r="M583" s="105"/>
      <c r="N583" s="47" t="s">
        <v>33</v>
      </c>
      <c r="O583" s="104" t="s">
        <v>33</v>
      </c>
      <c r="P583" s="49" t="s">
        <v>33</v>
      </c>
      <c r="Q583" s="105"/>
      <c r="R583" s="102" t="s">
        <v>167</v>
      </c>
      <c r="S583" s="103" t="s">
        <v>33</v>
      </c>
      <c r="T583" s="103">
        <v>137</v>
      </c>
      <c r="U583" s="175" t="s">
        <v>167</v>
      </c>
      <c r="V583" s="225" t="s">
        <v>167</v>
      </c>
      <c r="W583" s="176" t="s">
        <v>167</v>
      </c>
      <c r="X583" s="252">
        <v>195</v>
      </c>
      <c r="Y583" s="178" t="s">
        <v>33</v>
      </c>
    </row>
    <row r="584" spans="2:25" ht="14.25" customHeight="1" x14ac:dyDescent="0.25">
      <c r="B584" s="30">
        <v>45642</v>
      </c>
      <c r="C584" s="105"/>
      <c r="D584" s="26">
        <v>93.5</v>
      </c>
      <c r="E584" s="54"/>
      <c r="F584" s="54"/>
      <c r="G584" s="54"/>
      <c r="H584" s="54"/>
      <c r="I584" s="105"/>
      <c r="J584" s="26" t="s">
        <v>171</v>
      </c>
      <c r="K584" s="105"/>
      <c r="L584" s="106">
        <v>177</v>
      </c>
      <c r="M584" s="105"/>
      <c r="N584" s="47" t="s">
        <v>33</v>
      </c>
      <c r="O584" s="104" t="s">
        <v>33</v>
      </c>
      <c r="P584" s="49" t="s">
        <v>33</v>
      </c>
      <c r="Q584" s="105"/>
      <c r="R584" s="102" t="s">
        <v>167</v>
      </c>
      <c r="S584" s="103" t="s">
        <v>33</v>
      </c>
      <c r="T584" s="103">
        <v>79.7</v>
      </c>
      <c r="U584" s="175" t="s">
        <v>167</v>
      </c>
      <c r="V584" s="225" t="s">
        <v>167</v>
      </c>
      <c r="W584" s="176" t="s">
        <v>167</v>
      </c>
      <c r="X584" s="252">
        <v>201</v>
      </c>
      <c r="Y584" s="178" t="s">
        <v>33</v>
      </c>
    </row>
    <row r="585" spans="2:25" ht="14.25" customHeight="1" x14ac:dyDescent="0.25">
      <c r="B585" s="30">
        <v>45643</v>
      </c>
      <c r="C585" s="105"/>
      <c r="D585" s="26">
        <v>132</v>
      </c>
      <c r="E585" s="54"/>
      <c r="F585" s="54"/>
      <c r="G585" s="54"/>
      <c r="H585" s="54"/>
      <c r="I585" s="105"/>
      <c r="J585" s="26" t="s">
        <v>171</v>
      </c>
      <c r="K585" s="105"/>
      <c r="L585" s="106">
        <v>72.2</v>
      </c>
      <c r="M585" s="105"/>
      <c r="N585" s="47" t="s">
        <v>33</v>
      </c>
      <c r="O585" s="104" t="s">
        <v>33</v>
      </c>
      <c r="P585" s="49" t="s">
        <v>33</v>
      </c>
      <c r="Q585" s="105"/>
      <c r="R585" s="102" t="s">
        <v>167</v>
      </c>
      <c r="S585" s="103" t="s">
        <v>33</v>
      </c>
      <c r="T585" s="103">
        <v>104</v>
      </c>
      <c r="U585" s="175" t="s">
        <v>167</v>
      </c>
      <c r="V585" s="225" t="s">
        <v>167</v>
      </c>
      <c r="W585" s="176" t="s">
        <v>167</v>
      </c>
      <c r="X585" s="252">
        <v>206</v>
      </c>
      <c r="Y585" s="178" t="s">
        <v>33</v>
      </c>
    </row>
    <row r="586" spans="2:25" ht="14.25" customHeight="1" x14ac:dyDescent="0.25">
      <c r="B586" s="30">
        <v>45646</v>
      </c>
      <c r="C586" s="105"/>
      <c r="D586" s="26">
        <v>139</v>
      </c>
      <c r="E586" s="54"/>
      <c r="F586" s="54"/>
      <c r="G586" s="54"/>
      <c r="H586" s="54"/>
      <c r="I586" s="105"/>
      <c r="J586" s="26" t="s">
        <v>171</v>
      </c>
      <c r="K586" s="105"/>
      <c r="L586" s="106">
        <v>68.2</v>
      </c>
      <c r="M586" s="105"/>
      <c r="N586" s="47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>
        <v>88.1</v>
      </c>
      <c r="U586" s="175" t="s">
        <v>171</v>
      </c>
      <c r="V586" s="225" t="s">
        <v>171</v>
      </c>
      <c r="W586" s="176" t="s">
        <v>171</v>
      </c>
      <c r="X586" s="252">
        <v>190</v>
      </c>
      <c r="Y586" s="178" t="s">
        <v>171</v>
      </c>
    </row>
    <row r="587" spans="2:25" ht="14.25" customHeight="1" x14ac:dyDescent="0.25">
      <c r="B587" s="30">
        <v>45649</v>
      </c>
      <c r="C587" s="105"/>
      <c r="D587" s="26">
        <v>89.9</v>
      </c>
      <c r="E587" s="54"/>
      <c r="F587" s="54"/>
      <c r="G587" s="54"/>
      <c r="H587" s="54"/>
      <c r="I587" s="105"/>
      <c r="J587" s="26" t="s">
        <v>171</v>
      </c>
      <c r="K587" s="105"/>
      <c r="L587" s="106">
        <v>78.400000000000006</v>
      </c>
      <c r="M587" s="105"/>
      <c r="N587" s="47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>
        <v>114</v>
      </c>
      <c r="U587" s="175" t="s">
        <v>171</v>
      </c>
      <c r="V587" s="225" t="s">
        <v>171</v>
      </c>
      <c r="W587" s="176" t="s">
        <v>171</v>
      </c>
      <c r="X587" s="252">
        <v>159</v>
      </c>
      <c r="Y587" s="178" t="s">
        <v>171</v>
      </c>
    </row>
    <row r="588" spans="2:25" ht="14.25" customHeight="1" x14ac:dyDescent="0.25">
      <c r="B588" s="30">
        <v>45653</v>
      </c>
      <c r="C588" s="105"/>
      <c r="D588" s="26">
        <v>84.2</v>
      </c>
      <c r="E588" s="54"/>
      <c r="F588" s="54"/>
      <c r="G588" s="54"/>
      <c r="H588" s="54"/>
      <c r="I588" s="105"/>
      <c r="J588" s="26" t="s">
        <v>171</v>
      </c>
      <c r="K588" s="105"/>
      <c r="L588" s="106">
        <v>109</v>
      </c>
      <c r="M588" s="105"/>
      <c r="N588" s="47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>
        <v>89.9</v>
      </c>
      <c r="U588" s="175" t="s">
        <v>171</v>
      </c>
      <c r="V588" s="225" t="s">
        <v>171</v>
      </c>
      <c r="W588" s="176" t="s">
        <v>171</v>
      </c>
      <c r="X588" s="252">
        <v>190</v>
      </c>
      <c r="Y588" s="178" t="s">
        <v>171</v>
      </c>
    </row>
    <row r="589" spans="2:25" ht="14.25" customHeight="1" x14ac:dyDescent="0.25">
      <c r="B589" s="30">
        <v>45656</v>
      </c>
      <c r="C589" s="105"/>
      <c r="D589" s="26">
        <v>184</v>
      </c>
      <c r="E589" s="54"/>
      <c r="F589" s="54"/>
      <c r="G589" s="54"/>
      <c r="H589" s="54"/>
      <c r="I589" s="105"/>
      <c r="J589" s="26" t="s">
        <v>171</v>
      </c>
      <c r="K589" s="105"/>
      <c r="L589" s="106">
        <v>142</v>
      </c>
      <c r="M589" s="105"/>
      <c r="N589" s="47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>
        <v>113</v>
      </c>
      <c r="U589" s="175" t="s">
        <v>171</v>
      </c>
      <c r="V589" s="225" t="s">
        <v>171</v>
      </c>
      <c r="W589" s="176" t="s">
        <v>171</v>
      </c>
      <c r="X589" s="252">
        <v>157</v>
      </c>
      <c r="Y589" s="178" t="s">
        <v>171</v>
      </c>
    </row>
    <row r="590" spans="2:25" ht="14.25" customHeight="1" x14ac:dyDescent="0.25">
      <c r="B590" s="30">
        <v>45660</v>
      </c>
      <c r="C590" s="105"/>
      <c r="D590" s="26">
        <v>93.9</v>
      </c>
      <c r="E590" s="54"/>
      <c r="F590" s="54"/>
      <c r="G590" s="54"/>
      <c r="H590" s="54"/>
      <c r="I590" s="105"/>
      <c r="J590" s="26" t="s">
        <v>171</v>
      </c>
      <c r="K590" s="105"/>
      <c r="L590" s="106" t="s">
        <v>171</v>
      </c>
      <c r="M590" s="105"/>
      <c r="N590" s="47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252">
        <v>153</v>
      </c>
      <c r="Y590" s="178" t="s">
        <v>171</v>
      </c>
    </row>
    <row r="591" spans="2:25" ht="14.25" customHeight="1" x14ac:dyDescent="0.25">
      <c r="B591" s="30">
        <v>45665</v>
      </c>
      <c r="C591" s="105"/>
      <c r="D591" s="26">
        <v>123</v>
      </c>
      <c r="E591" s="54"/>
      <c r="F591" s="54"/>
      <c r="G591" s="54"/>
      <c r="H591" s="54"/>
      <c r="I591" s="105"/>
      <c r="J591" s="26" t="s">
        <v>171</v>
      </c>
      <c r="K591" s="105"/>
      <c r="L591" s="106">
        <v>76.2</v>
      </c>
      <c r="M591" s="105"/>
      <c r="N591" s="47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252">
        <v>180</v>
      </c>
      <c r="Y591" s="178" t="s">
        <v>171</v>
      </c>
    </row>
    <row r="592" spans="2:25" ht="14.25" customHeight="1" x14ac:dyDescent="0.25">
      <c r="B592" s="30">
        <v>45667</v>
      </c>
      <c r="C592" s="105"/>
      <c r="D592" s="26">
        <v>175</v>
      </c>
      <c r="E592" s="54"/>
      <c r="F592" s="54"/>
      <c r="G592" s="54"/>
      <c r="H592" s="54"/>
      <c r="I592" s="105"/>
      <c r="J592" s="26" t="s">
        <v>171</v>
      </c>
      <c r="K592" s="105"/>
      <c r="L592" s="106">
        <v>94.3</v>
      </c>
      <c r="M592" s="105"/>
      <c r="N592" s="47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>
        <v>114</v>
      </c>
      <c r="U592" s="175" t="s">
        <v>171</v>
      </c>
      <c r="V592" s="225" t="s">
        <v>171</v>
      </c>
      <c r="W592" s="176" t="s">
        <v>171</v>
      </c>
      <c r="X592" s="252">
        <v>75.7</v>
      </c>
      <c r="Y592" s="178" t="s">
        <v>171</v>
      </c>
    </row>
    <row r="593" spans="2:25" ht="14.25" customHeight="1" x14ac:dyDescent="0.25">
      <c r="B593" s="30">
        <v>45670</v>
      </c>
      <c r="C593" s="105"/>
      <c r="D593" s="26">
        <v>85</v>
      </c>
      <c r="E593" s="54"/>
      <c r="F593" s="54"/>
      <c r="G593" s="54"/>
      <c r="H593" s="54"/>
      <c r="I593" s="105"/>
      <c r="J593" s="26" t="s">
        <v>171</v>
      </c>
      <c r="K593" s="105"/>
      <c r="L593" s="106">
        <v>76.2</v>
      </c>
      <c r="M593" s="105"/>
      <c r="N593" s="47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>
        <v>120</v>
      </c>
      <c r="U593" s="175" t="s">
        <v>171</v>
      </c>
      <c r="V593" s="225" t="s">
        <v>171</v>
      </c>
      <c r="W593" s="176" t="s">
        <v>171</v>
      </c>
      <c r="X593" s="252">
        <v>138</v>
      </c>
      <c r="Y593" s="178" t="s">
        <v>171</v>
      </c>
    </row>
    <row r="594" spans="2:25" ht="14.25" customHeight="1" x14ac:dyDescent="0.25">
      <c r="B594" s="30">
        <v>45672</v>
      </c>
      <c r="C594" s="105"/>
      <c r="D594" s="26">
        <v>114</v>
      </c>
      <c r="E594" s="54"/>
      <c r="F594" s="54"/>
      <c r="G594" s="54"/>
      <c r="H594" s="54"/>
      <c r="I594" s="105"/>
      <c r="J594" s="26" t="s">
        <v>171</v>
      </c>
      <c r="K594" s="105"/>
      <c r="L594" s="106">
        <v>89.5</v>
      </c>
      <c r="M594" s="105"/>
      <c r="N594" s="47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>
        <v>85.5</v>
      </c>
      <c r="U594" s="175" t="s">
        <v>171</v>
      </c>
      <c r="V594" s="225" t="s">
        <v>171</v>
      </c>
      <c r="W594" s="176" t="s">
        <v>171</v>
      </c>
      <c r="X594" s="252">
        <v>198</v>
      </c>
      <c r="Y594" s="178" t="s">
        <v>171</v>
      </c>
    </row>
    <row r="595" spans="2:25" ht="14.25" customHeight="1" x14ac:dyDescent="0.25">
      <c r="B595" s="30">
        <v>45674</v>
      </c>
      <c r="C595" s="105"/>
      <c r="D595" s="26">
        <v>75.3</v>
      </c>
      <c r="E595" s="54"/>
      <c r="F595" s="54"/>
      <c r="G595" s="54"/>
      <c r="H595" s="54"/>
      <c r="I595" s="105"/>
      <c r="J595" s="26" t="s">
        <v>171</v>
      </c>
      <c r="K595" s="105"/>
      <c r="L595" s="106">
        <v>94.3</v>
      </c>
      <c r="M595" s="105"/>
      <c r="N595" s="47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>
        <v>100</v>
      </c>
      <c r="U595" s="175" t="s">
        <v>171</v>
      </c>
      <c r="V595" s="225" t="s">
        <v>171</v>
      </c>
      <c r="W595" s="176" t="s">
        <v>171</v>
      </c>
      <c r="X595" s="252">
        <v>151</v>
      </c>
      <c r="Y595" s="178" t="s">
        <v>171</v>
      </c>
    </row>
    <row r="596" spans="2:25" ht="14.25" customHeight="1" x14ac:dyDescent="0.25">
      <c r="B596" s="30">
        <v>45677</v>
      </c>
      <c r="C596" s="105"/>
      <c r="D596" s="26">
        <v>124</v>
      </c>
      <c r="E596" s="54"/>
      <c r="F596" s="54"/>
      <c r="G596" s="54"/>
      <c r="H596" s="54"/>
      <c r="I596" s="105"/>
      <c r="J596" s="26" t="s">
        <v>171</v>
      </c>
      <c r="K596" s="105"/>
      <c r="L596" s="106">
        <v>69.099999999999994</v>
      </c>
      <c r="M596" s="105"/>
      <c r="N596" s="47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>
        <v>74.900000000000006</v>
      </c>
      <c r="U596" s="175" t="s">
        <v>171</v>
      </c>
      <c r="V596" s="225" t="s">
        <v>171</v>
      </c>
      <c r="W596" s="176" t="s">
        <v>171</v>
      </c>
      <c r="X596" s="252">
        <v>182</v>
      </c>
      <c r="Y596" s="178" t="s">
        <v>171</v>
      </c>
    </row>
    <row r="597" spans="2:25" ht="14.25" customHeight="1" x14ac:dyDescent="0.25">
      <c r="B597" s="30">
        <v>45679</v>
      </c>
      <c r="C597" s="105"/>
      <c r="D597" s="26">
        <v>95.2</v>
      </c>
      <c r="E597" s="54"/>
      <c r="F597" s="54"/>
      <c r="G597" s="54"/>
      <c r="H597" s="54"/>
      <c r="I597" s="105"/>
      <c r="J597" s="26" t="s">
        <v>171</v>
      </c>
      <c r="K597" s="105"/>
      <c r="L597" s="106">
        <v>76.2</v>
      </c>
      <c r="M597" s="105"/>
      <c r="N597" s="47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>
        <v>87.7</v>
      </c>
      <c r="U597" s="175" t="s">
        <v>171</v>
      </c>
      <c r="V597" s="225" t="s">
        <v>171</v>
      </c>
      <c r="W597" s="176" t="s">
        <v>171</v>
      </c>
      <c r="X597" s="252">
        <v>168</v>
      </c>
      <c r="Y597" s="178" t="s">
        <v>171</v>
      </c>
    </row>
    <row r="598" spans="2:25" ht="14.25" customHeight="1" x14ac:dyDescent="0.25">
      <c r="B598" s="30">
        <v>45681</v>
      </c>
      <c r="C598" s="105"/>
      <c r="D598" s="26">
        <v>85</v>
      </c>
      <c r="E598" s="54"/>
      <c r="F598" s="54"/>
      <c r="G598" s="54"/>
      <c r="H598" s="54"/>
      <c r="I598" s="105"/>
      <c r="J598" s="26" t="s">
        <v>171</v>
      </c>
      <c r="K598" s="105"/>
      <c r="L598" s="106">
        <v>78.8</v>
      </c>
      <c r="M598" s="105"/>
      <c r="N598" s="47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>
        <v>104</v>
      </c>
      <c r="U598" s="175" t="s">
        <v>171</v>
      </c>
      <c r="V598" s="225" t="s">
        <v>171</v>
      </c>
      <c r="W598" s="176" t="s">
        <v>171</v>
      </c>
      <c r="X598" s="252">
        <v>168</v>
      </c>
      <c r="Y598" s="178" t="s">
        <v>171</v>
      </c>
    </row>
    <row r="599" spans="2:25" ht="14.25" customHeight="1" x14ac:dyDescent="0.25">
      <c r="B599" s="30">
        <v>45684</v>
      </c>
      <c r="C599" s="105"/>
      <c r="D599" s="26">
        <v>84.2</v>
      </c>
      <c r="E599" s="54"/>
      <c r="F599" s="54"/>
      <c r="G599" s="54"/>
      <c r="H599" s="54"/>
      <c r="I599" s="105"/>
      <c r="J599" s="26" t="s">
        <v>171</v>
      </c>
      <c r="K599" s="105"/>
      <c r="L599" s="106">
        <v>92.1</v>
      </c>
      <c r="M599" s="105"/>
      <c r="N599" s="47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>
        <v>86.8</v>
      </c>
      <c r="U599" s="175" t="s">
        <v>171</v>
      </c>
      <c r="V599" s="225" t="s">
        <v>171</v>
      </c>
      <c r="W599" s="176" t="s">
        <v>171</v>
      </c>
      <c r="X599" s="252">
        <v>182</v>
      </c>
      <c r="Y599" s="178" t="s">
        <v>171</v>
      </c>
    </row>
    <row r="600" spans="2:25" ht="14.25" customHeight="1" x14ac:dyDescent="0.25">
      <c r="B600" s="30">
        <v>45686</v>
      </c>
      <c r="C600" s="105"/>
      <c r="D600" s="26">
        <v>113</v>
      </c>
      <c r="E600" s="54"/>
      <c r="F600" s="54"/>
      <c r="G600" s="54"/>
      <c r="H600" s="54"/>
      <c r="I600" s="105"/>
      <c r="J600" s="26" t="s">
        <v>171</v>
      </c>
      <c r="K600" s="105"/>
      <c r="L600" s="106">
        <v>83.7</v>
      </c>
      <c r="M600" s="105"/>
      <c r="N600" s="47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>
        <v>122</v>
      </c>
      <c r="U600" s="175" t="s">
        <v>171</v>
      </c>
      <c r="V600" s="225" t="s">
        <v>171</v>
      </c>
      <c r="W600" s="176" t="s">
        <v>171</v>
      </c>
      <c r="X600" s="252">
        <v>202</v>
      </c>
      <c r="Y600" s="178" t="s">
        <v>171</v>
      </c>
    </row>
    <row r="601" spans="2:25" ht="14.25" customHeight="1" x14ac:dyDescent="0.25">
      <c r="B601" s="30">
        <v>45688</v>
      </c>
      <c r="C601" s="105"/>
      <c r="D601" s="26">
        <v>127</v>
      </c>
      <c r="E601" s="54"/>
      <c r="F601" s="54"/>
      <c r="G601" s="54"/>
      <c r="H601" s="54"/>
      <c r="I601" s="105"/>
      <c r="J601" s="26" t="s">
        <v>171</v>
      </c>
      <c r="K601" s="105"/>
      <c r="L601" s="106">
        <v>95.7</v>
      </c>
      <c r="M601" s="105"/>
      <c r="N601" s="47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>
        <v>100</v>
      </c>
      <c r="U601" s="175" t="s">
        <v>171</v>
      </c>
      <c r="V601" s="225" t="s">
        <v>171</v>
      </c>
      <c r="W601" s="176" t="s">
        <v>171</v>
      </c>
      <c r="X601" s="252">
        <v>194</v>
      </c>
      <c r="Y601" s="178" t="s">
        <v>171</v>
      </c>
    </row>
    <row r="602" spans="2:25" ht="14.25" customHeight="1" x14ac:dyDescent="0.25">
      <c r="B602" s="30">
        <v>45691</v>
      </c>
      <c r="C602" s="105"/>
      <c r="D602" s="26">
        <v>129</v>
      </c>
      <c r="E602" s="54"/>
      <c r="F602" s="54"/>
      <c r="G602" s="54"/>
      <c r="H602" s="54"/>
      <c r="I602" s="105"/>
      <c r="J602" s="26" t="s">
        <v>171</v>
      </c>
      <c r="K602" s="105"/>
      <c r="L602" s="106">
        <v>80.599999999999994</v>
      </c>
      <c r="M602" s="105"/>
      <c r="N602" s="47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>
        <v>77.5</v>
      </c>
      <c r="U602" s="175" t="s">
        <v>171</v>
      </c>
      <c r="V602" s="225" t="s">
        <v>171</v>
      </c>
      <c r="W602" s="176" t="s">
        <v>171</v>
      </c>
      <c r="X602" s="252">
        <v>202</v>
      </c>
      <c r="Y602" s="178" t="s">
        <v>171</v>
      </c>
    </row>
    <row r="603" spans="2:25" ht="14.25" customHeight="1" x14ac:dyDescent="0.25">
      <c r="B603" s="30">
        <v>45693</v>
      </c>
      <c r="C603" s="105"/>
      <c r="D603" s="26">
        <v>94.3</v>
      </c>
      <c r="E603" s="54"/>
      <c r="F603" s="54"/>
      <c r="G603" s="54"/>
      <c r="H603" s="54"/>
      <c r="I603" s="105"/>
      <c r="J603" s="26" t="s">
        <v>171</v>
      </c>
      <c r="K603" s="105"/>
      <c r="L603" s="106">
        <v>85</v>
      </c>
      <c r="M603" s="105"/>
      <c r="N603" s="47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>
        <v>94.3</v>
      </c>
      <c r="U603" s="175" t="s">
        <v>171</v>
      </c>
      <c r="V603" s="225" t="s">
        <v>171</v>
      </c>
      <c r="W603" s="176" t="s">
        <v>171</v>
      </c>
      <c r="X603" s="252">
        <v>193</v>
      </c>
      <c r="Y603" s="178" t="s">
        <v>171</v>
      </c>
    </row>
    <row r="604" spans="2:25" ht="14.25" customHeight="1" x14ac:dyDescent="0.25">
      <c r="B604" s="30">
        <v>45695</v>
      </c>
      <c r="C604" s="105"/>
      <c r="D604" s="26">
        <v>70.400000000000006</v>
      </c>
      <c r="E604" s="54"/>
      <c r="F604" s="54"/>
      <c r="G604" s="54"/>
      <c r="H604" s="54"/>
      <c r="I604" s="105"/>
      <c r="J604" s="26">
        <v>95.7</v>
      </c>
      <c r="K604" s="105"/>
      <c r="L604" s="106">
        <v>66.400000000000006</v>
      </c>
      <c r="M604" s="105"/>
      <c r="N604" s="47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>
        <v>90.8</v>
      </c>
      <c r="U604" s="175" t="s">
        <v>171</v>
      </c>
      <c r="V604" s="225" t="s">
        <v>171</v>
      </c>
      <c r="W604" s="176" t="s">
        <v>171</v>
      </c>
      <c r="X604" s="252">
        <v>160</v>
      </c>
      <c r="Y604" s="178" t="s">
        <v>171</v>
      </c>
    </row>
    <row r="605" spans="2:25" ht="14.25" customHeight="1" x14ac:dyDescent="0.25">
      <c r="B605" s="30">
        <v>45698</v>
      </c>
      <c r="C605" s="105"/>
      <c r="D605" s="26">
        <v>97</v>
      </c>
      <c r="E605" s="54"/>
      <c r="F605" s="54"/>
      <c r="G605" s="54"/>
      <c r="H605" s="54"/>
      <c r="I605" s="105"/>
      <c r="J605" s="26" t="s">
        <v>171</v>
      </c>
      <c r="K605" s="105"/>
      <c r="L605" s="106">
        <v>128</v>
      </c>
      <c r="M605" s="105"/>
      <c r="N605" s="47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>
        <v>103</v>
      </c>
      <c r="U605" s="175" t="s">
        <v>171</v>
      </c>
      <c r="V605" s="225" t="s">
        <v>171</v>
      </c>
      <c r="W605" s="176" t="s">
        <v>171</v>
      </c>
      <c r="X605" s="252">
        <v>187</v>
      </c>
      <c r="Y605" s="178" t="s">
        <v>171</v>
      </c>
    </row>
    <row r="606" spans="2:25" ht="14.25" customHeight="1" x14ac:dyDescent="0.25">
      <c r="B606" s="30">
        <v>45700</v>
      </c>
      <c r="C606" s="105"/>
      <c r="D606" s="26">
        <v>119</v>
      </c>
      <c r="E606" s="54"/>
      <c r="F606" s="54"/>
      <c r="G606" s="54"/>
      <c r="H606" s="54"/>
      <c r="I606" s="105"/>
      <c r="J606" s="26" t="s">
        <v>171</v>
      </c>
      <c r="K606" s="105"/>
      <c r="L606" s="106">
        <v>84.2</v>
      </c>
      <c r="M606" s="105"/>
      <c r="N606" s="47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>
        <v>89.5</v>
      </c>
      <c r="U606" s="175" t="s">
        <v>171</v>
      </c>
      <c r="V606" s="225" t="s">
        <v>171</v>
      </c>
      <c r="W606" s="176" t="s">
        <v>171</v>
      </c>
      <c r="X606" s="252">
        <v>191</v>
      </c>
      <c r="Y606" s="178" t="s">
        <v>171</v>
      </c>
    </row>
    <row r="607" spans="2:25" ht="14.25" customHeight="1" x14ac:dyDescent="0.25">
      <c r="B607" s="30">
        <v>45702</v>
      </c>
      <c r="C607" s="105"/>
      <c r="D607" s="26">
        <v>130</v>
      </c>
      <c r="E607" s="54"/>
      <c r="F607" s="54"/>
      <c r="G607" s="54"/>
      <c r="H607" s="54"/>
      <c r="I607" s="105"/>
      <c r="J607" s="26" t="s">
        <v>171</v>
      </c>
      <c r="K607" s="105"/>
      <c r="L607" s="106">
        <v>84.6</v>
      </c>
      <c r="M607" s="105"/>
      <c r="N607" s="47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>
        <v>116</v>
      </c>
      <c r="U607" s="175" t="s">
        <v>171</v>
      </c>
      <c r="V607" s="225" t="s">
        <v>171</v>
      </c>
      <c r="W607" s="176" t="s">
        <v>171</v>
      </c>
      <c r="X607" s="252">
        <v>248</v>
      </c>
      <c r="Y607" s="178" t="s">
        <v>171</v>
      </c>
    </row>
    <row r="608" spans="2:25" ht="14.25" customHeight="1" x14ac:dyDescent="0.25">
      <c r="B608" s="30">
        <v>45705</v>
      </c>
      <c r="C608" s="105"/>
      <c r="D608" s="26">
        <v>85.5</v>
      </c>
      <c r="E608" s="54"/>
      <c r="F608" s="54"/>
      <c r="G608" s="54"/>
      <c r="H608" s="54"/>
      <c r="I608" s="105"/>
      <c r="J608" s="26" t="s">
        <v>171</v>
      </c>
      <c r="K608" s="105"/>
      <c r="L608" s="106">
        <v>92.1</v>
      </c>
      <c r="M608" s="105"/>
      <c r="N608" s="47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>
        <v>98.8</v>
      </c>
      <c r="U608" s="175" t="s">
        <v>171</v>
      </c>
      <c r="V608" s="225" t="s">
        <v>171</v>
      </c>
      <c r="W608" s="176" t="s">
        <v>171</v>
      </c>
      <c r="X608" s="252">
        <v>177</v>
      </c>
      <c r="Y608" s="178" t="s">
        <v>171</v>
      </c>
    </row>
    <row r="609" spans="2:25" ht="14.25" customHeight="1" x14ac:dyDescent="0.25">
      <c r="B609" s="30">
        <v>45707</v>
      </c>
      <c r="C609" s="105"/>
      <c r="D609" s="26">
        <v>87.7</v>
      </c>
      <c r="E609" s="54"/>
      <c r="F609" s="54"/>
      <c r="G609" s="54"/>
      <c r="H609" s="54"/>
      <c r="I609" s="105"/>
      <c r="J609" s="26" t="s">
        <v>171</v>
      </c>
      <c r="K609" s="105"/>
      <c r="L609" s="106">
        <v>89.9</v>
      </c>
      <c r="M609" s="105"/>
      <c r="N609" s="47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>
        <v>93</v>
      </c>
      <c r="U609" s="175" t="s">
        <v>171</v>
      </c>
      <c r="V609" s="225" t="s">
        <v>171</v>
      </c>
      <c r="W609" s="176" t="s">
        <v>171</v>
      </c>
      <c r="X609" s="252">
        <v>177</v>
      </c>
      <c r="Y609" s="178" t="s">
        <v>171</v>
      </c>
    </row>
    <row r="610" spans="2:25" ht="14.25" customHeight="1" x14ac:dyDescent="0.25">
      <c r="B610" s="30">
        <v>45709</v>
      </c>
      <c r="C610" s="105"/>
      <c r="D610" s="26">
        <v>97.9</v>
      </c>
      <c r="E610" s="54"/>
      <c r="F610" s="54"/>
      <c r="G610" s="54"/>
      <c r="H610" s="54"/>
      <c r="I610" s="105"/>
      <c r="J610" s="26" t="s">
        <v>171</v>
      </c>
      <c r="K610" s="105"/>
      <c r="L610" s="106">
        <v>76.2</v>
      </c>
      <c r="M610" s="105"/>
      <c r="N610" s="47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>
        <v>90.8</v>
      </c>
      <c r="U610" s="175" t="s">
        <v>171</v>
      </c>
      <c r="V610" s="225" t="s">
        <v>171</v>
      </c>
      <c r="W610" s="176" t="s">
        <v>171</v>
      </c>
      <c r="X610" s="252">
        <v>179</v>
      </c>
      <c r="Y610" s="178" t="s">
        <v>171</v>
      </c>
    </row>
    <row r="611" spans="2:25" ht="14.25" customHeight="1" x14ac:dyDescent="0.25">
      <c r="B611" s="30">
        <v>45712</v>
      </c>
      <c r="C611" s="105"/>
      <c r="D611" s="26">
        <v>114</v>
      </c>
      <c r="E611" s="54"/>
      <c r="F611" s="54"/>
      <c r="G611" s="54"/>
      <c r="H611" s="54"/>
      <c r="I611" s="105"/>
      <c r="J611" s="26" t="s">
        <v>171</v>
      </c>
      <c r="K611" s="105"/>
      <c r="L611" s="106">
        <v>84.2</v>
      </c>
      <c r="M611" s="105"/>
      <c r="N611" s="47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>
        <v>76.599999999999994</v>
      </c>
      <c r="U611" s="175" t="s">
        <v>171</v>
      </c>
      <c r="V611" s="225" t="s">
        <v>171</v>
      </c>
      <c r="W611" s="176" t="s">
        <v>171</v>
      </c>
      <c r="X611" s="252">
        <v>196</v>
      </c>
      <c r="Y611" s="178" t="s">
        <v>171</v>
      </c>
    </row>
    <row r="612" spans="2:25" ht="14.25" customHeight="1" x14ac:dyDescent="0.25">
      <c r="B612" s="30">
        <v>45714</v>
      </c>
      <c r="C612" s="105"/>
      <c r="D612" s="26">
        <v>88.6</v>
      </c>
      <c r="E612" s="54"/>
      <c r="F612" s="54"/>
      <c r="G612" s="54"/>
      <c r="H612" s="54"/>
      <c r="I612" s="105"/>
      <c r="J612" s="26" t="s">
        <v>171</v>
      </c>
      <c r="K612" s="105"/>
      <c r="L612" s="106">
        <v>92.1</v>
      </c>
      <c r="M612" s="105"/>
      <c r="N612" s="47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>
        <v>87.3</v>
      </c>
      <c r="U612" s="175" t="s">
        <v>171</v>
      </c>
      <c r="V612" s="225" t="s">
        <v>171</v>
      </c>
      <c r="W612" s="176" t="s">
        <v>171</v>
      </c>
      <c r="X612" s="252">
        <v>196</v>
      </c>
      <c r="Y612" s="178" t="s">
        <v>171</v>
      </c>
    </row>
    <row r="613" spans="2:25" ht="14.25" customHeight="1" x14ac:dyDescent="0.25">
      <c r="B613" s="30">
        <v>45716</v>
      </c>
      <c r="C613" s="105"/>
      <c r="D613" s="26">
        <v>90.8</v>
      </c>
      <c r="E613" s="54"/>
      <c r="F613" s="54"/>
      <c r="G613" s="54"/>
      <c r="H613" s="54"/>
      <c r="I613" s="105"/>
      <c r="J613" s="26" t="s">
        <v>171</v>
      </c>
      <c r="K613" s="105"/>
      <c r="L613" s="106">
        <v>85</v>
      </c>
      <c r="M613" s="105"/>
      <c r="N613" s="47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>
        <v>96.6</v>
      </c>
      <c r="U613" s="175" t="s">
        <v>171</v>
      </c>
      <c r="V613" s="225" t="s">
        <v>171</v>
      </c>
      <c r="W613" s="176" t="s">
        <v>171</v>
      </c>
      <c r="X613" s="252">
        <v>188</v>
      </c>
      <c r="Y613" s="178" t="s">
        <v>171</v>
      </c>
    </row>
    <row r="614" spans="2:25" ht="14.25" customHeight="1" x14ac:dyDescent="0.25">
      <c r="B614" s="30">
        <v>45720</v>
      </c>
      <c r="C614" s="105"/>
      <c r="D614" s="26">
        <v>109</v>
      </c>
      <c r="E614" s="54"/>
      <c r="F614" s="54"/>
      <c r="G614" s="54"/>
      <c r="H614" s="54"/>
      <c r="I614" s="105"/>
      <c r="J614" s="26" t="s">
        <v>171</v>
      </c>
      <c r="K614" s="105"/>
      <c r="L614" s="47" t="s">
        <v>171</v>
      </c>
      <c r="M614" s="105"/>
      <c r="N614" s="47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252" t="s">
        <v>171</v>
      </c>
      <c r="Y614" s="178" t="s">
        <v>171</v>
      </c>
    </row>
    <row r="615" spans="2:25" ht="14.25" customHeight="1" x14ac:dyDescent="0.25">
      <c r="B615" s="30">
        <v>45721</v>
      </c>
      <c r="C615" s="105"/>
      <c r="D615" s="26">
        <v>121</v>
      </c>
      <c r="E615" s="54"/>
      <c r="F615" s="54"/>
      <c r="G615" s="54"/>
      <c r="H615" s="54"/>
      <c r="I615" s="105"/>
      <c r="J615" s="26" t="s">
        <v>171</v>
      </c>
      <c r="K615" s="105"/>
      <c r="L615" s="47" t="s">
        <v>171</v>
      </c>
      <c r="M615" s="105"/>
      <c r="N615" s="47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252" t="s">
        <v>171</v>
      </c>
      <c r="Y615" s="178" t="s">
        <v>171</v>
      </c>
    </row>
    <row r="616" spans="2:25" ht="14.25" customHeight="1" x14ac:dyDescent="0.25">
      <c r="B616" s="30">
        <v>45723</v>
      </c>
      <c r="C616" s="105"/>
      <c r="D616" s="26">
        <v>62.4</v>
      </c>
      <c r="E616" s="54"/>
      <c r="F616" s="54"/>
      <c r="G616" s="54"/>
      <c r="H616" s="54"/>
      <c r="I616" s="105"/>
      <c r="J616" s="26" t="s">
        <v>171</v>
      </c>
      <c r="K616" s="105"/>
      <c r="L616" s="47" t="s">
        <v>171</v>
      </c>
      <c r="M616" s="105"/>
      <c r="N616" s="47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252">
        <v>190</v>
      </c>
      <c r="Y616" s="178" t="s">
        <v>171</v>
      </c>
    </row>
    <row r="617" spans="2:25" ht="14.25" customHeight="1" x14ac:dyDescent="0.25">
      <c r="B617" s="30">
        <v>45726</v>
      </c>
      <c r="C617" s="105"/>
      <c r="D617" s="26">
        <v>154</v>
      </c>
      <c r="E617" s="54"/>
      <c r="F617" s="54"/>
      <c r="G617" s="54"/>
      <c r="H617" s="54"/>
      <c r="I617" s="105"/>
      <c r="J617" s="26" t="s">
        <v>171</v>
      </c>
      <c r="K617" s="105"/>
      <c r="L617" s="106">
        <v>80.7</v>
      </c>
      <c r="M617" s="105"/>
      <c r="N617" s="47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>
        <v>5.4</v>
      </c>
      <c r="U617" s="175" t="s">
        <v>171</v>
      </c>
      <c r="V617" s="225" t="s">
        <v>171</v>
      </c>
      <c r="W617" s="176" t="s">
        <v>171</v>
      </c>
      <c r="X617" s="252">
        <v>187</v>
      </c>
      <c r="Y617" s="178" t="s">
        <v>171</v>
      </c>
    </row>
    <row r="618" spans="2:25" ht="14.25" customHeight="1" x14ac:dyDescent="0.25">
      <c r="B618" s="30">
        <v>45728</v>
      </c>
      <c r="C618" s="105"/>
      <c r="D618" s="26">
        <v>85</v>
      </c>
      <c r="E618" s="54"/>
      <c r="F618" s="54"/>
      <c r="G618" s="54"/>
      <c r="H618" s="54"/>
      <c r="I618" s="105"/>
      <c r="J618" s="26" t="s">
        <v>171</v>
      </c>
      <c r="K618" s="105"/>
      <c r="L618" s="106">
        <v>89.5</v>
      </c>
      <c r="M618" s="105"/>
      <c r="N618" s="47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>
        <v>9.9</v>
      </c>
      <c r="U618" s="175" t="s">
        <v>171</v>
      </c>
      <c r="V618" s="225" t="s">
        <v>171</v>
      </c>
      <c r="W618" s="176" t="s">
        <v>171</v>
      </c>
      <c r="X618" s="252">
        <v>115</v>
      </c>
      <c r="Y618" s="178" t="s">
        <v>171</v>
      </c>
    </row>
    <row r="619" spans="2:25" ht="14.25" customHeight="1" x14ac:dyDescent="0.25">
      <c r="B619" s="30">
        <v>45730</v>
      </c>
      <c r="C619" s="105"/>
      <c r="D619" s="26">
        <v>89.5</v>
      </c>
      <c r="E619" s="54"/>
      <c r="F619" s="54"/>
      <c r="G619" s="54"/>
      <c r="H619" s="54"/>
      <c r="I619" s="105"/>
      <c r="J619" s="26" t="s">
        <v>171</v>
      </c>
      <c r="K619" s="105"/>
      <c r="L619" s="106">
        <v>82.8</v>
      </c>
      <c r="M619" s="105"/>
      <c r="N619" s="47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252" t="s">
        <v>171</v>
      </c>
      <c r="Y619" s="178" t="s">
        <v>171</v>
      </c>
    </row>
    <row r="620" spans="2:25" ht="14.25" customHeight="1" x14ac:dyDescent="0.25">
      <c r="B620" s="30">
        <v>45733</v>
      </c>
      <c r="C620" s="105"/>
      <c r="D620" s="26">
        <v>86.8</v>
      </c>
      <c r="E620" s="54"/>
      <c r="F620" s="54"/>
      <c r="G620" s="54"/>
      <c r="H620" s="54"/>
      <c r="I620" s="105"/>
      <c r="J620" s="26" t="s">
        <v>171</v>
      </c>
      <c r="K620" s="105"/>
      <c r="L620" s="106">
        <v>89</v>
      </c>
      <c r="M620" s="105"/>
      <c r="N620" s="47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252" t="s">
        <v>171</v>
      </c>
      <c r="Y620" s="178" t="s">
        <v>171</v>
      </c>
    </row>
    <row r="621" spans="2:25" ht="14.25" customHeight="1" x14ac:dyDescent="0.25">
      <c r="B621" s="30">
        <v>45737</v>
      </c>
      <c r="C621" s="105"/>
      <c r="D621" s="26">
        <v>88.6</v>
      </c>
      <c r="E621" s="54"/>
      <c r="F621" s="54"/>
      <c r="G621" s="54"/>
      <c r="H621" s="54"/>
      <c r="I621" s="105"/>
      <c r="J621" s="26" t="s">
        <v>171</v>
      </c>
      <c r="K621" s="105"/>
      <c r="L621" s="47" t="s">
        <v>171</v>
      </c>
      <c r="M621" s="105"/>
      <c r="N621" s="47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252">
        <v>120</v>
      </c>
      <c r="Y621" s="178" t="s">
        <v>171</v>
      </c>
    </row>
    <row r="622" spans="2:25" ht="14.25" customHeight="1" x14ac:dyDescent="0.25">
      <c r="B622" s="30">
        <v>45740</v>
      </c>
      <c r="C622" s="105"/>
      <c r="D622" s="26">
        <v>104</v>
      </c>
      <c r="E622" s="54"/>
      <c r="F622" s="54"/>
      <c r="G622" s="54"/>
      <c r="H622" s="54"/>
      <c r="I622" s="105"/>
      <c r="J622" s="26" t="s">
        <v>171</v>
      </c>
      <c r="K622" s="105"/>
      <c r="L622" s="106">
        <v>76.2</v>
      </c>
      <c r="M622" s="105"/>
      <c r="N622" s="47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>
        <v>11.5</v>
      </c>
      <c r="U622" s="175" t="s">
        <v>171</v>
      </c>
      <c r="V622" s="225" t="s">
        <v>171</v>
      </c>
      <c r="W622" s="176" t="s">
        <v>171</v>
      </c>
      <c r="X622" s="252">
        <v>151</v>
      </c>
      <c r="Y622" s="178" t="s">
        <v>171</v>
      </c>
    </row>
    <row r="623" spans="2:25" ht="14.25" customHeight="1" x14ac:dyDescent="0.25">
      <c r="B623" s="30">
        <v>45742</v>
      </c>
      <c r="C623" s="105"/>
      <c r="D623" s="26">
        <v>115</v>
      </c>
      <c r="E623" s="54"/>
      <c r="F623" s="54"/>
      <c r="G623" s="54"/>
      <c r="H623" s="54"/>
      <c r="I623" s="105"/>
      <c r="J623" s="26" t="s">
        <v>171</v>
      </c>
      <c r="K623" s="105"/>
      <c r="L623" s="106">
        <v>76.2</v>
      </c>
      <c r="M623" s="105"/>
      <c r="N623" s="47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>
        <v>72.2</v>
      </c>
      <c r="U623" s="175" t="s">
        <v>171</v>
      </c>
      <c r="V623" s="225" t="s">
        <v>171</v>
      </c>
      <c r="W623" s="176" t="s">
        <v>171</v>
      </c>
      <c r="X623" s="252">
        <v>186</v>
      </c>
      <c r="Y623" s="178" t="s">
        <v>171</v>
      </c>
    </row>
    <row r="624" spans="2:25" ht="14.25" customHeight="1" x14ac:dyDescent="0.25">
      <c r="B624" s="30">
        <v>45744</v>
      </c>
      <c r="C624" s="105"/>
      <c r="D624" s="26">
        <v>125</v>
      </c>
      <c r="E624" s="54"/>
      <c r="F624" s="54"/>
      <c r="G624" s="54"/>
      <c r="H624" s="54"/>
      <c r="I624" s="105"/>
      <c r="J624" s="26" t="s">
        <v>171</v>
      </c>
      <c r="K624" s="105"/>
      <c r="L624" s="106">
        <v>89.5</v>
      </c>
      <c r="M624" s="105"/>
      <c r="N624" s="47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>
        <v>18.2</v>
      </c>
      <c r="U624" s="175" t="s">
        <v>171</v>
      </c>
      <c r="V624" s="225" t="s">
        <v>171</v>
      </c>
      <c r="W624" s="176" t="s">
        <v>171</v>
      </c>
      <c r="X624" s="252">
        <v>101</v>
      </c>
      <c r="Y624" s="178" t="s">
        <v>171</v>
      </c>
    </row>
    <row r="625" spans="2:25" ht="14.25" customHeight="1" x14ac:dyDescent="0.25">
      <c r="B625" s="30">
        <v>45747</v>
      </c>
      <c r="C625" s="105"/>
      <c r="D625" s="26">
        <v>141</v>
      </c>
      <c r="E625" s="54"/>
      <c r="F625" s="54"/>
      <c r="G625" s="54"/>
      <c r="H625" s="54"/>
      <c r="I625" s="105"/>
      <c r="J625" s="26" t="s">
        <v>171</v>
      </c>
      <c r="K625" s="105"/>
      <c r="L625" s="106">
        <v>101</v>
      </c>
      <c r="M625" s="105"/>
      <c r="N625" s="47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>
        <v>72.2</v>
      </c>
      <c r="U625" s="175" t="s">
        <v>171</v>
      </c>
      <c r="V625" s="225" t="s">
        <v>171</v>
      </c>
      <c r="W625" s="176" t="s">
        <v>171</v>
      </c>
      <c r="X625" s="252">
        <v>200</v>
      </c>
      <c r="Y625" s="178" t="s">
        <v>171</v>
      </c>
    </row>
    <row r="626" spans="2:25" ht="14.25" customHeight="1" x14ac:dyDescent="0.25">
      <c r="B626" s="30">
        <v>45749</v>
      </c>
      <c r="C626" s="105"/>
      <c r="D626" s="26">
        <v>110</v>
      </c>
      <c r="E626" s="54"/>
      <c r="F626" s="54"/>
      <c r="G626" s="54"/>
      <c r="H626" s="54"/>
      <c r="I626" s="105"/>
      <c r="J626" s="26" t="s">
        <v>171</v>
      </c>
      <c r="K626" s="105"/>
      <c r="L626" s="106">
        <v>83.7</v>
      </c>
      <c r="M626" s="105"/>
      <c r="N626" s="47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>
        <v>54.9</v>
      </c>
      <c r="U626" s="175" t="s">
        <v>171</v>
      </c>
      <c r="V626" s="225" t="s">
        <v>171</v>
      </c>
      <c r="W626" s="176" t="s">
        <v>171</v>
      </c>
      <c r="X626" s="252">
        <v>189</v>
      </c>
      <c r="Y626" s="178" t="s">
        <v>171</v>
      </c>
    </row>
    <row r="627" spans="2:25" ht="14.25" customHeight="1" x14ac:dyDescent="0.25">
      <c r="B627" s="30">
        <v>45751</v>
      </c>
      <c r="C627" s="105"/>
      <c r="D627" s="26">
        <v>78.8</v>
      </c>
      <c r="E627" s="54"/>
      <c r="F627" s="54"/>
      <c r="G627" s="54"/>
      <c r="H627" s="54"/>
      <c r="I627" s="105"/>
      <c r="J627" s="26" t="s">
        <v>171</v>
      </c>
      <c r="K627" s="105"/>
      <c r="L627" s="106">
        <v>79.7</v>
      </c>
      <c r="M627" s="105"/>
      <c r="N627" s="47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252">
        <v>177</v>
      </c>
      <c r="Y627" s="178" t="s">
        <v>171</v>
      </c>
    </row>
    <row r="628" spans="2:25" ht="14.25" customHeight="1" x14ac:dyDescent="0.25">
      <c r="B628" s="30">
        <v>45754</v>
      </c>
      <c r="C628" s="105"/>
      <c r="D628" s="26">
        <v>120</v>
      </c>
      <c r="E628" s="54"/>
      <c r="F628" s="54"/>
      <c r="G628" s="54"/>
      <c r="H628" s="54"/>
      <c r="I628" s="105"/>
      <c r="J628" s="26" t="s">
        <v>171</v>
      </c>
      <c r="K628" s="105"/>
      <c r="L628" s="106">
        <v>76.2</v>
      </c>
      <c r="M628" s="105"/>
      <c r="N628" s="47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>
        <v>9.1</v>
      </c>
      <c r="U628" s="175" t="s">
        <v>171</v>
      </c>
      <c r="V628" s="225" t="s">
        <v>171</v>
      </c>
      <c r="W628" s="176" t="s">
        <v>171</v>
      </c>
      <c r="X628" s="252">
        <v>179</v>
      </c>
      <c r="Y628" s="178" t="s">
        <v>171</v>
      </c>
    </row>
    <row r="629" spans="2:25" ht="14.25" customHeight="1" x14ac:dyDescent="0.25">
      <c r="B629" s="30">
        <v>45756</v>
      </c>
      <c r="C629" s="105"/>
      <c r="D629" s="26">
        <v>93</v>
      </c>
      <c r="E629" s="54"/>
      <c r="F629" s="54"/>
      <c r="G629" s="54"/>
      <c r="H629" s="54"/>
      <c r="I629" s="105"/>
      <c r="J629" s="26" t="s">
        <v>171</v>
      </c>
      <c r="K629" s="105"/>
      <c r="L629" s="106">
        <v>91.7</v>
      </c>
      <c r="M629" s="105"/>
      <c r="N629" s="47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>
        <v>45</v>
      </c>
      <c r="U629" s="175" t="s">
        <v>171</v>
      </c>
      <c r="V629" s="225" t="s">
        <v>171</v>
      </c>
      <c r="W629" s="176" t="s">
        <v>171</v>
      </c>
      <c r="X629" s="252">
        <v>150</v>
      </c>
      <c r="Y629" s="178" t="s">
        <v>171</v>
      </c>
    </row>
    <row r="630" spans="2:25" ht="14.25" customHeight="1" x14ac:dyDescent="0.25">
      <c r="B630" s="30">
        <v>45758</v>
      </c>
      <c r="C630" s="105"/>
      <c r="D630" s="26">
        <v>142</v>
      </c>
      <c r="E630" s="54"/>
      <c r="F630" s="54"/>
      <c r="G630" s="54"/>
      <c r="H630" s="54"/>
      <c r="I630" s="105"/>
      <c r="J630" s="26" t="s">
        <v>171</v>
      </c>
      <c r="K630" s="105"/>
      <c r="L630" s="106">
        <v>106</v>
      </c>
      <c r="M630" s="105"/>
      <c r="N630" s="47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252">
        <v>190</v>
      </c>
      <c r="Y630" s="178" t="s">
        <v>171</v>
      </c>
    </row>
    <row r="631" spans="2:25" ht="14.25" customHeight="1" x14ac:dyDescent="0.25">
      <c r="B631" s="30">
        <v>45761</v>
      </c>
      <c r="C631" s="105"/>
      <c r="D631" s="26">
        <v>124</v>
      </c>
      <c r="E631" s="54"/>
      <c r="F631" s="54"/>
      <c r="G631" s="54"/>
      <c r="H631" s="54"/>
      <c r="I631" s="105"/>
      <c r="J631" s="26" t="s">
        <v>171</v>
      </c>
      <c r="K631" s="105"/>
      <c r="L631" s="106">
        <v>87.1</v>
      </c>
      <c r="M631" s="105"/>
      <c r="N631" s="47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>
        <v>81.3</v>
      </c>
      <c r="U631" s="175" t="s">
        <v>171</v>
      </c>
      <c r="V631" s="225" t="s">
        <v>171</v>
      </c>
      <c r="W631" s="176" t="s">
        <v>171</v>
      </c>
      <c r="X631" s="252">
        <v>188</v>
      </c>
      <c r="Y631" s="178" t="s">
        <v>171</v>
      </c>
    </row>
    <row r="632" spans="2:25" ht="14.25" customHeight="1" x14ac:dyDescent="0.25">
      <c r="B632" s="30">
        <v>45763</v>
      </c>
      <c r="C632" s="105"/>
      <c r="D632" s="26">
        <v>128</v>
      </c>
      <c r="E632" s="54"/>
      <c r="F632" s="54"/>
      <c r="G632" s="54"/>
      <c r="H632" s="54"/>
      <c r="I632" s="105"/>
      <c r="J632" s="26" t="s">
        <v>171</v>
      </c>
      <c r="K632" s="105"/>
      <c r="L632" s="106">
        <v>86</v>
      </c>
      <c r="M632" s="105"/>
      <c r="N632" s="47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>
        <v>69.3</v>
      </c>
      <c r="U632" s="175" t="s">
        <v>171</v>
      </c>
      <c r="V632" s="225" t="s">
        <v>171</v>
      </c>
      <c r="W632" s="176" t="s">
        <v>171</v>
      </c>
      <c r="X632" s="252">
        <v>194</v>
      </c>
      <c r="Y632" s="178" t="s">
        <v>171</v>
      </c>
    </row>
    <row r="633" spans="2:25" ht="14.25" customHeight="1" x14ac:dyDescent="0.25">
      <c r="B633" s="30">
        <v>45768</v>
      </c>
      <c r="C633" s="105"/>
      <c r="D633" s="26">
        <v>142</v>
      </c>
      <c r="E633" s="54"/>
      <c r="F633" s="54"/>
      <c r="G633" s="54"/>
      <c r="H633" s="54"/>
      <c r="I633" s="105"/>
      <c r="J633" s="26" t="s">
        <v>171</v>
      </c>
      <c r="K633" s="105"/>
      <c r="L633" s="106">
        <v>68</v>
      </c>
      <c r="M633" s="105"/>
      <c r="N633" s="47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>
        <v>51.5</v>
      </c>
      <c r="U633" s="175" t="s">
        <v>171</v>
      </c>
      <c r="V633" s="225" t="s">
        <v>171</v>
      </c>
      <c r="W633" s="176" t="s">
        <v>171</v>
      </c>
      <c r="X633" s="252">
        <v>194</v>
      </c>
      <c r="Y633" s="178" t="s">
        <v>171</v>
      </c>
    </row>
    <row r="634" spans="2:25" ht="14.25" customHeight="1" x14ac:dyDescent="0.25">
      <c r="B634" s="30">
        <v>45770</v>
      </c>
      <c r="C634" s="105"/>
      <c r="D634" s="26">
        <v>104</v>
      </c>
      <c r="E634" s="54"/>
      <c r="F634" s="54"/>
      <c r="G634" s="54"/>
      <c r="H634" s="54"/>
      <c r="I634" s="105"/>
      <c r="J634" s="26" t="s">
        <v>171</v>
      </c>
      <c r="K634" s="105"/>
      <c r="L634" s="106">
        <v>80.599999999999994</v>
      </c>
      <c r="M634" s="105"/>
      <c r="N634" s="47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>
        <v>52.4</v>
      </c>
      <c r="U634" s="175" t="s">
        <v>171</v>
      </c>
      <c r="V634" s="225" t="s">
        <v>171</v>
      </c>
      <c r="W634" s="176" t="s">
        <v>171</v>
      </c>
      <c r="X634" s="252">
        <v>186</v>
      </c>
      <c r="Y634" s="178" t="s">
        <v>171</v>
      </c>
    </row>
    <row r="635" spans="2:25" ht="14.25" customHeight="1" x14ac:dyDescent="0.25">
      <c r="B635" s="30">
        <v>45772</v>
      </c>
      <c r="C635" s="105"/>
      <c r="D635" s="26">
        <v>128</v>
      </c>
      <c r="E635" s="54"/>
      <c r="F635" s="54"/>
      <c r="G635" s="54"/>
      <c r="H635" s="54"/>
      <c r="I635" s="105"/>
      <c r="J635" s="26" t="s">
        <v>171</v>
      </c>
      <c r="K635" s="105"/>
      <c r="L635" s="106">
        <v>78.8</v>
      </c>
      <c r="M635" s="105"/>
      <c r="N635" s="47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252">
        <v>182</v>
      </c>
      <c r="Y635" s="178" t="s">
        <v>171</v>
      </c>
    </row>
    <row r="636" spans="2:25" ht="14.25" customHeight="1" x14ac:dyDescent="0.25">
      <c r="B636" s="30">
        <v>45775</v>
      </c>
      <c r="C636" s="105"/>
      <c r="D636" s="26">
        <v>104</v>
      </c>
      <c r="E636" s="54"/>
      <c r="F636" s="54"/>
      <c r="G636" s="54"/>
      <c r="H636" s="54"/>
      <c r="I636" s="105"/>
      <c r="J636" s="26" t="s">
        <v>171</v>
      </c>
      <c r="K636" s="105"/>
      <c r="L636" s="106">
        <v>79.7</v>
      </c>
      <c r="M636" s="105"/>
      <c r="N636" s="47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252">
        <v>183</v>
      </c>
      <c r="Y636" s="178" t="s">
        <v>171</v>
      </c>
    </row>
    <row r="637" spans="2:25" ht="14.25" customHeight="1" x14ac:dyDescent="0.25">
      <c r="B637" s="30">
        <v>45777</v>
      </c>
      <c r="C637" s="105"/>
      <c r="D637" s="26">
        <v>75.7</v>
      </c>
      <c r="E637" s="54"/>
      <c r="F637" s="54"/>
      <c r="G637" s="54"/>
      <c r="H637" s="54"/>
      <c r="I637" s="105"/>
      <c r="J637" s="26" t="s">
        <v>171</v>
      </c>
      <c r="K637" s="105"/>
      <c r="L637" s="106">
        <v>74.900000000000006</v>
      </c>
      <c r="M637" s="105"/>
      <c r="N637" s="47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252">
        <v>117</v>
      </c>
      <c r="Y637" s="178" t="s">
        <v>171</v>
      </c>
    </row>
    <row r="638" spans="2:25" ht="14.25" customHeight="1" x14ac:dyDescent="0.25">
      <c r="B638" s="30">
        <v>45779</v>
      </c>
      <c r="C638" s="105"/>
      <c r="D638" s="26">
        <v>86.8</v>
      </c>
      <c r="E638" s="54"/>
      <c r="F638" s="54"/>
      <c r="G638" s="54"/>
      <c r="H638" s="54"/>
      <c r="I638" s="105"/>
      <c r="J638" s="26" t="s">
        <v>171</v>
      </c>
      <c r="K638" s="105"/>
      <c r="L638" s="106">
        <v>105</v>
      </c>
      <c r="M638" s="105"/>
      <c r="N638" s="47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252">
        <v>203</v>
      </c>
      <c r="Y638" s="178" t="s">
        <v>171</v>
      </c>
    </row>
    <row r="639" spans="2:25" ht="14.25" customHeight="1" x14ac:dyDescent="0.25">
      <c r="B639" s="30">
        <v>45782</v>
      </c>
      <c r="C639" s="105"/>
      <c r="D639" s="26">
        <v>107</v>
      </c>
      <c r="E639" s="54"/>
      <c r="F639" s="54"/>
      <c r="G639" s="54"/>
      <c r="H639" s="54"/>
      <c r="I639" s="105"/>
      <c r="J639" s="26" t="s">
        <v>171</v>
      </c>
      <c r="K639" s="105"/>
      <c r="L639" s="106">
        <v>76.599999999999994</v>
      </c>
      <c r="M639" s="105"/>
      <c r="N639" s="47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252">
        <v>214</v>
      </c>
      <c r="Y639" s="178" t="s">
        <v>171</v>
      </c>
    </row>
    <row r="640" spans="2:25" ht="14.25" customHeight="1" x14ac:dyDescent="0.25">
      <c r="B640" s="30">
        <v>45784</v>
      </c>
      <c r="C640" s="105"/>
      <c r="D640" s="26">
        <v>96.1</v>
      </c>
      <c r="E640" s="54"/>
      <c r="F640" s="54"/>
      <c r="G640" s="54"/>
      <c r="H640" s="54"/>
      <c r="I640" s="105"/>
      <c r="J640" s="26" t="s">
        <v>171</v>
      </c>
      <c r="K640" s="105"/>
      <c r="L640" s="106">
        <v>82.4</v>
      </c>
      <c r="M640" s="105"/>
      <c r="N640" s="47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252">
        <v>188</v>
      </c>
      <c r="Y640" s="178" t="s">
        <v>171</v>
      </c>
    </row>
    <row r="641" spans="2:25" ht="14.25" customHeight="1" x14ac:dyDescent="0.25">
      <c r="B641" s="30">
        <v>45786</v>
      </c>
      <c r="C641" s="105"/>
      <c r="D641" s="26">
        <v>118</v>
      </c>
      <c r="E641" s="54"/>
      <c r="F641" s="54"/>
      <c r="G641" s="54"/>
      <c r="H641" s="54"/>
      <c r="I641" s="105"/>
      <c r="J641" s="26" t="s">
        <v>171</v>
      </c>
      <c r="K641" s="105"/>
      <c r="L641" s="106">
        <v>90.4</v>
      </c>
      <c r="M641" s="105"/>
      <c r="N641" s="47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252">
        <v>197</v>
      </c>
      <c r="Y641" s="178" t="s">
        <v>171</v>
      </c>
    </row>
    <row r="642" spans="2:25" ht="14.25" customHeight="1" x14ac:dyDescent="0.25">
      <c r="B642" s="30">
        <v>45789</v>
      </c>
      <c r="C642" s="105"/>
      <c r="D642" s="26">
        <v>79.3</v>
      </c>
      <c r="E642" s="54"/>
      <c r="F642" s="54"/>
      <c r="G642" s="54"/>
      <c r="H642" s="54"/>
      <c r="I642" s="105"/>
      <c r="J642" s="26" t="s">
        <v>171</v>
      </c>
      <c r="K642" s="105"/>
      <c r="L642" s="106">
        <v>82.8</v>
      </c>
      <c r="M642" s="105"/>
      <c r="N642" s="47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252">
        <v>183</v>
      </c>
      <c r="Y642" s="178" t="s">
        <v>171</v>
      </c>
    </row>
    <row r="643" spans="2:25" ht="14.25" customHeight="1" x14ac:dyDescent="0.25">
      <c r="B643" s="30">
        <v>45791</v>
      </c>
      <c r="C643" s="105"/>
      <c r="D643" s="26">
        <v>99.2</v>
      </c>
      <c r="E643" s="54"/>
      <c r="F643" s="54"/>
      <c r="G643" s="54"/>
      <c r="H643" s="54"/>
      <c r="I643" s="105"/>
      <c r="J643" s="26" t="s">
        <v>171</v>
      </c>
      <c r="K643" s="105"/>
      <c r="L643" s="106">
        <v>79.3</v>
      </c>
      <c r="M643" s="105"/>
      <c r="N643" s="47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252">
        <v>189</v>
      </c>
      <c r="Y643" s="178" t="s">
        <v>171</v>
      </c>
    </row>
    <row r="644" spans="2:25" ht="14.25" customHeight="1" x14ac:dyDescent="0.25">
      <c r="B644" s="30">
        <v>45793</v>
      </c>
      <c r="C644" s="105"/>
      <c r="D644" s="26">
        <v>87.3</v>
      </c>
      <c r="E644" s="54"/>
      <c r="F644" s="54"/>
      <c r="G644" s="54"/>
      <c r="H644" s="54"/>
      <c r="I644" s="105"/>
      <c r="J644" s="26" t="s">
        <v>171</v>
      </c>
      <c r="K644" s="105"/>
      <c r="L644" s="106">
        <v>77.5</v>
      </c>
      <c r="M644" s="105"/>
      <c r="N644" s="47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252">
        <v>176</v>
      </c>
      <c r="Y644" s="178" t="s">
        <v>171</v>
      </c>
    </row>
    <row r="645" spans="2:25" ht="14.25" customHeight="1" x14ac:dyDescent="0.25">
      <c r="B645" s="30">
        <v>45796</v>
      </c>
      <c r="C645" s="105"/>
      <c r="D645" s="26">
        <v>91.2</v>
      </c>
      <c r="E645" s="54"/>
      <c r="F645" s="54"/>
      <c r="G645" s="54"/>
      <c r="H645" s="54"/>
      <c r="I645" s="105"/>
      <c r="J645" s="26" t="s">
        <v>171</v>
      </c>
      <c r="K645" s="105"/>
      <c r="L645" s="106">
        <v>82.4</v>
      </c>
      <c r="M645" s="105"/>
      <c r="N645" s="47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252">
        <v>175</v>
      </c>
      <c r="Y645" s="178" t="s">
        <v>171</v>
      </c>
    </row>
    <row r="646" spans="2:25" ht="14.25" customHeight="1" x14ac:dyDescent="0.25">
      <c r="B646" s="30">
        <v>45798</v>
      </c>
      <c r="C646" s="105"/>
      <c r="D646" s="26">
        <v>140</v>
      </c>
      <c r="E646" s="54"/>
      <c r="F646" s="54"/>
      <c r="G646" s="54"/>
      <c r="H646" s="54"/>
      <c r="I646" s="105"/>
      <c r="J646" s="26" t="s">
        <v>171</v>
      </c>
      <c r="K646" s="105"/>
      <c r="L646" s="106">
        <v>104</v>
      </c>
      <c r="M646" s="105"/>
      <c r="N646" s="47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252">
        <v>191</v>
      </c>
      <c r="Y646" s="178" t="s">
        <v>171</v>
      </c>
    </row>
    <row r="647" spans="2:25" ht="14.25" customHeight="1" x14ac:dyDescent="0.25">
      <c r="B647" s="30">
        <v>45800</v>
      </c>
      <c r="C647" s="105"/>
      <c r="D647" s="26">
        <v>117</v>
      </c>
      <c r="E647" s="54"/>
      <c r="F647" s="54"/>
      <c r="G647" s="54"/>
      <c r="H647" s="54"/>
      <c r="I647" s="105"/>
      <c r="J647" s="26" t="s">
        <v>171</v>
      </c>
      <c r="K647" s="105"/>
      <c r="L647" s="106">
        <v>102</v>
      </c>
      <c r="M647" s="105"/>
      <c r="N647" s="47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252">
        <v>185</v>
      </c>
      <c r="Y647" s="178" t="s">
        <v>171</v>
      </c>
    </row>
    <row r="648" spans="2:25" ht="14.25" customHeight="1" x14ac:dyDescent="0.25">
      <c r="B648" s="30">
        <v>45803</v>
      </c>
      <c r="C648" s="105"/>
      <c r="D648" s="26">
        <v>85</v>
      </c>
      <c r="E648" s="54"/>
      <c r="F648" s="54"/>
      <c r="G648" s="54"/>
      <c r="H648" s="54"/>
      <c r="I648" s="105"/>
      <c r="J648" s="26" t="s">
        <v>171</v>
      </c>
      <c r="K648" s="105"/>
      <c r="L648" s="106">
        <v>83.7</v>
      </c>
      <c r="M648" s="105"/>
      <c r="N648" s="47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252">
        <v>188</v>
      </c>
      <c r="Y648" s="178" t="s">
        <v>171</v>
      </c>
    </row>
    <row r="649" spans="2:25" ht="14.25" customHeight="1" x14ac:dyDescent="0.25">
      <c r="B649" s="30">
        <v>45805</v>
      </c>
      <c r="C649" s="105"/>
      <c r="D649" s="26">
        <v>97</v>
      </c>
      <c r="E649" s="54"/>
      <c r="F649" s="54"/>
      <c r="G649" s="54"/>
      <c r="H649" s="54"/>
      <c r="I649" s="105"/>
      <c r="J649" s="26" t="s">
        <v>171</v>
      </c>
      <c r="K649" s="105"/>
      <c r="L649" s="106">
        <v>79.7</v>
      </c>
      <c r="M649" s="105"/>
      <c r="N649" s="47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252">
        <v>186</v>
      </c>
      <c r="Y649" s="178" t="s">
        <v>171</v>
      </c>
    </row>
    <row r="650" spans="2:25" ht="14.25" customHeight="1" x14ac:dyDescent="0.25">
      <c r="B650" s="30">
        <v>45807</v>
      </c>
      <c r="C650" s="105"/>
      <c r="D650" s="26">
        <v>86.8</v>
      </c>
      <c r="E650" s="54"/>
      <c r="F650" s="54"/>
      <c r="G650" s="54"/>
      <c r="H650" s="54"/>
      <c r="I650" s="105"/>
      <c r="J650" s="26" t="s">
        <v>171</v>
      </c>
      <c r="K650" s="105"/>
      <c r="L650" s="106">
        <v>79.3</v>
      </c>
      <c r="M650" s="105"/>
      <c r="N650" s="47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252">
        <v>187</v>
      </c>
      <c r="Y650" s="178" t="s">
        <v>171</v>
      </c>
    </row>
    <row r="651" spans="2:25" ht="14.25" customHeight="1" x14ac:dyDescent="0.25">
      <c r="B651" s="30">
        <v>45810</v>
      </c>
      <c r="C651" s="105"/>
      <c r="D651" s="26">
        <v>109</v>
      </c>
      <c r="E651" s="54"/>
      <c r="F651" s="54"/>
      <c r="G651" s="54"/>
      <c r="H651" s="54"/>
      <c r="I651" s="105"/>
      <c r="J651" s="26" t="s">
        <v>171</v>
      </c>
      <c r="K651" s="105"/>
      <c r="L651" s="106">
        <v>80.599999999999994</v>
      </c>
      <c r="M651" s="105"/>
      <c r="N651" s="47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252">
        <v>189</v>
      </c>
      <c r="Y651" s="178" t="s">
        <v>171</v>
      </c>
    </row>
    <row r="652" spans="2:25" ht="14.25" customHeight="1" x14ac:dyDescent="0.25">
      <c r="B652" s="30">
        <v>45812</v>
      </c>
      <c r="C652" s="105"/>
      <c r="D652" s="26">
        <v>91.7</v>
      </c>
      <c r="E652" s="54"/>
      <c r="F652" s="54"/>
      <c r="G652" s="54"/>
      <c r="H652" s="54"/>
      <c r="I652" s="105"/>
      <c r="J652" s="26" t="s">
        <v>171</v>
      </c>
      <c r="K652" s="105"/>
      <c r="L652" s="106">
        <v>83.7</v>
      </c>
      <c r="M652" s="105"/>
      <c r="N652" s="47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252">
        <v>189</v>
      </c>
      <c r="Y652" s="178" t="s">
        <v>171</v>
      </c>
    </row>
    <row r="653" spans="2:25" ht="14.25" customHeight="1" x14ac:dyDescent="0.25">
      <c r="B653" s="30">
        <v>45814</v>
      </c>
      <c r="C653" s="105"/>
      <c r="D653" s="26">
        <v>86.8</v>
      </c>
      <c r="E653" s="54"/>
      <c r="F653" s="54"/>
      <c r="G653" s="54"/>
      <c r="H653" s="54"/>
      <c r="I653" s="105"/>
      <c r="J653" s="26" t="s">
        <v>171</v>
      </c>
      <c r="K653" s="105"/>
      <c r="L653" s="106">
        <v>79.7</v>
      </c>
      <c r="M653" s="105"/>
      <c r="N653" s="47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252">
        <v>188</v>
      </c>
      <c r="Y653" s="178" t="s">
        <v>171</v>
      </c>
    </row>
    <row r="654" spans="2:25" ht="14.25" customHeight="1" x14ac:dyDescent="0.25">
      <c r="B654" s="30">
        <v>45819</v>
      </c>
      <c r="C654" s="105"/>
      <c r="D654" s="26">
        <v>96.1</v>
      </c>
      <c r="E654" s="54"/>
      <c r="F654" s="54"/>
      <c r="G654" s="54"/>
      <c r="H654" s="54"/>
      <c r="I654" s="105"/>
      <c r="J654" s="26" t="s">
        <v>171</v>
      </c>
      <c r="K654" s="105"/>
      <c r="L654" s="106">
        <v>107</v>
      </c>
      <c r="M654" s="105"/>
      <c r="N654" s="47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252">
        <v>185</v>
      </c>
      <c r="Y654" s="178" t="s">
        <v>171</v>
      </c>
    </row>
    <row r="655" spans="2:25" ht="14.25" customHeight="1" x14ac:dyDescent="0.25">
      <c r="B655" s="30">
        <v>45821</v>
      </c>
      <c r="C655" s="105"/>
      <c r="D655" s="26">
        <v>114</v>
      </c>
      <c r="E655" s="54"/>
      <c r="F655" s="54"/>
      <c r="G655" s="54"/>
      <c r="H655" s="54"/>
      <c r="I655" s="105"/>
      <c r="J655" s="26" t="s">
        <v>171</v>
      </c>
      <c r="K655" s="105"/>
      <c r="L655" s="106">
        <v>123</v>
      </c>
      <c r="M655" s="105"/>
      <c r="N655" s="47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252">
        <v>196</v>
      </c>
      <c r="Y655" s="178" t="s">
        <v>171</v>
      </c>
    </row>
    <row r="656" spans="2:25" ht="14.25" customHeight="1" x14ac:dyDescent="0.25">
      <c r="B656" s="30">
        <v>45824</v>
      </c>
      <c r="C656" s="105"/>
      <c r="D656" s="26">
        <v>81.900000000000006</v>
      </c>
      <c r="E656" s="54"/>
      <c r="F656" s="54"/>
      <c r="G656" s="54"/>
      <c r="H656" s="54"/>
      <c r="I656" s="105"/>
      <c r="J656" s="26" t="s">
        <v>171</v>
      </c>
      <c r="K656" s="105"/>
      <c r="L656" s="106">
        <v>83.7</v>
      </c>
      <c r="M656" s="105"/>
      <c r="N656" s="47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252">
        <v>185</v>
      </c>
      <c r="Y656" s="178" t="s">
        <v>171</v>
      </c>
    </row>
    <row r="657" spans="2:25" ht="14.25" customHeight="1" x14ac:dyDescent="0.25">
      <c r="B657" s="30">
        <v>45826</v>
      </c>
      <c r="C657" s="105"/>
      <c r="D657" s="26">
        <v>90.4</v>
      </c>
      <c r="E657" s="54"/>
      <c r="F657" s="54"/>
      <c r="G657" s="54"/>
      <c r="H657" s="54"/>
      <c r="I657" s="105"/>
      <c r="J657" s="26" t="s">
        <v>171</v>
      </c>
      <c r="K657" s="105"/>
      <c r="L657" s="106">
        <v>83.7</v>
      </c>
      <c r="M657" s="105"/>
      <c r="N657" s="47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252">
        <v>192</v>
      </c>
      <c r="Y657" s="178" t="s">
        <v>171</v>
      </c>
    </row>
    <row r="658" spans="2:25" ht="14.25" customHeight="1" x14ac:dyDescent="0.25">
      <c r="B658" s="30">
        <v>45828</v>
      </c>
      <c r="C658" s="105"/>
      <c r="D658" s="26">
        <v>99.2</v>
      </c>
      <c r="E658" s="54"/>
      <c r="F658" s="54"/>
      <c r="G658" s="54"/>
      <c r="H658" s="54"/>
      <c r="I658" s="105"/>
      <c r="J658" s="26" t="s">
        <v>171</v>
      </c>
      <c r="K658" s="105"/>
      <c r="L658" s="106">
        <v>97.9</v>
      </c>
      <c r="M658" s="105"/>
      <c r="N658" s="47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252">
        <v>191</v>
      </c>
      <c r="Y658" s="178" t="s">
        <v>171</v>
      </c>
    </row>
    <row r="659" spans="2:25" ht="14.25" customHeight="1" x14ac:dyDescent="0.25">
      <c r="B659" s="30">
        <v>45831</v>
      </c>
      <c r="C659" s="105"/>
      <c r="D659" s="26">
        <v>88.6</v>
      </c>
      <c r="E659" s="54"/>
      <c r="F659" s="54"/>
      <c r="G659" s="54"/>
      <c r="H659" s="54"/>
      <c r="I659" s="105"/>
      <c r="J659" s="26" t="s">
        <v>171</v>
      </c>
      <c r="K659" s="105"/>
      <c r="L659" s="106">
        <v>87.7</v>
      </c>
      <c r="M659" s="105"/>
      <c r="N659" s="47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252">
        <v>182</v>
      </c>
      <c r="Y659" s="178" t="s">
        <v>171</v>
      </c>
    </row>
    <row r="660" spans="2:25" ht="14.25" customHeight="1" x14ac:dyDescent="0.25">
      <c r="B660" s="30">
        <v>45833</v>
      </c>
      <c r="C660" s="105"/>
      <c r="D660" s="26">
        <v>96.6</v>
      </c>
      <c r="E660" s="54"/>
      <c r="F660" s="54"/>
      <c r="G660" s="54"/>
      <c r="H660" s="54"/>
      <c r="I660" s="105"/>
      <c r="J660" s="26" t="s">
        <v>171</v>
      </c>
      <c r="K660" s="105"/>
      <c r="L660" s="106">
        <v>75.3</v>
      </c>
      <c r="M660" s="105"/>
      <c r="N660" s="47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252">
        <v>181</v>
      </c>
      <c r="Y660" s="178" t="s">
        <v>171</v>
      </c>
    </row>
    <row r="661" spans="2:25" ht="14.25" customHeight="1" x14ac:dyDescent="0.25">
      <c r="B661" s="30">
        <v>45835</v>
      </c>
      <c r="C661" s="105"/>
      <c r="D661" s="26">
        <v>86.8</v>
      </c>
      <c r="E661" s="54"/>
      <c r="F661" s="54"/>
      <c r="G661" s="54"/>
      <c r="H661" s="54"/>
      <c r="I661" s="105"/>
      <c r="J661" s="26" t="s">
        <v>171</v>
      </c>
      <c r="K661" s="105"/>
      <c r="L661" s="106">
        <v>83.7</v>
      </c>
      <c r="M661" s="105"/>
      <c r="N661" s="47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252">
        <v>176</v>
      </c>
      <c r="Y661" s="178" t="s">
        <v>171</v>
      </c>
    </row>
    <row r="662" spans="2:25" ht="14.25" customHeight="1" x14ac:dyDescent="0.25">
      <c r="B662" s="30">
        <v>45838</v>
      </c>
      <c r="C662" s="105"/>
      <c r="D662" s="26">
        <v>85</v>
      </c>
      <c r="E662" s="54"/>
      <c r="F662" s="54"/>
      <c r="G662" s="54"/>
      <c r="H662" s="54"/>
      <c r="I662" s="105"/>
      <c r="J662" s="26" t="s">
        <v>171</v>
      </c>
      <c r="K662" s="105"/>
      <c r="L662" s="106">
        <v>88.1</v>
      </c>
      <c r="M662" s="105"/>
      <c r="N662" s="47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252">
        <v>177</v>
      </c>
      <c r="Y662" s="178" t="s">
        <v>171</v>
      </c>
    </row>
    <row r="663" spans="2:25" ht="14.25" customHeight="1" x14ac:dyDescent="0.25">
      <c r="B663" s="30">
        <v>45840</v>
      </c>
      <c r="C663" s="105"/>
      <c r="D663" s="26">
        <v>89.5</v>
      </c>
      <c r="E663" s="54"/>
      <c r="F663" s="54"/>
      <c r="G663" s="54"/>
      <c r="H663" s="54"/>
      <c r="I663" s="105"/>
      <c r="J663" s="26" t="s">
        <v>171</v>
      </c>
      <c r="K663" s="105"/>
      <c r="L663" s="106">
        <v>83.7</v>
      </c>
      <c r="M663" s="105"/>
      <c r="N663" s="47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252">
        <v>187</v>
      </c>
      <c r="Y663" s="178" t="s">
        <v>171</v>
      </c>
    </row>
    <row r="664" spans="2:25" ht="14.25" customHeight="1" x14ac:dyDescent="0.25">
      <c r="B664" s="30">
        <v>45842</v>
      </c>
      <c r="C664" s="105"/>
      <c r="D664" s="26">
        <v>85</v>
      </c>
      <c r="E664" s="54"/>
      <c r="F664" s="54"/>
      <c r="G664" s="54"/>
      <c r="H664" s="54"/>
      <c r="I664" s="105"/>
      <c r="J664" s="26" t="s">
        <v>171</v>
      </c>
      <c r="K664" s="105"/>
      <c r="L664" s="106">
        <v>82.8</v>
      </c>
      <c r="M664" s="105"/>
      <c r="N664" s="47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252">
        <v>187</v>
      </c>
      <c r="Y664" s="178" t="s">
        <v>171</v>
      </c>
    </row>
    <row r="665" spans="2:25" ht="14.25" customHeight="1" x14ac:dyDescent="0.25">
      <c r="B665" s="30">
        <v>45845</v>
      </c>
      <c r="C665" s="105"/>
      <c r="D665" s="26">
        <v>89.9</v>
      </c>
      <c r="E665" s="54"/>
      <c r="F665" s="54"/>
      <c r="G665" s="54"/>
      <c r="H665" s="54"/>
      <c r="I665" s="105"/>
      <c r="J665" s="26" t="s">
        <v>171</v>
      </c>
      <c r="K665" s="105"/>
      <c r="L665" s="106">
        <v>79.3</v>
      </c>
      <c r="M665" s="105"/>
      <c r="N665" s="47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252">
        <v>187</v>
      </c>
      <c r="Y665" s="178" t="s">
        <v>171</v>
      </c>
    </row>
    <row r="666" spans="2:25" ht="14.25" customHeight="1" x14ac:dyDescent="0.25">
      <c r="B666" s="30">
        <v>45847</v>
      </c>
      <c r="C666" s="105"/>
      <c r="D666" s="26">
        <v>94.3</v>
      </c>
      <c r="E666" s="54"/>
      <c r="F666" s="54"/>
      <c r="G666" s="54"/>
      <c r="H666" s="54"/>
      <c r="I666" s="105"/>
      <c r="J666" s="26" t="s">
        <v>171</v>
      </c>
      <c r="K666" s="105"/>
      <c r="L666" s="106">
        <v>77.5</v>
      </c>
      <c r="M666" s="105"/>
      <c r="N666" s="47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252">
        <v>207</v>
      </c>
      <c r="Y666" s="178" t="s">
        <v>171</v>
      </c>
    </row>
    <row r="667" spans="2:25" ht="14.25" customHeight="1" x14ac:dyDescent="0.25">
      <c r="B667" s="30">
        <v>45849</v>
      </c>
      <c r="C667" s="105"/>
      <c r="D667" s="26">
        <v>95.7</v>
      </c>
      <c r="E667" s="54"/>
      <c r="F667" s="54"/>
      <c r="G667" s="54"/>
      <c r="H667" s="54"/>
      <c r="I667" s="105"/>
      <c r="J667" s="26" t="s">
        <v>171</v>
      </c>
      <c r="K667" s="105"/>
      <c r="L667" s="106">
        <v>82.4</v>
      </c>
      <c r="M667" s="105"/>
      <c r="N667" s="47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252">
        <v>184</v>
      </c>
      <c r="Y667" s="178" t="s">
        <v>171</v>
      </c>
    </row>
    <row r="668" spans="2:25" ht="14.25" customHeight="1" x14ac:dyDescent="0.25">
      <c r="B668" s="30">
        <v>45852</v>
      </c>
      <c r="C668" s="105"/>
      <c r="D668" s="26">
        <v>83.7</v>
      </c>
      <c r="E668" s="54"/>
      <c r="F668" s="54"/>
      <c r="G668" s="54"/>
      <c r="H668" s="54"/>
      <c r="I668" s="105"/>
      <c r="J668" s="26" t="s">
        <v>171</v>
      </c>
      <c r="K668" s="105"/>
      <c r="L668" s="106">
        <v>74.400000000000006</v>
      </c>
      <c r="M668" s="105"/>
      <c r="N668" s="47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252">
        <v>204</v>
      </c>
      <c r="Y668" s="178" t="s">
        <v>171</v>
      </c>
    </row>
    <row r="669" spans="2:25" ht="14.25" customHeight="1" x14ac:dyDescent="0.25">
      <c r="B669" s="30">
        <v>45854</v>
      </c>
      <c r="C669" s="105"/>
      <c r="D669" s="26">
        <v>100</v>
      </c>
      <c r="E669" s="54"/>
      <c r="F669" s="54"/>
      <c r="G669" s="54"/>
      <c r="H669" s="54"/>
      <c r="I669" s="105"/>
      <c r="J669" s="26" t="s">
        <v>171</v>
      </c>
      <c r="K669" s="105"/>
      <c r="L669" s="106">
        <v>64.2</v>
      </c>
      <c r="M669" s="105"/>
      <c r="N669" s="47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252">
        <v>192</v>
      </c>
      <c r="Y669" s="178" t="s">
        <v>171</v>
      </c>
    </row>
    <row r="670" spans="2:25" ht="14.25" customHeight="1" x14ac:dyDescent="0.25">
      <c r="B670" s="30">
        <v>45856</v>
      </c>
      <c r="C670" s="105"/>
      <c r="D670" s="26">
        <v>78.8</v>
      </c>
      <c r="E670" s="54"/>
      <c r="F670" s="54"/>
      <c r="G670" s="54"/>
      <c r="H670" s="54"/>
      <c r="I670" s="105"/>
      <c r="J670" s="26" t="s">
        <v>171</v>
      </c>
      <c r="K670" s="105"/>
      <c r="L670" s="106">
        <v>62.9</v>
      </c>
      <c r="M670" s="105"/>
      <c r="N670" s="47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252">
        <v>206</v>
      </c>
      <c r="Y670" s="178" t="s">
        <v>171</v>
      </c>
    </row>
    <row r="671" spans="2:25" ht="14.25" customHeight="1" x14ac:dyDescent="0.25">
      <c r="B671" s="30">
        <v>45859</v>
      </c>
      <c r="C671" s="105"/>
      <c r="D671" s="26">
        <v>80.599999999999994</v>
      </c>
      <c r="E671" s="54"/>
      <c r="F671" s="54"/>
      <c r="G671" s="54"/>
      <c r="H671" s="54"/>
      <c r="I671" s="105"/>
      <c r="J671" s="26" t="s">
        <v>171</v>
      </c>
      <c r="K671" s="105"/>
      <c r="L671" s="106">
        <v>121</v>
      </c>
      <c r="M671" s="105"/>
      <c r="N671" s="47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252">
        <v>181</v>
      </c>
      <c r="Y671" s="178" t="s">
        <v>171</v>
      </c>
    </row>
    <row r="672" spans="2:25" ht="14.25" customHeight="1" x14ac:dyDescent="0.25">
      <c r="B672" s="30">
        <v>45861</v>
      </c>
      <c r="C672" s="105"/>
      <c r="D672" s="26">
        <v>78.8</v>
      </c>
      <c r="E672" s="54"/>
      <c r="F672" s="54"/>
      <c r="G672" s="54"/>
      <c r="H672" s="54"/>
      <c r="I672" s="105"/>
      <c r="J672" s="26" t="s">
        <v>171</v>
      </c>
      <c r="K672" s="105"/>
      <c r="L672" s="106">
        <v>89.5</v>
      </c>
      <c r="M672" s="105"/>
      <c r="N672" s="47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252">
        <v>190</v>
      </c>
      <c r="Y672" s="178" t="s">
        <v>171</v>
      </c>
    </row>
    <row r="673" spans="2:25" ht="14.25" customHeight="1" x14ac:dyDescent="0.25">
      <c r="B673" s="30">
        <v>45863</v>
      </c>
      <c r="C673" s="105"/>
      <c r="D673" s="26">
        <v>68.2</v>
      </c>
      <c r="E673" s="54"/>
      <c r="F673" s="54"/>
      <c r="G673" s="54"/>
      <c r="H673" s="54"/>
      <c r="I673" s="105"/>
      <c r="J673" s="26" t="s">
        <v>171</v>
      </c>
      <c r="K673" s="105"/>
      <c r="L673" s="106">
        <v>81.099999999999994</v>
      </c>
      <c r="M673" s="105"/>
      <c r="N673" s="47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252">
        <v>112</v>
      </c>
      <c r="Y673" s="178" t="s">
        <v>171</v>
      </c>
    </row>
    <row r="674" spans="2:25" ht="14.25" customHeight="1" x14ac:dyDescent="0.25">
      <c r="B674" s="30">
        <v>45866</v>
      </c>
      <c r="C674" s="105"/>
      <c r="D674" s="26">
        <v>71.3</v>
      </c>
      <c r="E674" s="54"/>
      <c r="F674" s="54"/>
      <c r="G674" s="54"/>
      <c r="H674" s="54"/>
      <c r="I674" s="105"/>
      <c r="J674" s="26" t="s">
        <v>171</v>
      </c>
      <c r="K674" s="105"/>
      <c r="L674" s="106">
        <v>73.5</v>
      </c>
      <c r="M674" s="105"/>
      <c r="N674" s="47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252">
        <v>156</v>
      </c>
      <c r="Y674" s="178" t="s">
        <v>171</v>
      </c>
    </row>
    <row r="675" spans="2:25" ht="14.25" customHeight="1" x14ac:dyDescent="0.25">
      <c r="B675" s="30">
        <v>45868</v>
      </c>
      <c r="C675" s="105"/>
      <c r="D675" s="26">
        <v>63.8</v>
      </c>
      <c r="E675" s="54"/>
      <c r="F675" s="54"/>
      <c r="G675" s="54"/>
      <c r="H675" s="54"/>
      <c r="I675" s="105"/>
      <c r="J675" s="26" t="s">
        <v>171</v>
      </c>
      <c r="K675" s="105"/>
      <c r="L675" s="106">
        <v>49.2</v>
      </c>
      <c r="M675" s="105"/>
      <c r="N675" s="47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252">
        <v>188</v>
      </c>
      <c r="Y675" s="178" t="s">
        <v>171</v>
      </c>
    </row>
    <row r="676" spans="2:25" ht="14.25" customHeight="1" x14ac:dyDescent="0.25">
      <c r="B676" s="30">
        <v>45870</v>
      </c>
      <c r="C676" s="105"/>
      <c r="D676" s="26">
        <v>80.599999999999994</v>
      </c>
      <c r="E676" s="54"/>
      <c r="F676" s="54"/>
      <c r="G676" s="54"/>
      <c r="H676" s="54"/>
      <c r="I676" s="105"/>
      <c r="J676" s="26" t="s">
        <v>171</v>
      </c>
      <c r="K676" s="105"/>
      <c r="L676" s="106">
        <v>82.4</v>
      </c>
      <c r="M676" s="105"/>
      <c r="N676" s="47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252">
        <v>136</v>
      </c>
      <c r="Y676" s="178" t="s">
        <v>171</v>
      </c>
    </row>
    <row r="677" spans="2:25" ht="14.25" customHeight="1" x14ac:dyDescent="0.25">
      <c r="B677" s="30">
        <v>45873</v>
      </c>
      <c r="C677" s="105"/>
      <c r="D677" s="26">
        <v>75.7</v>
      </c>
      <c r="E677" s="54"/>
      <c r="F677" s="54"/>
      <c r="G677" s="54"/>
      <c r="H677" s="54"/>
      <c r="I677" s="105"/>
      <c r="J677" s="26" t="s">
        <v>171</v>
      </c>
      <c r="K677" s="105"/>
      <c r="L677" s="106">
        <v>59.3</v>
      </c>
      <c r="M677" s="105"/>
      <c r="N677" s="47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252">
        <v>193</v>
      </c>
      <c r="Y677" s="178" t="s">
        <v>171</v>
      </c>
    </row>
    <row r="678" spans="2:25" ht="14.25" customHeight="1" x14ac:dyDescent="0.25">
      <c r="B678" s="30">
        <v>45875</v>
      </c>
      <c r="C678" s="105"/>
      <c r="D678" s="26">
        <v>73.5</v>
      </c>
      <c r="E678" s="54"/>
      <c r="F678" s="54"/>
      <c r="G678" s="54"/>
      <c r="H678" s="54"/>
      <c r="I678" s="105"/>
      <c r="J678" s="26" t="s">
        <v>171</v>
      </c>
      <c r="K678" s="105"/>
      <c r="L678" s="106">
        <v>127</v>
      </c>
      <c r="M678" s="105"/>
      <c r="N678" s="47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252">
        <v>185</v>
      </c>
      <c r="Y678" s="178" t="s">
        <v>171</v>
      </c>
    </row>
    <row r="679" spans="2:25" ht="14.25" customHeight="1" x14ac:dyDescent="0.25">
      <c r="B679" s="30">
        <v>45877</v>
      </c>
      <c r="C679" s="105"/>
      <c r="D679" s="26">
        <v>95.2</v>
      </c>
      <c r="E679" s="54"/>
      <c r="F679" s="54"/>
      <c r="G679" s="54"/>
      <c r="H679" s="54"/>
      <c r="I679" s="105"/>
      <c r="J679" s="26" t="s">
        <v>171</v>
      </c>
      <c r="K679" s="105"/>
      <c r="L679" s="106">
        <v>66.900000000000006</v>
      </c>
      <c r="M679" s="105"/>
      <c r="N679" s="47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252">
        <v>198</v>
      </c>
      <c r="Y679" s="178" t="s">
        <v>171</v>
      </c>
    </row>
    <row r="680" spans="2:25" ht="14.25" customHeight="1" x14ac:dyDescent="0.25">
      <c r="B680" s="30">
        <v>45880</v>
      </c>
      <c r="C680" s="105"/>
      <c r="D680" s="26">
        <v>91.7</v>
      </c>
      <c r="E680" s="54"/>
      <c r="F680" s="54"/>
      <c r="G680" s="54"/>
      <c r="H680" s="54"/>
      <c r="I680" s="105"/>
      <c r="J680" s="26" t="s">
        <v>171</v>
      </c>
      <c r="K680" s="105"/>
      <c r="L680" s="106">
        <v>69.5</v>
      </c>
      <c r="M680" s="105"/>
      <c r="N680" s="47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252">
        <v>185</v>
      </c>
      <c r="Y680" s="178" t="s">
        <v>171</v>
      </c>
    </row>
    <row r="681" spans="2:25" ht="14.25" customHeight="1" x14ac:dyDescent="0.25">
      <c r="B681" s="30">
        <v>45882</v>
      </c>
      <c r="C681" s="105"/>
      <c r="D681" s="26">
        <v>91.2</v>
      </c>
      <c r="E681" s="54"/>
      <c r="F681" s="54"/>
      <c r="G681" s="54"/>
      <c r="H681" s="54"/>
      <c r="I681" s="105"/>
      <c r="J681" s="26" t="s">
        <v>171</v>
      </c>
      <c r="K681" s="105"/>
      <c r="L681" s="106">
        <v>76.599999999999994</v>
      </c>
      <c r="M681" s="105"/>
      <c r="N681" s="47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252">
        <v>188</v>
      </c>
      <c r="Y681" s="178" t="s">
        <v>171</v>
      </c>
    </row>
    <row r="682" spans="2:25" ht="14.25" customHeight="1" x14ac:dyDescent="0.25">
      <c r="B682" s="30">
        <v>45887</v>
      </c>
      <c r="C682" s="105"/>
      <c r="D682" s="26">
        <v>79.7</v>
      </c>
      <c r="E682" s="54"/>
      <c r="F682" s="54"/>
      <c r="G682" s="54"/>
      <c r="H682" s="54"/>
      <c r="I682" s="105"/>
      <c r="J682" s="26" t="s">
        <v>171</v>
      </c>
      <c r="K682" s="105"/>
      <c r="L682" s="106">
        <v>109</v>
      </c>
      <c r="M682" s="105"/>
      <c r="N682" s="47" t="s">
        <v>171</v>
      </c>
      <c r="O682" s="104" t="s">
        <v>171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252">
        <v>174</v>
      </c>
      <c r="Y682" s="178" t="s">
        <v>171</v>
      </c>
    </row>
    <row r="683" spans="2:25" ht="14.25" customHeight="1" x14ac:dyDescent="0.25">
      <c r="B683" s="30">
        <v>45889</v>
      </c>
      <c r="C683" s="105"/>
      <c r="D683" s="26">
        <v>91.2</v>
      </c>
      <c r="E683" s="54"/>
      <c r="F683" s="54"/>
      <c r="G683" s="54"/>
      <c r="H683" s="54"/>
      <c r="I683" s="105"/>
      <c r="J683" s="26" t="s">
        <v>171</v>
      </c>
      <c r="K683" s="105"/>
      <c r="L683" s="106">
        <v>94.8</v>
      </c>
      <c r="M683" s="105"/>
      <c r="N683" s="47" t="s">
        <v>171</v>
      </c>
      <c r="O683" s="104" t="s">
        <v>171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252">
        <v>187</v>
      </c>
      <c r="Y683" s="178" t="s">
        <v>171</v>
      </c>
    </row>
    <row r="684" spans="2:25" ht="14.25" customHeight="1" x14ac:dyDescent="0.25">
      <c r="B684" s="30">
        <v>45891</v>
      </c>
      <c r="C684" s="105"/>
      <c r="D684" s="26">
        <v>78</v>
      </c>
      <c r="E684" s="54"/>
      <c r="F684" s="54"/>
      <c r="G684" s="54"/>
      <c r="H684" s="54"/>
      <c r="I684" s="105"/>
      <c r="J684" s="26" t="s">
        <v>171</v>
      </c>
      <c r="K684" s="105"/>
      <c r="L684" s="106">
        <v>77.5</v>
      </c>
      <c r="M684" s="105"/>
      <c r="N684" s="47" t="s">
        <v>171</v>
      </c>
      <c r="O684" s="104" t="s">
        <v>171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252">
        <v>195</v>
      </c>
      <c r="Y684" s="178" t="s">
        <v>171</v>
      </c>
    </row>
    <row r="685" spans="2:25" ht="14.25" customHeight="1" x14ac:dyDescent="0.25">
      <c r="B685" s="30">
        <v>45894</v>
      </c>
      <c r="C685" s="105"/>
      <c r="D685" s="26">
        <v>81.5</v>
      </c>
      <c r="E685" s="54"/>
      <c r="F685" s="54"/>
      <c r="G685" s="54"/>
      <c r="H685" s="54"/>
      <c r="I685" s="105"/>
      <c r="J685" s="26" t="s">
        <v>171</v>
      </c>
      <c r="K685" s="105"/>
      <c r="L685" s="106">
        <v>88.6</v>
      </c>
      <c r="M685" s="105"/>
      <c r="N685" s="47" t="s">
        <v>171</v>
      </c>
      <c r="O685" s="104" t="s">
        <v>171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252">
        <v>186</v>
      </c>
      <c r="Y685" s="178" t="s">
        <v>171</v>
      </c>
    </row>
    <row r="686" spans="2:25" ht="14.25" customHeight="1" x14ac:dyDescent="0.25">
      <c r="B686" s="30">
        <v>45896</v>
      </c>
      <c r="C686" s="105"/>
      <c r="D686" s="26">
        <v>83.3</v>
      </c>
      <c r="E686" s="54"/>
      <c r="F686" s="54"/>
      <c r="G686" s="54"/>
      <c r="H686" s="54"/>
      <c r="I686" s="105"/>
      <c r="J686" s="26" t="s">
        <v>171</v>
      </c>
      <c r="K686" s="105"/>
      <c r="L686" s="106">
        <v>111</v>
      </c>
      <c r="M686" s="105"/>
      <c r="N686" s="47" t="s">
        <v>171</v>
      </c>
      <c r="O686" s="104" t="s">
        <v>171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252">
        <v>178</v>
      </c>
      <c r="Y686" s="178" t="s">
        <v>171</v>
      </c>
    </row>
    <row r="687" spans="2:25" ht="14.25" customHeight="1" x14ac:dyDescent="0.25">
      <c r="B687" s="30">
        <v>45898</v>
      </c>
      <c r="C687" s="105"/>
      <c r="D687" s="26">
        <v>85.9</v>
      </c>
      <c r="E687" s="54"/>
      <c r="F687" s="54"/>
      <c r="G687" s="54"/>
      <c r="H687" s="54"/>
      <c r="I687" s="105"/>
      <c r="J687" s="26" t="s">
        <v>171</v>
      </c>
      <c r="K687" s="105"/>
      <c r="L687" s="106">
        <v>67.8</v>
      </c>
      <c r="M687" s="105"/>
      <c r="N687" s="47" t="s">
        <v>171</v>
      </c>
      <c r="O687" s="104" t="s">
        <v>171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252">
        <v>187</v>
      </c>
      <c r="Y687" s="178" t="s">
        <v>171</v>
      </c>
    </row>
    <row r="688" spans="2:25" ht="14.25" customHeight="1" x14ac:dyDescent="0.25">
      <c r="B688" s="30">
        <v>45901</v>
      </c>
      <c r="C688" s="105"/>
      <c r="D688" s="26">
        <v>79.7</v>
      </c>
      <c r="E688" s="54"/>
      <c r="F688" s="54"/>
      <c r="G688" s="54"/>
      <c r="H688" s="54"/>
      <c r="I688" s="105"/>
      <c r="J688" s="26" t="s">
        <v>171</v>
      </c>
      <c r="K688" s="105"/>
      <c r="L688" s="106">
        <v>67.8</v>
      </c>
      <c r="M688" s="105"/>
      <c r="N688" s="47" t="s">
        <v>171</v>
      </c>
      <c r="O688" s="104" t="s">
        <v>171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252">
        <v>190</v>
      </c>
      <c r="Y688" s="178" t="s">
        <v>171</v>
      </c>
    </row>
    <row r="689" spans="2:25" ht="14.25" customHeight="1" x14ac:dyDescent="0.25">
      <c r="B689" s="30">
        <v>45903</v>
      </c>
      <c r="C689" s="105"/>
      <c r="D689" s="26">
        <v>82.4</v>
      </c>
      <c r="E689" s="54"/>
      <c r="F689" s="54"/>
      <c r="G689" s="54"/>
      <c r="H689" s="54"/>
      <c r="I689" s="105"/>
      <c r="J689" s="26" t="s">
        <v>171</v>
      </c>
      <c r="K689" s="105"/>
      <c r="L689" s="106">
        <v>85</v>
      </c>
      <c r="M689" s="105"/>
      <c r="N689" s="47" t="s">
        <v>171</v>
      </c>
      <c r="O689" s="104" t="s">
        <v>171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252">
        <v>177</v>
      </c>
      <c r="Y689" s="178" t="s">
        <v>171</v>
      </c>
    </row>
    <row r="690" spans="2:25" ht="14.25" customHeight="1" x14ac:dyDescent="0.25">
      <c r="B690" s="30">
        <v>45905</v>
      </c>
      <c r="C690" s="105"/>
      <c r="D690" s="26">
        <v>115</v>
      </c>
      <c r="E690" s="54"/>
      <c r="F690" s="54"/>
      <c r="G690" s="54"/>
      <c r="H690" s="54"/>
      <c r="I690" s="105"/>
      <c r="J690" s="26" t="s">
        <v>171</v>
      </c>
      <c r="K690" s="105"/>
      <c r="L690" s="106">
        <v>83.7</v>
      </c>
      <c r="M690" s="105"/>
      <c r="N690" s="47" t="s">
        <v>171</v>
      </c>
      <c r="O690" s="104" t="s">
        <v>171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252">
        <v>182</v>
      </c>
      <c r="Y690" s="178" t="s">
        <v>171</v>
      </c>
    </row>
    <row r="691" spans="2:25" ht="14.25" customHeight="1" x14ac:dyDescent="0.25">
      <c r="B691" s="30">
        <v>45910</v>
      </c>
      <c r="C691" s="105"/>
      <c r="D691" s="26">
        <v>84.6</v>
      </c>
      <c r="E691" s="54"/>
      <c r="F691" s="54"/>
      <c r="G691" s="54"/>
      <c r="H691" s="54"/>
      <c r="I691" s="105"/>
      <c r="J691" s="26" t="s">
        <v>171</v>
      </c>
      <c r="K691" s="105"/>
      <c r="L691" s="106">
        <v>81.099999999999994</v>
      </c>
      <c r="M691" s="105"/>
      <c r="N691" s="47" t="s">
        <v>171</v>
      </c>
      <c r="O691" s="104" t="s">
        <v>171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252">
        <v>191</v>
      </c>
      <c r="Y691" s="178" t="s">
        <v>171</v>
      </c>
    </row>
    <row r="692" spans="2:25" ht="14.25" customHeight="1" x14ac:dyDescent="0.25">
      <c r="B692" s="30">
        <v>45912</v>
      </c>
      <c r="C692" s="105"/>
      <c r="D692" s="26">
        <v>84.6</v>
      </c>
      <c r="E692" s="54"/>
      <c r="F692" s="54"/>
      <c r="G692" s="54"/>
      <c r="H692" s="54"/>
      <c r="I692" s="105"/>
      <c r="J692" s="26" t="s">
        <v>171</v>
      </c>
      <c r="K692" s="105"/>
      <c r="L692" s="106">
        <v>85.5</v>
      </c>
      <c r="M692" s="105"/>
      <c r="N692" s="47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252">
        <v>182</v>
      </c>
      <c r="Y692" s="178" t="s">
        <v>171</v>
      </c>
    </row>
    <row r="693" spans="2:25" ht="14.25" customHeight="1" x14ac:dyDescent="0.25">
      <c r="B693" s="30">
        <v>45917</v>
      </c>
      <c r="C693" s="105"/>
      <c r="D693" s="26">
        <v>97.4</v>
      </c>
      <c r="E693" s="54"/>
      <c r="F693" s="54"/>
      <c r="G693" s="54"/>
      <c r="H693" s="54"/>
      <c r="I693" s="105"/>
      <c r="J693" s="26" t="s">
        <v>171</v>
      </c>
      <c r="K693" s="105"/>
      <c r="L693" s="106">
        <v>107</v>
      </c>
      <c r="M693" s="105"/>
      <c r="N693" s="47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252">
        <v>177</v>
      </c>
      <c r="Y693" s="178" t="s">
        <v>171</v>
      </c>
    </row>
    <row r="694" spans="2:25" ht="14.25" customHeight="1" x14ac:dyDescent="0.25">
      <c r="B694" s="30">
        <v>45919</v>
      </c>
      <c r="C694" s="105"/>
      <c r="D694" s="26">
        <v>79.7</v>
      </c>
      <c r="E694" s="54"/>
      <c r="F694" s="54"/>
      <c r="G694" s="54"/>
      <c r="H694" s="54"/>
      <c r="I694" s="105"/>
      <c r="J694" s="26" t="s">
        <v>171</v>
      </c>
      <c r="K694" s="105"/>
      <c r="L694" s="106">
        <v>86.8</v>
      </c>
      <c r="M694" s="105"/>
      <c r="N694" s="47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252">
        <v>168</v>
      </c>
      <c r="Y694" s="178" t="s">
        <v>171</v>
      </c>
    </row>
    <row r="695" spans="2:25" ht="14.25" customHeight="1" x14ac:dyDescent="0.25">
      <c r="B695" s="30">
        <v>45922</v>
      </c>
      <c r="C695" s="105"/>
      <c r="D695" s="26">
        <v>80.2</v>
      </c>
      <c r="E695" s="54"/>
      <c r="F695" s="54"/>
      <c r="G695" s="54"/>
      <c r="H695" s="54"/>
      <c r="I695" s="105"/>
      <c r="J695" s="26" t="s">
        <v>171</v>
      </c>
      <c r="K695" s="105"/>
      <c r="L695" s="106">
        <v>84.2</v>
      </c>
      <c r="M695" s="105"/>
      <c r="N695" s="47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252">
        <v>161</v>
      </c>
      <c r="Y695" s="178" t="s">
        <v>171</v>
      </c>
    </row>
    <row r="696" spans="2:25" ht="14.25" customHeight="1" x14ac:dyDescent="0.25">
      <c r="B696" s="30">
        <v>45924</v>
      </c>
      <c r="C696" s="105"/>
      <c r="D696" s="26">
        <v>94.8</v>
      </c>
      <c r="E696" s="54"/>
      <c r="F696" s="54"/>
      <c r="G696" s="54"/>
      <c r="H696" s="54"/>
      <c r="I696" s="105"/>
      <c r="J696" s="26" t="s">
        <v>171</v>
      </c>
      <c r="K696" s="105"/>
      <c r="L696" s="106">
        <v>75.3</v>
      </c>
      <c r="M696" s="105"/>
      <c r="N696" s="47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252">
        <v>159</v>
      </c>
      <c r="Y696" s="178" t="s">
        <v>171</v>
      </c>
    </row>
    <row r="697" spans="2:25" ht="14.25" customHeight="1" x14ac:dyDescent="0.25">
      <c r="B697" s="30">
        <v>45926</v>
      </c>
      <c r="C697" s="105"/>
      <c r="D697" s="26">
        <v>96.1</v>
      </c>
      <c r="E697" s="54"/>
      <c r="F697" s="54"/>
      <c r="G697" s="54"/>
      <c r="H697" s="54"/>
      <c r="I697" s="105"/>
      <c r="J697" s="26" t="s">
        <v>171</v>
      </c>
      <c r="K697" s="105"/>
      <c r="L697" s="106">
        <v>116</v>
      </c>
      <c r="M697" s="105"/>
      <c r="N697" s="47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252">
        <v>176</v>
      </c>
      <c r="Y697" s="178" t="s">
        <v>171</v>
      </c>
    </row>
    <row r="698" spans="2:25" ht="14.25" customHeight="1" x14ac:dyDescent="0.25">
      <c r="B698" s="30">
        <v>45929</v>
      </c>
      <c r="C698" s="105"/>
      <c r="D698" s="26">
        <v>79.3</v>
      </c>
      <c r="E698" s="54"/>
      <c r="F698" s="54"/>
      <c r="G698" s="54"/>
      <c r="H698" s="54"/>
      <c r="I698" s="105"/>
      <c r="J698" s="26" t="s">
        <v>171</v>
      </c>
      <c r="K698" s="105"/>
      <c r="L698" s="106">
        <v>67.8</v>
      </c>
      <c r="M698" s="105"/>
      <c r="N698" s="47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252">
        <v>159</v>
      </c>
      <c r="Y698" s="178" t="s">
        <v>171</v>
      </c>
    </row>
    <row r="699" spans="2:25" ht="14.25" customHeight="1" x14ac:dyDescent="0.25">
      <c r="B699" s="30">
        <v>45931</v>
      </c>
      <c r="C699" s="105"/>
      <c r="D699" s="26">
        <v>84.6</v>
      </c>
      <c r="E699" s="54"/>
      <c r="F699" s="54"/>
      <c r="G699" s="54"/>
      <c r="H699" s="54"/>
      <c r="I699" s="105"/>
      <c r="J699" s="26" t="s">
        <v>171</v>
      </c>
      <c r="K699" s="105"/>
      <c r="L699" s="47" t="s">
        <v>171</v>
      </c>
      <c r="M699" s="105"/>
      <c r="N699" s="47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252">
        <v>92.1</v>
      </c>
      <c r="Y699" s="178" t="s">
        <v>171</v>
      </c>
    </row>
    <row r="700" spans="2:25" ht="14.25" customHeight="1" x14ac:dyDescent="0.25">
      <c r="B700" s="30">
        <v>45933</v>
      </c>
      <c r="C700" s="105"/>
      <c r="D700" s="331">
        <v>99.7</v>
      </c>
      <c r="E700" s="54"/>
      <c r="F700" s="54"/>
      <c r="G700" s="54"/>
      <c r="H700" s="54"/>
      <c r="I700" s="105"/>
      <c r="J700" s="329">
        <v>114</v>
      </c>
      <c r="K700" s="105"/>
      <c r="L700" s="329">
        <v>92.6</v>
      </c>
      <c r="M700" s="105"/>
      <c r="N700" s="47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347">
        <v>89.5</v>
      </c>
      <c r="Y700" s="178" t="s">
        <v>171</v>
      </c>
    </row>
    <row r="701" spans="2:25" ht="14.25" customHeight="1" x14ac:dyDescent="0.25">
      <c r="B701" s="30">
        <v>45936</v>
      </c>
      <c r="C701" s="105"/>
      <c r="D701" s="329" t="s">
        <v>171</v>
      </c>
      <c r="E701" s="54"/>
      <c r="F701" s="54"/>
      <c r="G701" s="54"/>
      <c r="H701" s="54"/>
      <c r="I701" s="105"/>
      <c r="J701" s="60">
        <v>106</v>
      </c>
      <c r="K701" s="105"/>
      <c r="L701" s="60">
        <v>132</v>
      </c>
      <c r="M701" s="105"/>
      <c r="N701" s="47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348">
        <v>159</v>
      </c>
      <c r="Y701" s="178" t="s">
        <v>171</v>
      </c>
    </row>
    <row r="702" spans="2:25" ht="14.25" customHeight="1" x14ac:dyDescent="0.25">
      <c r="B702" s="30">
        <v>45938</v>
      </c>
      <c r="C702" s="105"/>
      <c r="D702" s="60">
        <v>115</v>
      </c>
      <c r="E702" s="54"/>
      <c r="F702" s="54"/>
      <c r="G702" s="54"/>
      <c r="H702" s="54"/>
      <c r="I702" s="105"/>
      <c r="J702" s="329">
        <v>78.400000000000006</v>
      </c>
      <c r="K702" s="105"/>
      <c r="L702" s="329">
        <v>79.7</v>
      </c>
      <c r="M702" s="105"/>
      <c r="N702" s="47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348">
        <v>133</v>
      </c>
      <c r="Y702" s="178" t="s">
        <v>171</v>
      </c>
    </row>
    <row r="703" spans="2:25" ht="14.25" customHeight="1" x14ac:dyDescent="0.25">
      <c r="B703" s="30">
        <v>45943</v>
      </c>
      <c r="C703" s="105"/>
      <c r="D703" s="329">
        <v>83.7</v>
      </c>
      <c r="E703" s="54"/>
      <c r="F703" s="54"/>
      <c r="G703" s="54"/>
      <c r="H703" s="54"/>
      <c r="I703" s="105"/>
      <c r="J703" s="26" t="s">
        <v>171</v>
      </c>
      <c r="K703" s="105"/>
      <c r="L703" s="47" t="s">
        <v>171</v>
      </c>
      <c r="M703" s="105"/>
      <c r="N703" s="47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348" t="s">
        <v>171</v>
      </c>
      <c r="Y703" s="178" t="s">
        <v>171</v>
      </c>
    </row>
    <row r="704" spans="2:25" ht="14.25" customHeight="1" x14ac:dyDescent="0.25">
      <c r="B704" s="30">
        <v>45945</v>
      </c>
      <c r="C704" s="105"/>
      <c r="D704" s="329">
        <v>77.099999999999994</v>
      </c>
      <c r="E704" s="54"/>
      <c r="F704" s="54"/>
      <c r="G704" s="54"/>
      <c r="H704" s="54"/>
      <c r="I704" s="105"/>
      <c r="J704" s="26" t="s">
        <v>171</v>
      </c>
      <c r="K704" s="105"/>
      <c r="L704" s="47" t="s">
        <v>171</v>
      </c>
      <c r="M704" s="105"/>
      <c r="N704" s="47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348">
        <v>104</v>
      </c>
      <c r="Y704" s="178" t="s">
        <v>171</v>
      </c>
    </row>
    <row r="705" spans="2:25" ht="14.25" customHeight="1" x14ac:dyDescent="0.25">
      <c r="B705" s="30">
        <v>45947</v>
      </c>
      <c r="C705" s="105"/>
      <c r="D705" s="329">
        <v>93.5</v>
      </c>
      <c r="E705" s="54"/>
      <c r="F705" s="54"/>
      <c r="G705" s="54"/>
      <c r="H705" s="54"/>
      <c r="I705" s="105"/>
      <c r="J705" s="26" t="s">
        <v>171</v>
      </c>
      <c r="K705" s="105"/>
      <c r="L705" s="47" t="s">
        <v>171</v>
      </c>
      <c r="M705" s="105"/>
      <c r="N705" s="47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347">
        <v>89.9</v>
      </c>
      <c r="Y705" s="178" t="s">
        <v>171</v>
      </c>
    </row>
    <row r="706" spans="2:25" ht="14.25" customHeight="1" x14ac:dyDescent="0.25">
      <c r="B706" s="30">
        <v>45950</v>
      </c>
      <c r="C706" s="105"/>
      <c r="D706" s="329">
        <v>91.7</v>
      </c>
      <c r="E706" s="54"/>
      <c r="F706" s="54"/>
      <c r="G706" s="54"/>
      <c r="H706" s="54"/>
      <c r="I706" s="105"/>
      <c r="J706" s="26" t="s">
        <v>171</v>
      </c>
      <c r="K706" s="105"/>
      <c r="L706" s="47" t="s">
        <v>171</v>
      </c>
      <c r="M706" s="105"/>
      <c r="N706" s="47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347">
        <v>72.2</v>
      </c>
      <c r="Y706" s="178" t="s">
        <v>171</v>
      </c>
    </row>
    <row r="707" spans="2:25" ht="14.25" customHeight="1" x14ac:dyDescent="0.25">
      <c r="B707" s="30">
        <v>45952</v>
      </c>
      <c r="C707" s="105"/>
      <c r="D707" s="60">
        <v>110</v>
      </c>
      <c r="E707" s="54"/>
      <c r="F707" s="54"/>
      <c r="G707" s="54"/>
      <c r="H707" s="54"/>
      <c r="I707" s="105"/>
      <c r="J707" s="26" t="s">
        <v>171</v>
      </c>
      <c r="K707" s="105"/>
      <c r="L707" s="329">
        <v>46.1</v>
      </c>
      <c r="M707" s="105"/>
      <c r="N707" s="47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347">
        <v>79.7</v>
      </c>
      <c r="Y707" s="178" t="s">
        <v>171</v>
      </c>
    </row>
    <row r="708" spans="2:25" ht="14.25" customHeight="1" x14ac:dyDescent="0.25">
      <c r="B708" s="30">
        <v>45954</v>
      </c>
      <c r="C708" s="105"/>
      <c r="D708" s="329">
        <v>67.3</v>
      </c>
      <c r="E708" s="54"/>
      <c r="F708" s="54"/>
      <c r="G708" s="54"/>
      <c r="H708" s="54"/>
      <c r="I708" s="105"/>
      <c r="J708" s="26" t="s">
        <v>171</v>
      </c>
      <c r="K708" s="105"/>
      <c r="L708" s="329">
        <v>13.3</v>
      </c>
      <c r="M708" s="105"/>
      <c r="N708" s="47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347">
        <v>65.5</v>
      </c>
      <c r="Y708" s="178" t="s">
        <v>171</v>
      </c>
    </row>
    <row r="709" spans="2:25" ht="14.25" customHeight="1" x14ac:dyDescent="0.25">
      <c r="B709" s="30">
        <v>45957</v>
      </c>
      <c r="C709" s="105"/>
      <c r="D709" s="329">
        <v>97.4</v>
      </c>
      <c r="E709" s="54"/>
      <c r="F709" s="54"/>
      <c r="G709" s="54"/>
      <c r="H709" s="54"/>
      <c r="I709" s="105"/>
      <c r="J709" s="26" t="s">
        <v>171</v>
      </c>
      <c r="K709" s="105"/>
      <c r="L709" s="329">
        <v>83.7</v>
      </c>
      <c r="M709" s="105"/>
      <c r="N709" s="47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347">
        <v>79.3</v>
      </c>
      <c r="Y709" s="178" t="s">
        <v>171</v>
      </c>
    </row>
    <row r="710" spans="2:25" ht="14.25" customHeight="1" x14ac:dyDescent="0.25">
      <c r="B710" s="30">
        <v>45959</v>
      </c>
      <c r="C710" s="105"/>
      <c r="D710" s="60">
        <v>125</v>
      </c>
      <c r="E710" s="54"/>
      <c r="F710" s="54"/>
      <c r="G710" s="54"/>
      <c r="H710" s="54"/>
      <c r="I710" s="105"/>
      <c r="J710" s="26" t="s">
        <v>171</v>
      </c>
      <c r="K710" s="105"/>
      <c r="L710" s="329">
        <v>92.6</v>
      </c>
      <c r="M710" s="105"/>
      <c r="N710" s="47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347">
        <v>80.599999999999994</v>
      </c>
      <c r="Y710" s="178" t="s">
        <v>171</v>
      </c>
    </row>
    <row r="711" spans="2:25" ht="14.25" customHeight="1" x14ac:dyDescent="0.25">
      <c r="B711" s="30">
        <v>45961</v>
      </c>
      <c r="C711" s="105"/>
      <c r="D711" s="60">
        <v>136</v>
      </c>
      <c r="E711" s="54"/>
      <c r="F711" s="54"/>
      <c r="G711" s="54"/>
      <c r="H711" s="54"/>
      <c r="I711" s="105"/>
      <c r="J711" s="26" t="s">
        <v>171</v>
      </c>
      <c r="K711" s="105"/>
      <c r="L711" s="329">
        <v>65.8</v>
      </c>
      <c r="M711" s="105"/>
      <c r="N711" s="47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348">
        <v>100</v>
      </c>
      <c r="Y711" s="178" t="s">
        <v>171</v>
      </c>
    </row>
    <row r="712" spans="2:25" ht="14.25" customHeight="1" x14ac:dyDescent="0.25">
      <c r="B712" s="30">
        <v>45964</v>
      </c>
      <c r="C712" s="105"/>
      <c r="D712" s="60">
        <v>111</v>
      </c>
      <c r="E712" s="54"/>
      <c r="F712" s="54"/>
      <c r="G712" s="54"/>
      <c r="H712" s="54"/>
      <c r="I712" s="105"/>
      <c r="J712" s="26" t="s">
        <v>171</v>
      </c>
      <c r="K712" s="105"/>
      <c r="L712" s="329">
        <v>67.5</v>
      </c>
      <c r="M712" s="105"/>
      <c r="N712" s="47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348">
        <v>112</v>
      </c>
      <c r="Y712" s="178" t="s">
        <v>171</v>
      </c>
    </row>
    <row r="713" spans="2:25" ht="14.25" customHeight="1" x14ac:dyDescent="0.25">
      <c r="B713" s="30">
        <v>45966</v>
      </c>
      <c r="C713" s="105"/>
      <c r="D713" s="60">
        <v>115</v>
      </c>
      <c r="E713" s="54"/>
      <c r="F713" s="54"/>
      <c r="G713" s="54"/>
      <c r="H713" s="54"/>
      <c r="I713" s="105"/>
      <c r="J713" s="26" t="s">
        <v>171</v>
      </c>
      <c r="K713" s="105"/>
      <c r="L713" s="329">
        <v>57.8</v>
      </c>
      <c r="M713" s="105"/>
      <c r="N713" s="47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348">
        <v>113</v>
      </c>
      <c r="Y713" s="178" t="s">
        <v>171</v>
      </c>
    </row>
    <row r="714" spans="2:25" ht="14.25" customHeight="1" x14ac:dyDescent="0.25">
      <c r="B714" s="30">
        <v>45968</v>
      </c>
      <c r="C714" s="105"/>
      <c r="D714" s="60">
        <v>146</v>
      </c>
      <c r="E714" s="54"/>
      <c r="F714" s="54"/>
      <c r="G714" s="54"/>
      <c r="H714" s="54"/>
      <c r="I714" s="105"/>
      <c r="J714" s="26" t="s">
        <v>171</v>
      </c>
      <c r="K714" s="105"/>
      <c r="L714" s="60">
        <v>104</v>
      </c>
      <c r="M714" s="105"/>
      <c r="N714" s="47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347">
        <v>97.4</v>
      </c>
      <c r="Y714" s="178" t="s">
        <v>171</v>
      </c>
    </row>
    <row r="715" spans="2:25" ht="14.25" customHeight="1" x14ac:dyDescent="0.25">
      <c r="B715" s="30">
        <v>45971</v>
      </c>
      <c r="C715" s="105"/>
      <c r="D715" s="329">
        <v>87.7</v>
      </c>
      <c r="E715" s="54"/>
      <c r="F715" s="54"/>
      <c r="G715" s="54"/>
      <c r="H715" s="54"/>
      <c r="I715" s="105"/>
      <c r="J715" s="26" t="s">
        <v>171</v>
      </c>
      <c r="K715" s="105"/>
      <c r="L715" s="329">
        <v>72.599999999999994</v>
      </c>
      <c r="M715" s="105"/>
      <c r="N715" s="47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347">
        <v>80.599999999999994</v>
      </c>
      <c r="Y715" s="178" t="s">
        <v>171</v>
      </c>
    </row>
    <row r="716" spans="2:25" ht="14.25" customHeight="1" x14ac:dyDescent="0.25">
      <c r="B716" s="30">
        <v>45973</v>
      </c>
      <c r="C716" s="105"/>
      <c r="D716" s="60">
        <v>136</v>
      </c>
      <c r="E716" s="54"/>
      <c r="F716" s="54"/>
      <c r="G716" s="54"/>
      <c r="H716" s="54"/>
      <c r="I716" s="105"/>
      <c r="J716" s="26" t="s">
        <v>171</v>
      </c>
      <c r="K716" s="105"/>
      <c r="L716" s="60">
        <v>111</v>
      </c>
      <c r="M716" s="105"/>
      <c r="N716" s="47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348">
        <v>143</v>
      </c>
      <c r="Y716" s="178" t="s">
        <v>171</v>
      </c>
    </row>
    <row r="717" spans="2:25" ht="14.25" customHeight="1" x14ac:dyDescent="0.25">
      <c r="B717" s="30">
        <v>45975</v>
      </c>
      <c r="C717" s="105"/>
      <c r="D717" s="60">
        <v>140</v>
      </c>
      <c r="E717" s="54"/>
      <c r="F717" s="54"/>
      <c r="G717" s="54"/>
      <c r="H717" s="54"/>
      <c r="I717" s="105"/>
      <c r="J717" s="26" t="s">
        <v>171</v>
      </c>
      <c r="K717" s="105"/>
      <c r="L717" s="60">
        <v>101</v>
      </c>
      <c r="M717" s="105"/>
      <c r="N717" s="47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347">
        <v>71.3</v>
      </c>
      <c r="Y717" s="178" t="s">
        <v>171</v>
      </c>
    </row>
    <row r="718" spans="2:25" ht="14.25" customHeight="1" x14ac:dyDescent="0.25">
      <c r="B718" s="30">
        <v>45978</v>
      </c>
      <c r="C718" s="105"/>
      <c r="D718" s="60">
        <v>128</v>
      </c>
      <c r="E718" s="54"/>
      <c r="F718" s="54"/>
      <c r="G718" s="54"/>
      <c r="H718" s="54"/>
      <c r="I718" s="105"/>
      <c r="J718" s="26" t="s">
        <v>171</v>
      </c>
      <c r="K718" s="105"/>
      <c r="L718" s="329">
        <v>81.3</v>
      </c>
      <c r="M718" s="105"/>
      <c r="N718" s="47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347" t="s">
        <v>171</v>
      </c>
      <c r="Y718" s="178" t="s">
        <v>171</v>
      </c>
    </row>
    <row r="719" spans="2:25" ht="14.25" customHeight="1" x14ac:dyDescent="0.25">
      <c r="B719" s="30">
        <v>45981</v>
      </c>
      <c r="C719" s="105"/>
      <c r="D719" s="60">
        <v>123</v>
      </c>
      <c r="E719" s="54"/>
      <c r="F719" s="54"/>
      <c r="G719" s="54"/>
      <c r="H719" s="54"/>
      <c r="I719" s="105"/>
      <c r="J719" s="26" t="s">
        <v>171</v>
      </c>
      <c r="K719" s="105"/>
      <c r="L719" s="329">
        <v>75.3</v>
      </c>
      <c r="M719" s="105"/>
      <c r="N719" s="47" t="s">
        <v>171</v>
      </c>
      <c r="O719" s="104" t="s">
        <v>171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347" t="s">
        <v>171</v>
      </c>
      <c r="Y719" s="178" t="s">
        <v>171</v>
      </c>
    </row>
    <row r="720" spans="2:25" ht="14.25" customHeight="1" x14ac:dyDescent="0.25">
      <c r="B720" s="30">
        <v>45982</v>
      </c>
      <c r="C720" s="105"/>
      <c r="D720" s="60">
        <v>129</v>
      </c>
      <c r="E720" s="54"/>
      <c r="F720" s="54"/>
      <c r="G720" s="54"/>
      <c r="H720" s="54"/>
      <c r="I720" s="105"/>
      <c r="J720" s="26" t="s">
        <v>171</v>
      </c>
      <c r="K720" s="105"/>
      <c r="L720" s="329">
        <v>80.599999999999994</v>
      </c>
      <c r="M720" s="105"/>
      <c r="N720" s="47" t="s">
        <v>171</v>
      </c>
      <c r="O720" s="10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347" t="s">
        <v>171</v>
      </c>
      <c r="Y720" s="178" t="s">
        <v>171</v>
      </c>
    </row>
    <row r="721" spans="2:25" ht="14.25" customHeight="1" x14ac:dyDescent="0.25">
      <c r="B721" s="30">
        <v>45985</v>
      </c>
      <c r="C721" s="105"/>
      <c r="D721" s="60">
        <v>153</v>
      </c>
      <c r="E721" s="54"/>
      <c r="F721" s="54"/>
      <c r="G721" s="54"/>
      <c r="H721" s="54"/>
      <c r="I721" s="105"/>
      <c r="J721" s="26" t="s">
        <v>171</v>
      </c>
      <c r="K721" s="105"/>
      <c r="L721" s="60">
        <v>131</v>
      </c>
      <c r="M721" s="105"/>
      <c r="N721" s="47" t="s">
        <v>171</v>
      </c>
      <c r="O721" s="10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347" t="s">
        <v>171</v>
      </c>
      <c r="Y721" s="178" t="s">
        <v>171</v>
      </c>
    </row>
    <row r="722" spans="2:25" ht="14.25" customHeight="1" x14ac:dyDescent="0.25">
      <c r="B722" s="30">
        <v>45987</v>
      </c>
      <c r="C722" s="105"/>
      <c r="D722" s="60">
        <v>123</v>
      </c>
      <c r="E722" s="54"/>
      <c r="F722" s="54"/>
      <c r="G722" s="54"/>
      <c r="H722" s="54"/>
      <c r="I722" s="105"/>
      <c r="J722" s="26" t="s">
        <v>171</v>
      </c>
      <c r="K722" s="105"/>
      <c r="L722" s="329">
        <v>88</v>
      </c>
      <c r="M722" s="105"/>
      <c r="N722" s="47" t="s">
        <v>171</v>
      </c>
      <c r="O722" s="10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347" t="s">
        <v>171</v>
      </c>
      <c r="Y722" s="178" t="s">
        <v>171</v>
      </c>
    </row>
    <row r="723" spans="2:25" ht="14.25" customHeight="1" x14ac:dyDescent="0.25">
      <c r="B723" s="30">
        <v>45989</v>
      </c>
      <c r="C723" s="105"/>
      <c r="D723" s="60">
        <v>110</v>
      </c>
      <c r="E723" s="54"/>
      <c r="F723" s="54"/>
      <c r="G723" s="54"/>
      <c r="H723" s="54"/>
      <c r="I723" s="105"/>
      <c r="J723" s="26" t="s">
        <v>171</v>
      </c>
      <c r="K723" s="105"/>
      <c r="L723" s="329">
        <v>95.7</v>
      </c>
      <c r="M723" s="105"/>
      <c r="N723" s="47" t="s">
        <v>171</v>
      </c>
      <c r="O723" s="10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347" t="s">
        <v>171</v>
      </c>
      <c r="Y723" s="178" t="s">
        <v>171</v>
      </c>
    </row>
    <row r="724" spans="2:25" ht="13.5" customHeight="1" x14ac:dyDescent="0.25">
      <c r="B724" s="30">
        <v>45992</v>
      </c>
      <c r="C724" s="105"/>
      <c r="D724" s="60">
        <v>131</v>
      </c>
      <c r="E724" s="54"/>
      <c r="F724" s="54"/>
      <c r="G724" s="54"/>
      <c r="H724" s="54"/>
      <c r="I724" s="105"/>
      <c r="J724" s="26" t="s">
        <v>171</v>
      </c>
      <c r="K724" s="105"/>
      <c r="L724" s="60">
        <v>108</v>
      </c>
      <c r="M724" s="105"/>
      <c r="N724" s="47" t="s">
        <v>171</v>
      </c>
      <c r="O724" s="10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347" t="s">
        <v>171</v>
      </c>
      <c r="Y724" s="178" t="s">
        <v>171</v>
      </c>
    </row>
    <row r="725" spans="2:25" ht="13.5" customHeight="1" x14ac:dyDescent="0.25">
      <c r="B725" s="30">
        <v>45994</v>
      </c>
      <c r="C725" s="105"/>
      <c r="D725" s="60">
        <v>114</v>
      </c>
      <c r="E725" s="54"/>
      <c r="F725" s="54"/>
      <c r="G725" s="54"/>
      <c r="H725" s="54"/>
      <c r="I725" s="105"/>
      <c r="J725" s="26" t="s">
        <v>171</v>
      </c>
      <c r="K725" s="105"/>
      <c r="L725" s="60">
        <v>107</v>
      </c>
      <c r="M725" s="105"/>
      <c r="N725" s="47" t="s">
        <v>171</v>
      </c>
      <c r="O725" s="10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347" t="s">
        <v>171</v>
      </c>
      <c r="Y725" s="178" t="s">
        <v>171</v>
      </c>
    </row>
    <row r="726" spans="2:25" ht="13.5" customHeight="1" x14ac:dyDescent="0.25">
      <c r="B726" s="30">
        <v>45996</v>
      </c>
      <c r="C726" s="105"/>
      <c r="D726" s="60">
        <v>130</v>
      </c>
      <c r="E726" s="54"/>
      <c r="F726" s="54"/>
      <c r="G726" s="54"/>
      <c r="H726" s="54"/>
      <c r="I726" s="105"/>
      <c r="J726" s="26" t="s">
        <v>171</v>
      </c>
      <c r="K726" s="105"/>
      <c r="L726" s="60">
        <v>111</v>
      </c>
      <c r="M726" s="105"/>
      <c r="N726" s="47" t="s">
        <v>171</v>
      </c>
      <c r="O726" s="10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347" t="s">
        <v>171</v>
      </c>
      <c r="Y726" s="178" t="s">
        <v>171</v>
      </c>
    </row>
    <row r="727" spans="2:25" ht="13.5" customHeight="1" x14ac:dyDescent="0.25">
      <c r="B727" s="30">
        <v>46001</v>
      </c>
      <c r="C727" s="105"/>
      <c r="D727" s="329">
        <v>74</v>
      </c>
      <c r="E727" s="54"/>
      <c r="F727" s="54"/>
      <c r="G727" s="54"/>
      <c r="H727" s="54"/>
      <c r="I727" s="105"/>
      <c r="J727" s="26" t="s">
        <v>171</v>
      </c>
      <c r="K727" s="105"/>
      <c r="L727" s="60">
        <v>101</v>
      </c>
      <c r="M727" s="105"/>
      <c r="N727" s="47" t="s">
        <v>171</v>
      </c>
      <c r="O727" s="10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347" t="s">
        <v>171</v>
      </c>
      <c r="Y727" s="178" t="s">
        <v>171</v>
      </c>
    </row>
    <row r="728" spans="2:25" ht="13.5" customHeight="1" x14ac:dyDescent="0.25">
      <c r="B728" s="30">
        <v>46003</v>
      </c>
      <c r="C728" s="105"/>
      <c r="D728" s="60">
        <v>126</v>
      </c>
      <c r="E728" s="54"/>
      <c r="F728" s="54"/>
      <c r="G728" s="54"/>
      <c r="H728" s="54"/>
      <c r="I728" s="105"/>
      <c r="J728" s="60">
        <v>136</v>
      </c>
      <c r="K728" s="105"/>
      <c r="L728" s="60">
        <v>103</v>
      </c>
      <c r="M728" s="105"/>
      <c r="N728" s="47" t="s">
        <v>171</v>
      </c>
      <c r="O728" s="104" t="s">
        <v>171</v>
      </c>
      <c r="P728" s="49" t="s">
        <v>171</v>
      </c>
      <c r="Q728" s="105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347" t="s">
        <v>171</v>
      </c>
      <c r="Y728" s="178" t="s">
        <v>171</v>
      </c>
    </row>
    <row r="729" spans="2:25" ht="13.5" customHeight="1" x14ac:dyDescent="0.25">
      <c r="B729" s="30">
        <v>46006</v>
      </c>
      <c r="C729" s="105"/>
      <c r="D729" s="329">
        <v>35.1</v>
      </c>
      <c r="E729" s="54"/>
      <c r="F729" s="54"/>
      <c r="G729" s="54"/>
      <c r="H729" s="54"/>
      <c r="I729" s="105"/>
      <c r="J729" s="26" t="s">
        <v>171</v>
      </c>
      <c r="K729" s="105"/>
      <c r="L729" s="47" t="s">
        <v>171</v>
      </c>
      <c r="M729" s="105"/>
      <c r="N729" s="47" t="s">
        <v>171</v>
      </c>
      <c r="O729" s="104" t="s">
        <v>171</v>
      </c>
      <c r="P729" s="49" t="s">
        <v>171</v>
      </c>
      <c r="Q729" s="105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347" t="s">
        <v>171</v>
      </c>
      <c r="Y729" s="178" t="s">
        <v>171</v>
      </c>
    </row>
    <row r="730" spans="2:25" ht="13.5" customHeight="1" x14ac:dyDescent="0.25">
      <c r="B730" s="30">
        <v>46008</v>
      </c>
      <c r="C730" s="105"/>
      <c r="D730" s="329">
        <v>65.5</v>
      </c>
      <c r="E730" s="54"/>
      <c r="F730" s="54"/>
      <c r="G730" s="54"/>
      <c r="H730" s="54"/>
      <c r="I730" s="105"/>
      <c r="J730" s="26" t="s">
        <v>171</v>
      </c>
      <c r="K730" s="105"/>
      <c r="L730" s="47" t="s">
        <v>171</v>
      </c>
      <c r="M730" s="105"/>
      <c r="N730" s="47" t="s">
        <v>171</v>
      </c>
      <c r="O730" s="104" t="s">
        <v>171</v>
      </c>
      <c r="P730" s="49" t="s">
        <v>171</v>
      </c>
      <c r="Q730" s="105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347" t="s">
        <v>171</v>
      </c>
      <c r="Y730" s="178" t="s">
        <v>171</v>
      </c>
    </row>
    <row r="731" spans="2:25" ht="13.5" customHeight="1" x14ac:dyDescent="0.25">
      <c r="B731" s="30">
        <v>46010</v>
      </c>
      <c r="C731" s="105"/>
      <c r="D731" s="329">
        <v>94.8</v>
      </c>
      <c r="E731" s="54"/>
      <c r="F731" s="54"/>
      <c r="G731" s="54"/>
      <c r="H731" s="54"/>
      <c r="I731" s="105"/>
      <c r="J731" s="26" t="s">
        <v>171</v>
      </c>
      <c r="K731" s="105"/>
      <c r="L731" s="47" t="s">
        <v>171</v>
      </c>
      <c r="M731" s="105"/>
      <c r="N731" s="47" t="s">
        <v>171</v>
      </c>
      <c r="O731" s="104" t="s">
        <v>171</v>
      </c>
      <c r="P731" s="49" t="s">
        <v>171</v>
      </c>
      <c r="Q731" s="105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347" t="s">
        <v>171</v>
      </c>
      <c r="Y731" s="178" t="s">
        <v>171</v>
      </c>
    </row>
    <row r="732" spans="2:25" ht="13.5" customHeight="1" x14ac:dyDescent="0.25">
      <c r="B732" s="30">
        <v>46013</v>
      </c>
      <c r="C732" s="105"/>
      <c r="D732" s="329">
        <v>56.2</v>
      </c>
      <c r="E732" s="54"/>
      <c r="F732" s="54"/>
      <c r="G732" s="54"/>
      <c r="H732" s="54"/>
      <c r="I732" s="105"/>
      <c r="J732" s="26" t="s">
        <v>171</v>
      </c>
      <c r="K732" s="105"/>
      <c r="L732" s="47" t="s">
        <v>171</v>
      </c>
      <c r="M732" s="105"/>
      <c r="N732" s="47" t="s">
        <v>171</v>
      </c>
      <c r="O732" s="104" t="s">
        <v>171</v>
      </c>
      <c r="P732" s="49" t="s">
        <v>171</v>
      </c>
      <c r="Q732" s="105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347" t="s">
        <v>171</v>
      </c>
      <c r="Y732" s="178" t="s">
        <v>171</v>
      </c>
    </row>
    <row r="733" spans="2:25" ht="13.5" customHeight="1" x14ac:dyDescent="0.25">
      <c r="B733" s="30">
        <v>46015</v>
      </c>
      <c r="C733" s="105"/>
      <c r="D733" s="60">
        <v>105</v>
      </c>
      <c r="E733" s="54"/>
      <c r="F733" s="54"/>
      <c r="G733" s="54"/>
      <c r="H733" s="54"/>
      <c r="I733" s="105"/>
      <c r="J733" s="26" t="s">
        <v>171</v>
      </c>
      <c r="K733" s="105"/>
      <c r="L733" s="47" t="s">
        <v>171</v>
      </c>
      <c r="M733" s="105"/>
      <c r="N733" s="47" t="s">
        <v>171</v>
      </c>
      <c r="O733" s="104" t="s">
        <v>171</v>
      </c>
      <c r="P733" s="49" t="s">
        <v>171</v>
      </c>
      <c r="Q733" s="105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347" t="s">
        <v>171</v>
      </c>
      <c r="Y733" s="178" t="s">
        <v>171</v>
      </c>
    </row>
    <row r="734" spans="2:25" ht="13.5" customHeight="1" x14ac:dyDescent="0.25">
      <c r="B734" s="30">
        <v>46017</v>
      </c>
      <c r="C734" s="105"/>
      <c r="D734" s="329">
        <v>43.7</v>
      </c>
      <c r="E734" s="54"/>
      <c r="F734" s="54"/>
      <c r="G734" s="54"/>
      <c r="H734" s="54"/>
      <c r="I734" s="105"/>
      <c r="J734" s="26" t="s">
        <v>171</v>
      </c>
      <c r="K734" s="105"/>
      <c r="L734" s="47" t="s">
        <v>171</v>
      </c>
      <c r="M734" s="105"/>
      <c r="N734" s="47" t="s">
        <v>171</v>
      </c>
      <c r="O734" s="104" t="s">
        <v>171</v>
      </c>
      <c r="P734" s="49" t="s">
        <v>171</v>
      </c>
      <c r="Q734" s="105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347" t="s">
        <v>171</v>
      </c>
      <c r="Y734" s="178" t="s">
        <v>171</v>
      </c>
    </row>
    <row r="735" spans="2:25" ht="13.5" customHeight="1" x14ac:dyDescent="0.25">
      <c r="B735" s="30">
        <v>46020</v>
      </c>
      <c r="C735" s="105"/>
      <c r="D735" s="60">
        <v>109</v>
      </c>
      <c r="E735" s="54"/>
      <c r="F735" s="54"/>
      <c r="G735" s="54"/>
      <c r="H735" s="54"/>
      <c r="I735" s="105"/>
      <c r="J735" s="26" t="s">
        <v>171</v>
      </c>
      <c r="K735" s="105"/>
      <c r="L735" s="47" t="s">
        <v>171</v>
      </c>
      <c r="M735" s="105"/>
      <c r="N735" s="47" t="s">
        <v>171</v>
      </c>
      <c r="O735" s="104" t="s">
        <v>171</v>
      </c>
      <c r="P735" s="49" t="s">
        <v>171</v>
      </c>
      <c r="Q735" s="105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347" t="s">
        <v>171</v>
      </c>
      <c r="Y735" s="178" t="s">
        <v>171</v>
      </c>
    </row>
    <row r="736" spans="2:25" ht="13.5" customHeight="1" x14ac:dyDescent="0.25">
      <c r="B736" s="30">
        <v>46022</v>
      </c>
      <c r="C736" s="105"/>
      <c r="D736" s="329">
        <v>97.9</v>
      </c>
      <c r="E736" s="54"/>
      <c r="F736" s="54"/>
      <c r="G736" s="54"/>
      <c r="H736" s="54"/>
      <c r="I736" s="105"/>
      <c r="J736" s="26" t="s">
        <v>171</v>
      </c>
      <c r="K736" s="105"/>
      <c r="L736" s="329">
        <v>75.3</v>
      </c>
      <c r="M736" s="105"/>
      <c r="N736" s="47" t="s">
        <v>171</v>
      </c>
      <c r="O736" s="104" t="s">
        <v>171</v>
      </c>
      <c r="P736" s="49" t="s">
        <v>171</v>
      </c>
      <c r="Q736" s="105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347" t="s">
        <v>171</v>
      </c>
      <c r="Y736" s="178" t="s">
        <v>171</v>
      </c>
    </row>
    <row r="737" spans="2:25" ht="13.5" customHeight="1" x14ac:dyDescent="0.25">
      <c r="B737" s="30">
        <v>46024</v>
      </c>
      <c r="C737" s="105"/>
      <c r="D737" s="60">
        <v>116</v>
      </c>
      <c r="E737" s="54"/>
      <c r="F737" s="54"/>
      <c r="G737" s="54"/>
      <c r="H737" s="54"/>
      <c r="I737" s="105"/>
      <c r="J737" s="26" t="s">
        <v>171</v>
      </c>
      <c r="K737" s="105"/>
      <c r="L737" s="329">
        <v>85.5</v>
      </c>
      <c r="M737" s="105"/>
      <c r="N737" s="47" t="s">
        <v>171</v>
      </c>
      <c r="O737" s="104" t="s">
        <v>171</v>
      </c>
      <c r="P737" s="49" t="s">
        <v>171</v>
      </c>
      <c r="Q737" s="105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347" t="s">
        <v>171</v>
      </c>
      <c r="Y737" s="178" t="s">
        <v>171</v>
      </c>
    </row>
    <row r="738" spans="2:25" ht="13.5" customHeight="1" x14ac:dyDescent="0.25">
      <c r="B738" s="30">
        <v>46027</v>
      </c>
      <c r="C738" s="105"/>
      <c r="D738" s="329">
        <v>93</v>
      </c>
      <c r="E738" s="54"/>
      <c r="F738" s="54"/>
      <c r="G738" s="54"/>
      <c r="H738" s="54"/>
      <c r="I738" s="105"/>
      <c r="J738" s="26" t="s">
        <v>171</v>
      </c>
      <c r="K738" s="105"/>
      <c r="L738" s="47" t="s">
        <v>171</v>
      </c>
      <c r="M738" s="105"/>
      <c r="N738" s="47" t="s">
        <v>171</v>
      </c>
      <c r="O738" s="104" t="s">
        <v>171</v>
      </c>
      <c r="P738" s="49" t="s">
        <v>171</v>
      </c>
      <c r="Q738" s="105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347" t="s">
        <v>171</v>
      </c>
      <c r="Y738" s="178" t="s">
        <v>171</v>
      </c>
    </row>
    <row r="739" spans="2:25" ht="13.5" customHeight="1" x14ac:dyDescent="0.25">
      <c r="B739" s="30">
        <v>46029</v>
      </c>
      <c r="C739" s="105"/>
      <c r="D739" s="60">
        <v>124</v>
      </c>
      <c r="E739" s="54"/>
      <c r="F739" s="54"/>
      <c r="G739" s="54"/>
      <c r="H739" s="54"/>
      <c r="I739" s="105"/>
      <c r="J739" s="26" t="s">
        <v>171</v>
      </c>
      <c r="K739" s="105"/>
      <c r="L739" s="47" t="s">
        <v>171</v>
      </c>
      <c r="M739" s="105"/>
      <c r="N739" s="47" t="s">
        <v>171</v>
      </c>
      <c r="O739" s="104" t="s">
        <v>171</v>
      </c>
      <c r="P739" s="49" t="s">
        <v>171</v>
      </c>
      <c r="Q739" s="105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347" t="s">
        <v>171</v>
      </c>
      <c r="Y739" s="178" t="s">
        <v>171</v>
      </c>
    </row>
    <row r="740" spans="2:25" ht="13.5" customHeight="1" x14ac:dyDescent="0.25">
      <c r="B740" s="30">
        <v>46031</v>
      </c>
      <c r="C740" s="105"/>
      <c r="D740" s="60">
        <v>135</v>
      </c>
      <c r="E740" s="54"/>
      <c r="F740" s="54"/>
      <c r="G740" s="54"/>
      <c r="H740" s="54"/>
      <c r="I740" s="105"/>
      <c r="J740" s="27">
        <v>128</v>
      </c>
      <c r="K740" s="105"/>
      <c r="L740" s="329">
        <v>77.2</v>
      </c>
      <c r="M740" s="105"/>
      <c r="N740" s="47" t="s">
        <v>171</v>
      </c>
      <c r="O740" s="104" t="s">
        <v>171</v>
      </c>
      <c r="P740" s="49" t="s">
        <v>171</v>
      </c>
      <c r="Q740" s="105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347" t="s">
        <v>171</v>
      </c>
      <c r="Y740" s="178" t="s">
        <v>171</v>
      </c>
    </row>
    <row r="741" spans="2:25" ht="13.5" customHeight="1" x14ac:dyDescent="0.25">
      <c r="B741" s="30">
        <v>46034</v>
      </c>
      <c r="C741" s="105"/>
      <c r="D741" s="60">
        <v>169</v>
      </c>
      <c r="E741" s="54"/>
      <c r="F741" s="54"/>
      <c r="G741" s="54"/>
      <c r="H741" s="54"/>
      <c r="I741" s="105"/>
      <c r="J741" s="27">
        <v>174</v>
      </c>
      <c r="K741" s="105"/>
      <c r="L741" s="60">
        <v>114</v>
      </c>
      <c r="M741" s="105"/>
      <c r="N741" s="47" t="s">
        <v>171</v>
      </c>
      <c r="O741" s="104" t="s">
        <v>171</v>
      </c>
      <c r="P741" s="49" t="s">
        <v>171</v>
      </c>
      <c r="Q741" s="105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347" t="s">
        <v>171</v>
      </c>
      <c r="Y741" s="178" t="s">
        <v>171</v>
      </c>
    </row>
    <row r="742" spans="2:25" ht="13.5" customHeight="1" x14ac:dyDescent="0.25">
      <c r="B742" s="30">
        <v>46036</v>
      </c>
      <c r="C742" s="105"/>
      <c r="D742" s="60">
        <v>163</v>
      </c>
      <c r="E742" s="54"/>
      <c r="F742" s="54"/>
      <c r="G742" s="54"/>
      <c r="H742" s="54"/>
      <c r="I742" s="105"/>
      <c r="J742" s="27">
        <v>171</v>
      </c>
      <c r="K742" s="105"/>
      <c r="L742" s="60">
        <v>118</v>
      </c>
      <c r="M742" s="105"/>
      <c r="N742" s="47" t="s">
        <v>171</v>
      </c>
      <c r="O742" s="104" t="s">
        <v>171</v>
      </c>
      <c r="P742" s="49" t="s">
        <v>171</v>
      </c>
      <c r="Q742" s="105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347" t="s">
        <v>171</v>
      </c>
      <c r="Y742" s="178" t="s">
        <v>171</v>
      </c>
    </row>
    <row r="743" spans="2:25" ht="13.5" customHeight="1" x14ac:dyDescent="0.25">
      <c r="B743" s="30">
        <v>46038</v>
      </c>
      <c r="C743" s="105"/>
      <c r="D743" s="60">
        <v>150</v>
      </c>
      <c r="E743" s="54"/>
      <c r="F743" s="54"/>
      <c r="G743" s="54"/>
      <c r="H743" s="54"/>
      <c r="I743" s="105"/>
      <c r="J743" s="27">
        <v>162</v>
      </c>
      <c r="K743" s="105"/>
      <c r="L743" s="60">
        <v>104</v>
      </c>
      <c r="M743" s="105"/>
      <c r="N743" s="47" t="s">
        <v>171</v>
      </c>
      <c r="O743" s="104" t="s">
        <v>171</v>
      </c>
      <c r="P743" s="49" t="s">
        <v>171</v>
      </c>
      <c r="Q743" s="105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347" t="s">
        <v>171</v>
      </c>
      <c r="Y743" s="178" t="s">
        <v>171</v>
      </c>
    </row>
    <row r="744" spans="2:25" ht="13.5" customHeight="1" x14ac:dyDescent="0.25">
      <c r="B744" s="30">
        <v>46041</v>
      </c>
      <c r="C744" s="105"/>
      <c r="D744" s="60">
        <v>123</v>
      </c>
      <c r="E744" s="54"/>
      <c r="F744" s="54"/>
      <c r="G744" s="54"/>
      <c r="H744" s="54"/>
      <c r="I744" s="105"/>
      <c r="J744" s="27">
        <v>160</v>
      </c>
      <c r="K744" s="105"/>
      <c r="L744" s="329">
        <v>81.900000000000006</v>
      </c>
      <c r="M744" s="105"/>
      <c r="N744" s="47" t="s">
        <v>171</v>
      </c>
      <c r="O744" s="104" t="s">
        <v>171</v>
      </c>
      <c r="P744" s="49" t="s">
        <v>171</v>
      </c>
      <c r="Q744" s="105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347" t="s">
        <v>171</v>
      </c>
      <c r="Y744" s="178" t="s">
        <v>171</v>
      </c>
    </row>
    <row r="745" spans="2:25" ht="13.5" customHeight="1" x14ac:dyDescent="0.25">
      <c r="B745" s="30">
        <v>46043</v>
      </c>
      <c r="C745" s="105"/>
      <c r="D745" s="329">
        <v>96.6</v>
      </c>
      <c r="E745" s="54"/>
      <c r="F745" s="54"/>
      <c r="G745" s="54"/>
      <c r="H745" s="54"/>
      <c r="I745" s="105"/>
      <c r="J745" s="27">
        <v>108</v>
      </c>
      <c r="K745" s="105"/>
      <c r="L745" s="329">
        <v>68.7</v>
      </c>
      <c r="M745" s="105"/>
      <c r="N745" s="47" t="s">
        <v>171</v>
      </c>
      <c r="O745" s="104" t="s">
        <v>171</v>
      </c>
      <c r="P745" s="49" t="s">
        <v>171</v>
      </c>
      <c r="Q745" s="105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347" t="s">
        <v>171</v>
      </c>
      <c r="Y745" s="178" t="s">
        <v>171</v>
      </c>
    </row>
    <row r="746" spans="2:25" ht="13.5" customHeight="1" x14ac:dyDescent="0.25">
      <c r="B746" s="30">
        <v>46045</v>
      </c>
      <c r="C746" s="105"/>
      <c r="D746" s="329">
        <v>136</v>
      </c>
      <c r="E746" s="54"/>
      <c r="F746" s="54"/>
      <c r="G746" s="54"/>
      <c r="H746" s="54"/>
      <c r="I746" s="105"/>
      <c r="J746" s="26" t="s">
        <v>171</v>
      </c>
      <c r="K746" s="105"/>
      <c r="L746" s="329">
        <v>87.1</v>
      </c>
      <c r="M746" s="105"/>
      <c r="N746" s="47" t="s">
        <v>171</v>
      </c>
      <c r="O746" s="104" t="s">
        <v>171</v>
      </c>
      <c r="P746" s="49" t="s">
        <v>171</v>
      </c>
      <c r="Q746" s="105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347" t="s">
        <v>171</v>
      </c>
      <c r="Y746" s="178" t="s">
        <v>171</v>
      </c>
    </row>
    <row r="747" spans="2:25" ht="13.5" customHeight="1" x14ac:dyDescent="0.25">
      <c r="B747" s="30">
        <v>46048</v>
      </c>
      <c r="C747" s="105"/>
      <c r="D747" s="60">
        <v>134</v>
      </c>
      <c r="E747" s="54"/>
      <c r="F747" s="54"/>
      <c r="G747" s="54"/>
      <c r="H747" s="54"/>
      <c r="I747" s="105"/>
      <c r="J747" s="26" t="s">
        <v>171</v>
      </c>
      <c r="K747" s="105"/>
      <c r="L747" s="329">
        <v>85.1</v>
      </c>
      <c r="M747" s="105"/>
      <c r="N747" s="47" t="s">
        <v>171</v>
      </c>
      <c r="O747" s="104" t="s">
        <v>171</v>
      </c>
      <c r="P747" s="49" t="s">
        <v>171</v>
      </c>
      <c r="Q747" s="105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347" t="s">
        <v>171</v>
      </c>
      <c r="Y747" s="178" t="s">
        <v>171</v>
      </c>
    </row>
    <row r="748" spans="2:25" ht="13.5" customHeight="1" x14ac:dyDescent="0.25">
      <c r="B748" s="30">
        <v>46050</v>
      </c>
      <c r="C748" s="105"/>
      <c r="D748" s="60">
        <v>101</v>
      </c>
      <c r="E748" s="54"/>
      <c r="F748" s="54"/>
      <c r="G748" s="54"/>
      <c r="H748" s="54"/>
      <c r="I748" s="105"/>
      <c r="J748" s="26" t="s">
        <v>171</v>
      </c>
      <c r="K748" s="105"/>
      <c r="L748" s="329">
        <v>72.5</v>
      </c>
      <c r="M748" s="105"/>
      <c r="N748" s="47" t="s">
        <v>171</v>
      </c>
      <c r="O748" s="104" t="s">
        <v>171</v>
      </c>
      <c r="P748" s="49" t="s">
        <v>171</v>
      </c>
      <c r="Q748" s="105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347" t="s">
        <v>171</v>
      </c>
      <c r="Y748" s="178" t="s">
        <v>171</v>
      </c>
    </row>
    <row r="749" spans="2:25" ht="13.5" customHeight="1" x14ac:dyDescent="0.25">
      <c r="B749" s="30">
        <v>46052</v>
      </c>
      <c r="C749" s="105"/>
      <c r="D749" s="60">
        <v>101</v>
      </c>
      <c r="E749" s="54"/>
      <c r="F749" s="54"/>
      <c r="G749" s="54"/>
      <c r="H749" s="54"/>
      <c r="I749" s="105"/>
      <c r="J749" s="27">
        <v>146</v>
      </c>
      <c r="K749" s="105"/>
      <c r="L749" s="329">
        <v>75.7</v>
      </c>
      <c r="M749" s="105"/>
      <c r="N749" s="47" t="s">
        <v>171</v>
      </c>
      <c r="O749" s="104" t="s">
        <v>171</v>
      </c>
      <c r="P749" s="49" t="s">
        <v>171</v>
      </c>
      <c r="Q749" s="105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347" t="s">
        <v>171</v>
      </c>
      <c r="Y749" s="178" t="s">
        <v>171</v>
      </c>
    </row>
    <row r="750" spans="2:25" ht="13.5" customHeight="1" x14ac:dyDescent="0.25">
      <c r="B750" s="30">
        <v>46055</v>
      </c>
      <c r="C750" s="105"/>
      <c r="D750" s="60">
        <v>123</v>
      </c>
      <c r="E750" s="54"/>
      <c r="F750" s="54"/>
      <c r="G750" s="54"/>
      <c r="H750" s="54"/>
      <c r="I750" s="105"/>
      <c r="J750" s="27">
        <v>153</v>
      </c>
      <c r="K750" s="105"/>
      <c r="L750" s="329">
        <v>74.5</v>
      </c>
      <c r="M750" s="105"/>
      <c r="N750" s="47" t="s">
        <v>171</v>
      </c>
      <c r="O750" s="104" t="s">
        <v>171</v>
      </c>
      <c r="P750" s="49" t="s">
        <v>171</v>
      </c>
      <c r="Q750" s="105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347" t="s">
        <v>171</v>
      </c>
      <c r="Y750" s="178" t="s">
        <v>171</v>
      </c>
    </row>
    <row r="751" spans="2:25" ht="13.5" customHeight="1" x14ac:dyDescent="0.25">
      <c r="B751" s="30">
        <v>46057</v>
      </c>
      <c r="C751" s="105"/>
      <c r="D751" s="60">
        <v>111</v>
      </c>
      <c r="E751" s="54"/>
      <c r="F751" s="54"/>
      <c r="G751" s="54"/>
      <c r="H751" s="54"/>
      <c r="I751" s="105"/>
      <c r="J751" s="26" t="s">
        <v>171</v>
      </c>
      <c r="K751" s="105"/>
      <c r="L751" s="26" t="s">
        <v>171</v>
      </c>
      <c r="M751" s="105"/>
      <c r="N751" s="47" t="s">
        <v>171</v>
      </c>
      <c r="O751" s="104" t="s">
        <v>171</v>
      </c>
      <c r="P751" s="49" t="s">
        <v>171</v>
      </c>
      <c r="Q751" s="105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347" t="s">
        <v>171</v>
      </c>
      <c r="Y751" s="178" t="s">
        <v>171</v>
      </c>
    </row>
    <row r="752" spans="2:25" ht="13.5" customHeight="1" x14ac:dyDescent="0.25">
      <c r="B752" s="30">
        <v>46059</v>
      </c>
      <c r="C752" s="105"/>
      <c r="D752" s="60">
        <v>163</v>
      </c>
      <c r="E752" s="54"/>
      <c r="F752" s="54"/>
      <c r="G752" s="54"/>
      <c r="H752" s="54"/>
      <c r="I752" s="105"/>
      <c r="J752" s="27">
        <v>157</v>
      </c>
      <c r="K752" s="105"/>
      <c r="L752" s="331">
        <v>77.400000000000006</v>
      </c>
      <c r="M752" s="105"/>
      <c r="N752" s="47" t="s">
        <v>171</v>
      </c>
      <c r="O752" s="104" t="s">
        <v>171</v>
      </c>
      <c r="P752" s="49" t="s">
        <v>171</v>
      </c>
      <c r="Q752" s="105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347" t="s">
        <v>171</v>
      </c>
      <c r="Y752" s="178" t="s">
        <v>171</v>
      </c>
    </row>
    <row r="753" spans="2:25" ht="13.5" customHeight="1" x14ac:dyDescent="0.25">
      <c r="B753" s="30">
        <v>46062</v>
      </c>
      <c r="C753" s="105"/>
      <c r="D753" s="60">
        <v>131</v>
      </c>
      <c r="E753" s="54"/>
      <c r="F753" s="54"/>
      <c r="G753" s="54"/>
      <c r="H753" s="54"/>
      <c r="I753" s="105"/>
      <c r="J753" s="27">
        <v>154</v>
      </c>
      <c r="K753" s="105"/>
      <c r="L753" s="331">
        <v>92.1</v>
      </c>
      <c r="M753" s="105"/>
      <c r="N753" s="47" t="s">
        <v>171</v>
      </c>
      <c r="O753" s="104" t="s">
        <v>171</v>
      </c>
      <c r="P753" s="49" t="s">
        <v>171</v>
      </c>
      <c r="Q753" s="105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347" t="s">
        <v>171</v>
      </c>
      <c r="Y753" s="178" t="s">
        <v>171</v>
      </c>
    </row>
    <row r="754" spans="2:25" ht="13.5" customHeight="1" x14ac:dyDescent="0.25">
      <c r="B754" s="30">
        <v>46064</v>
      </c>
      <c r="C754" s="105"/>
      <c r="D754" s="60">
        <v>111</v>
      </c>
      <c r="E754" s="54"/>
      <c r="F754" s="54"/>
      <c r="G754" s="54"/>
      <c r="H754" s="54"/>
      <c r="I754" s="105"/>
      <c r="J754" s="331">
        <v>94.8</v>
      </c>
      <c r="K754" s="105"/>
      <c r="L754" s="331">
        <v>74</v>
      </c>
      <c r="M754" s="105"/>
      <c r="N754" s="47" t="s">
        <v>171</v>
      </c>
      <c r="O754" s="104" t="s">
        <v>171</v>
      </c>
      <c r="P754" s="49" t="s">
        <v>171</v>
      </c>
      <c r="Q754" s="105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347" t="s">
        <v>171</v>
      </c>
      <c r="Y754" s="178" t="s">
        <v>171</v>
      </c>
    </row>
    <row r="755" spans="2:25" ht="13.5" customHeight="1" x14ac:dyDescent="0.25">
      <c r="B755" s="30">
        <v>46066</v>
      </c>
      <c r="C755" s="105"/>
      <c r="D755" s="60">
        <v>126</v>
      </c>
      <c r="E755" s="54"/>
      <c r="F755" s="54"/>
      <c r="G755" s="54"/>
      <c r="H755" s="54"/>
      <c r="I755" s="105"/>
      <c r="J755" s="27">
        <v>157</v>
      </c>
      <c r="K755" s="105"/>
      <c r="L755" s="27">
        <v>101</v>
      </c>
      <c r="M755" s="105"/>
      <c r="N755" s="47" t="s">
        <v>171</v>
      </c>
      <c r="O755" s="104" t="s">
        <v>171</v>
      </c>
      <c r="P755" s="49" t="s">
        <v>171</v>
      </c>
      <c r="Q755" s="105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347" t="s">
        <v>171</v>
      </c>
      <c r="Y755" s="178" t="s">
        <v>171</v>
      </c>
    </row>
    <row r="756" spans="2:25" ht="13.5" customHeight="1" x14ac:dyDescent="0.25">
      <c r="B756" s="30">
        <v>46069</v>
      </c>
      <c r="C756" s="105"/>
      <c r="D756" s="60">
        <v>140</v>
      </c>
      <c r="E756" s="54"/>
      <c r="F756" s="54"/>
      <c r="G756" s="54"/>
      <c r="H756" s="54"/>
      <c r="I756" s="105"/>
      <c r="J756" s="27">
        <v>155</v>
      </c>
      <c r="K756" s="105"/>
      <c r="L756" s="331">
        <v>98.3</v>
      </c>
      <c r="M756" s="105"/>
      <c r="N756" s="47" t="s">
        <v>171</v>
      </c>
      <c r="O756" s="104" t="s">
        <v>171</v>
      </c>
      <c r="P756" s="49" t="s">
        <v>171</v>
      </c>
      <c r="Q756" s="105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347" t="s">
        <v>171</v>
      </c>
      <c r="Y756" s="178" t="s">
        <v>171</v>
      </c>
    </row>
    <row r="757" spans="2:25" ht="13.5" customHeight="1" x14ac:dyDescent="0.25">
      <c r="B757" s="30">
        <v>46071</v>
      </c>
      <c r="C757" s="105"/>
      <c r="D757" s="60">
        <v>154</v>
      </c>
      <c r="E757" s="54"/>
      <c r="F757" s="54"/>
      <c r="G757" s="54"/>
      <c r="H757" s="54"/>
      <c r="I757" s="105"/>
      <c r="J757" s="27">
        <v>152</v>
      </c>
      <c r="K757" s="105"/>
      <c r="L757" s="27">
        <v>105</v>
      </c>
      <c r="M757" s="105"/>
      <c r="N757" s="47" t="s">
        <v>171</v>
      </c>
      <c r="O757" s="104" t="s">
        <v>171</v>
      </c>
      <c r="P757" s="49" t="s">
        <v>171</v>
      </c>
      <c r="Q757" s="105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347" t="s">
        <v>171</v>
      </c>
      <c r="Y757" s="178" t="s">
        <v>171</v>
      </c>
    </row>
    <row r="758" spans="2:25" ht="13.5" customHeight="1" x14ac:dyDescent="0.25">
      <c r="B758" s="30">
        <v>46077</v>
      </c>
      <c r="C758" s="105"/>
      <c r="D758" s="60">
        <v>150</v>
      </c>
      <c r="E758" s="54"/>
      <c r="F758" s="54"/>
      <c r="G758" s="54"/>
      <c r="H758" s="54"/>
      <c r="I758" s="105"/>
      <c r="J758" s="27">
        <v>159</v>
      </c>
      <c r="K758" s="105"/>
      <c r="L758" s="27">
        <v>102</v>
      </c>
      <c r="M758" s="105"/>
      <c r="N758" s="47" t="s">
        <v>171</v>
      </c>
      <c r="O758" s="104" t="s">
        <v>171</v>
      </c>
      <c r="P758" s="49" t="s">
        <v>171</v>
      </c>
      <c r="Q758" s="105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347" t="s">
        <v>171</v>
      </c>
      <c r="Y758" s="178" t="s">
        <v>171</v>
      </c>
    </row>
    <row r="759" spans="2:25" ht="13.5" customHeight="1" x14ac:dyDescent="0.25">
      <c r="B759" s="30">
        <v>46078</v>
      </c>
      <c r="C759" s="105"/>
      <c r="D759" s="60">
        <v>138</v>
      </c>
      <c r="E759" s="54"/>
      <c r="F759" s="54"/>
      <c r="G759" s="54"/>
      <c r="H759" s="54"/>
      <c r="I759" s="105"/>
      <c r="J759" s="27">
        <v>143</v>
      </c>
      <c r="K759" s="105"/>
      <c r="L759" s="331">
        <v>80.3</v>
      </c>
      <c r="M759" s="105"/>
      <c r="N759" s="47" t="s">
        <v>171</v>
      </c>
      <c r="O759" s="104" t="s">
        <v>171</v>
      </c>
      <c r="P759" s="49" t="s">
        <v>171</v>
      </c>
      <c r="Q759" s="105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347" t="s">
        <v>171</v>
      </c>
      <c r="Y759" s="178" t="s">
        <v>171</v>
      </c>
    </row>
    <row r="760" spans="2:25" ht="13.5" customHeight="1" x14ac:dyDescent="0.25">
      <c r="B760" s="30">
        <v>46080</v>
      </c>
      <c r="C760" s="105"/>
      <c r="D760" s="60">
        <v>117</v>
      </c>
      <c r="E760" s="54"/>
      <c r="F760" s="54"/>
      <c r="G760" s="54"/>
      <c r="H760" s="54"/>
      <c r="I760" s="105"/>
      <c r="J760" s="27">
        <v>105</v>
      </c>
      <c r="K760" s="105"/>
      <c r="L760" s="331">
        <v>69.900000000000006</v>
      </c>
      <c r="M760" s="105"/>
      <c r="N760" s="47" t="s">
        <v>171</v>
      </c>
      <c r="O760" s="104" t="s">
        <v>171</v>
      </c>
      <c r="P760" s="49" t="s">
        <v>171</v>
      </c>
      <c r="Q760" s="105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347" t="s">
        <v>171</v>
      </c>
      <c r="Y760" s="178" t="s">
        <v>171</v>
      </c>
    </row>
    <row r="761" spans="2:25" ht="13.5" customHeight="1" x14ac:dyDescent="0.25">
      <c r="B761" s="30">
        <v>46083</v>
      </c>
      <c r="C761" s="105"/>
      <c r="D761" s="60">
        <v>117</v>
      </c>
      <c r="E761" s="54"/>
      <c r="F761" s="54"/>
      <c r="G761" s="54"/>
      <c r="H761" s="54"/>
      <c r="I761" s="105"/>
      <c r="J761" s="27">
        <v>154</v>
      </c>
      <c r="K761" s="105"/>
      <c r="L761" s="331">
        <v>90.4</v>
      </c>
      <c r="M761" s="105"/>
      <c r="N761" s="47" t="s">
        <v>171</v>
      </c>
      <c r="O761" s="104" t="s">
        <v>171</v>
      </c>
      <c r="P761" s="49" t="s">
        <v>171</v>
      </c>
      <c r="Q761" s="105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347" t="s">
        <v>171</v>
      </c>
      <c r="Y761" s="178" t="s">
        <v>171</v>
      </c>
    </row>
    <row r="762" spans="2:25" ht="13.5" customHeight="1" x14ac:dyDescent="0.25">
      <c r="B762" s="30">
        <v>46085</v>
      </c>
      <c r="C762" s="105"/>
      <c r="D762" s="60">
        <v>114</v>
      </c>
      <c r="E762" s="54"/>
      <c r="F762" s="54"/>
      <c r="G762" s="54"/>
      <c r="H762" s="54"/>
      <c r="I762" s="105"/>
      <c r="J762" s="27">
        <v>145</v>
      </c>
      <c r="K762" s="105"/>
      <c r="L762" s="331">
        <v>92.1</v>
      </c>
      <c r="M762" s="105"/>
      <c r="N762" s="47" t="s">
        <v>171</v>
      </c>
      <c r="O762" s="104" t="s">
        <v>171</v>
      </c>
      <c r="P762" s="49" t="s">
        <v>171</v>
      </c>
      <c r="Q762" s="105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347" t="s">
        <v>171</v>
      </c>
      <c r="Y762" s="178" t="s">
        <v>171</v>
      </c>
    </row>
    <row r="763" spans="2:25" ht="13.5" customHeight="1" x14ac:dyDescent="0.25">
      <c r="B763" s="30">
        <v>46087</v>
      </c>
      <c r="C763" s="105"/>
      <c r="D763" s="329">
        <v>94.8</v>
      </c>
      <c r="E763" s="54"/>
      <c r="F763" s="54"/>
      <c r="G763" s="54"/>
      <c r="H763" s="54"/>
      <c r="I763" s="105"/>
      <c r="J763" s="26" t="s">
        <v>171</v>
      </c>
      <c r="K763" s="105"/>
      <c r="L763" s="26" t="s">
        <v>171</v>
      </c>
      <c r="M763" s="105"/>
      <c r="N763" s="47" t="s">
        <v>171</v>
      </c>
      <c r="O763" s="104" t="s">
        <v>171</v>
      </c>
      <c r="P763" s="49" t="s">
        <v>171</v>
      </c>
      <c r="Q763" s="105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347" t="s">
        <v>171</v>
      </c>
      <c r="Y763" s="178" t="s">
        <v>171</v>
      </c>
    </row>
    <row r="764" spans="2:25" ht="13.5" customHeight="1" x14ac:dyDescent="0.25">
      <c r="B764" s="30">
        <v>46090</v>
      </c>
      <c r="C764" s="105"/>
      <c r="D764" s="60">
        <v>128</v>
      </c>
      <c r="E764" s="54"/>
      <c r="F764" s="54"/>
      <c r="G764" s="54"/>
      <c r="H764" s="54"/>
      <c r="I764" s="105"/>
      <c r="J764" s="26" t="s">
        <v>171</v>
      </c>
      <c r="K764" s="105"/>
      <c r="L764" s="26" t="s">
        <v>171</v>
      </c>
      <c r="M764" s="105"/>
      <c r="N764" s="47" t="s">
        <v>171</v>
      </c>
      <c r="O764" s="104" t="s">
        <v>171</v>
      </c>
      <c r="P764" s="49" t="s">
        <v>171</v>
      </c>
      <c r="Q764" s="105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347" t="s">
        <v>171</v>
      </c>
      <c r="Y764" s="178" t="s">
        <v>171</v>
      </c>
    </row>
    <row r="765" spans="2:25" ht="13.5" customHeight="1" x14ac:dyDescent="0.25">
      <c r="B765" s="30">
        <v>46092</v>
      </c>
      <c r="C765" s="105"/>
      <c r="D765" s="60">
        <v>120</v>
      </c>
      <c r="E765" s="54"/>
      <c r="F765" s="54"/>
      <c r="G765" s="54"/>
      <c r="H765" s="54"/>
      <c r="I765" s="105"/>
      <c r="J765" s="26" t="s">
        <v>171</v>
      </c>
      <c r="K765" s="105"/>
      <c r="L765" s="26" t="s">
        <v>171</v>
      </c>
      <c r="M765" s="105"/>
      <c r="N765" s="47" t="s">
        <v>171</v>
      </c>
      <c r="O765" s="104" t="s">
        <v>171</v>
      </c>
      <c r="P765" s="49" t="s">
        <v>171</v>
      </c>
      <c r="Q765" s="105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347" t="s">
        <v>171</v>
      </c>
      <c r="Y765" s="178" t="s">
        <v>171</v>
      </c>
    </row>
    <row r="766" spans="2:25" ht="13.5" customHeight="1" x14ac:dyDescent="0.25">
      <c r="B766" s="30">
        <v>46094</v>
      </c>
      <c r="C766" s="105"/>
      <c r="D766" s="60">
        <v>135</v>
      </c>
      <c r="E766" s="54"/>
      <c r="F766" s="54"/>
      <c r="G766" s="54"/>
      <c r="H766" s="54"/>
      <c r="I766" s="105"/>
      <c r="J766" s="27">
        <v>153</v>
      </c>
      <c r="K766" s="105"/>
      <c r="L766" s="26" t="s">
        <v>171</v>
      </c>
      <c r="M766" s="105"/>
      <c r="N766" s="47" t="s">
        <v>171</v>
      </c>
      <c r="O766" s="104" t="s">
        <v>171</v>
      </c>
      <c r="P766" s="49" t="s">
        <v>171</v>
      </c>
      <c r="Q766" s="105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347" t="s">
        <v>171</v>
      </c>
      <c r="Y766" s="178" t="s">
        <v>171</v>
      </c>
    </row>
    <row r="767" spans="2:25" ht="13.5" customHeight="1" x14ac:dyDescent="0.25">
      <c r="B767" s="30">
        <v>46097</v>
      </c>
      <c r="C767" s="105"/>
      <c r="D767" s="60">
        <v>156</v>
      </c>
      <c r="E767" s="54"/>
      <c r="F767" s="54"/>
      <c r="G767" s="54"/>
      <c r="H767" s="54"/>
      <c r="I767" s="105"/>
      <c r="J767" s="27">
        <v>160</v>
      </c>
      <c r="K767" s="105"/>
      <c r="L767" s="27">
        <v>119</v>
      </c>
      <c r="M767" s="105"/>
      <c r="N767" s="47" t="s">
        <v>171</v>
      </c>
      <c r="O767" s="104" t="s">
        <v>171</v>
      </c>
      <c r="P767" s="49" t="s">
        <v>171</v>
      </c>
      <c r="Q767" s="105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347" t="s">
        <v>171</v>
      </c>
      <c r="Y767" s="178" t="s">
        <v>171</v>
      </c>
    </row>
    <row r="768" spans="2:25" ht="13.5" customHeight="1" x14ac:dyDescent="0.25">
      <c r="B768" s="30">
        <v>46099</v>
      </c>
      <c r="C768" s="105"/>
      <c r="D768" s="60">
        <v>122</v>
      </c>
      <c r="E768" s="54"/>
      <c r="F768" s="54"/>
      <c r="G768" s="54"/>
      <c r="H768" s="54"/>
      <c r="I768" s="105"/>
      <c r="J768" s="27">
        <v>156</v>
      </c>
      <c r="K768" s="105"/>
      <c r="L768" s="27">
        <v>69.5</v>
      </c>
      <c r="M768" s="105"/>
      <c r="N768" s="47" t="s">
        <v>171</v>
      </c>
      <c r="O768" s="104" t="s">
        <v>171</v>
      </c>
      <c r="P768" s="49" t="s">
        <v>171</v>
      </c>
      <c r="Q768" s="105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347" t="s">
        <v>171</v>
      </c>
      <c r="Y768" s="178" t="s">
        <v>171</v>
      </c>
    </row>
    <row r="769" spans="2:25" ht="13.5" customHeight="1" x14ac:dyDescent="0.25">
      <c r="B769" s="30">
        <v>46101</v>
      </c>
      <c r="C769" s="105"/>
      <c r="D769" s="60">
        <v>141</v>
      </c>
      <c r="E769" s="54"/>
      <c r="F769" s="54"/>
      <c r="G769" s="54"/>
      <c r="H769" s="54"/>
      <c r="I769" s="105"/>
      <c r="J769" s="27">
        <v>161</v>
      </c>
      <c r="K769" s="105"/>
      <c r="L769" s="331">
        <v>86.9</v>
      </c>
      <c r="M769" s="105"/>
      <c r="N769" s="47" t="s">
        <v>171</v>
      </c>
      <c r="O769" s="104" t="s">
        <v>171</v>
      </c>
      <c r="P769" s="49" t="s">
        <v>171</v>
      </c>
      <c r="Q769" s="105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347" t="s">
        <v>171</v>
      </c>
      <c r="Y769" s="178" t="s">
        <v>171</v>
      </c>
    </row>
    <row r="770" spans="2:25" ht="13.5" customHeight="1" x14ac:dyDescent="0.25">
      <c r="B770" s="30">
        <v>46104</v>
      </c>
      <c r="C770" s="105"/>
      <c r="D770" s="60">
        <v>156</v>
      </c>
      <c r="E770" s="54"/>
      <c r="F770" s="54"/>
      <c r="G770" s="54"/>
      <c r="H770" s="54"/>
      <c r="I770" s="105"/>
      <c r="J770" s="27">
        <v>160</v>
      </c>
      <c r="K770" s="105"/>
      <c r="L770" s="27">
        <v>112</v>
      </c>
      <c r="M770" s="105"/>
      <c r="N770" s="47" t="s">
        <v>171</v>
      </c>
      <c r="O770" s="104" t="s">
        <v>171</v>
      </c>
      <c r="P770" s="49" t="s">
        <v>171</v>
      </c>
      <c r="Q770" s="105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347" t="s">
        <v>171</v>
      </c>
      <c r="Y770" s="178" t="s">
        <v>171</v>
      </c>
    </row>
    <row r="771" spans="2:25" ht="13.5" customHeight="1" x14ac:dyDescent="0.25">
      <c r="B771" s="30">
        <v>46106</v>
      </c>
      <c r="C771" s="105"/>
      <c r="D771" s="60">
        <v>131</v>
      </c>
      <c r="E771" s="54"/>
      <c r="F771" s="54"/>
      <c r="G771" s="54"/>
      <c r="H771" s="54"/>
      <c r="I771" s="105"/>
      <c r="J771" s="27">
        <v>153</v>
      </c>
      <c r="K771" s="105"/>
      <c r="L771" s="27">
        <v>102</v>
      </c>
      <c r="M771" s="105"/>
      <c r="N771" s="47" t="s">
        <v>171</v>
      </c>
      <c r="O771" s="104" t="s">
        <v>171</v>
      </c>
      <c r="P771" s="49" t="s">
        <v>171</v>
      </c>
      <c r="Q771" s="105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347" t="s">
        <v>171</v>
      </c>
      <c r="Y771" s="178" t="s">
        <v>171</v>
      </c>
    </row>
    <row r="772" spans="2:25" ht="13.5" customHeight="1" x14ac:dyDescent="0.25">
      <c r="B772" s="30">
        <v>46108</v>
      </c>
      <c r="C772" s="105"/>
      <c r="D772" s="60">
        <v>140</v>
      </c>
      <c r="E772" s="54"/>
      <c r="F772" s="54"/>
      <c r="G772" s="54"/>
      <c r="H772" s="54"/>
      <c r="I772" s="105"/>
      <c r="J772" s="27">
        <v>156</v>
      </c>
      <c r="K772" s="105"/>
      <c r="L772" s="331">
        <v>83</v>
      </c>
      <c r="M772" s="105"/>
      <c r="N772" s="47" t="s">
        <v>171</v>
      </c>
      <c r="O772" s="104" t="s">
        <v>171</v>
      </c>
      <c r="P772" s="49" t="s">
        <v>171</v>
      </c>
      <c r="Q772" s="105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347" t="s">
        <v>171</v>
      </c>
      <c r="Y772" s="178" t="s">
        <v>171</v>
      </c>
    </row>
    <row r="773" spans="2:25" ht="13.5" customHeight="1" x14ac:dyDescent="0.25">
      <c r="B773" s="30">
        <v>46111</v>
      </c>
      <c r="C773" s="105"/>
      <c r="D773" s="60">
        <v>124</v>
      </c>
      <c r="E773" s="54"/>
      <c r="F773" s="54"/>
      <c r="G773" s="54"/>
      <c r="H773" s="54"/>
      <c r="I773" s="105"/>
      <c r="J773" s="27">
        <v>143</v>
      </c>
      <c r="K773" s="105"/>
      <c r="L773" s="26" t="s">
        <v>171</v>
      </c>
      <c r="M773" s="105"/>
      <c r="N773" s="47" t="s">
        <v>171</v>
      </c>
      <c r="O773" s="104" t="s">
        <v>171</v>
      </c>
      <c r="P773" s="49" t="s">
        <v>171</v>
      </c>
      <c r="Q773" s="105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347" t="s">
        <v>171</v>
      </c>
      <c r="Y773" s="178" t="s">
        <v>171</v>
      </c>
    </row>
    <row r="774" spans="2:25" ht="13.5" customHeight="1" x14ac:dyDescent="0.25">
      <c r="B774" s="30">
        <v>46113</v>
      </c>
      <c r="C774" s="105"/>
      <c r="D774" s="60">
        <v>159</v>
      </c>
      <c r="E774" s="54"/>
      <c r="F774" s="54"/>
      <c r="G774" s="54"/>
      <c r="H774" s="54"/>
      <c r="I774" s="105"/>
      <c r="J774" s="27">
        <v>157</v>
      </c>
      <c r="K774" s="105"/>
      <c r="L774" s="27">
        <v>106</v>
      </c>
      <c r="M774" s="105"/>
      <c r="N774" s="47" t="s">
        <v>171</v>
      </c>
      <c r="O774" s="104" t="s">
        <v>171</v>
      </c>
      <c r="P774" s="49" t="s">
        <v>171</v>
      </c>
      <c r="Q774" s="105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347" t="s">
        <v>171</v>
      </c>
      <c r="Y774" s="178" t="s">
        <v>171</v>
      </c>
    </row>
    <row r="775" spans="2:25" ht="13.5" customHeight="1" x14ac:dyDescent="0.25">
      <c r="B775" s="30">
        <v>46118</v>
      </c>
      <c r="C775" s="105"/>
      <c r="D775" s="60">
        <v>122</v>
      </c>
      <c r="E775" s="54"/>
      <c r="F775" s="54"/>
      <c r="G775" s="54"/>
      <c r="H775" s="54"/>
      <c r="I775" s="105"/>
      <c r="J775" s="27">
        <v>152</v>
      </c>
      <c r="K775" s="105"/>
      <c r="L775" s="331">
        <v>87.7</v>
      </c>
      <c r="M775" s="105"/>
      <c r="N775" s="47" t="s">
        <v>171</v>
      </c>
      <c r="O775" s="104" t="s">
        <v>171</v>
      </c>
      <c r="P775" s="49" t="s">
        <v>171</v>
      </c>
      <c r="Q775" s="105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347" t="s">
        <v>171</v>
      </c>
      <c r="Y775" s="178" t="s">
        <v>171</v>
      </c>
    </row>
    <row r="776" spans="2:25" ht="13.5" customHeight="1" x14ac:dyDescent="0.25">
      <c r="B776" s="30">
        <v>46120</v>
      </c>
      <c r="C776" s="105"/>
      <c r="D776" s="60">
        <v>116</v>
      </c>
      <c r="E776" s="54"/>
      <c r="F776" s="54"/>
      <c r="G776" s="54"/>
      <c r="H776" s="54"/>
      <c r="I776" s="105"/>
      <c r="J776" s="27">
        <v>154</v>
      </c>
      <c r="K776" s="105"/>
      <c r="L776" s="331">
        <v>90.4</v>
      </c>
      <c r="M776" s="105"/>
      <c r="N776" s="47" t="s">
        <v>171</v>
      </c>
      <c r="O776" s="104" t="s">
        <v>171</v>
      </c>
      <c r="P776" s="49" t="s">
        <v>171</v>
      </c>
      <c r="Q776" s="105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347" t="s">
        <v>171</v>
      </c>
      <c r="Y776" s="178" t="s">
        <v>171</v>
      </c>
    </row>
    <row r="777" spans="2:25" ht="13.5" customHeight="1" x14ac:dyDescent="0.25">
      <c r="B777" s="30">
        <v>46122</v>
      </c>
      <c r="C777" s="105"/>
      <c r="D777" s="60">
        <v>116</v>
      </c>
      <c r="E777" s="54"/>
      <c r="F777" s="54"/>
      <c r="G777" s="54"/>
      <c r="H777" s="54"/>
      <c r="I777" s="105"/>
      <c r="J777" s="27">
        <v>153</v>
      </c>
      <c r="K777" s="105"/>
      <c r="L777" s="331">
        <v>93.9</v>
      </c>
      <c r="M777" s="105"/>
      <c r="N777" s="47" t="s">
        <v>171</v>
      </c>
      <c r="O777" s="104" t="s">
        <v>171</v>
      </c>
      <c r="P777" s="49" t="s">
        <v>171</v>
      </c>
      <c r="Q777" s="105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347" t="s">
        <v>171</v>
      </c>
      <c r="Y777" s="178" t="s">
        <v>171</v>
      </c>
    </row>
    <row r="778" spans="2:25" ht="13.5" customHeight="1" x14ac:dyDescent="0.25">
      <c r="B778" s="30">
        <v>46125</v>
      </c>
      <c r="C778" s="105"/>
      <c r="D778" s="329">
        <v>74.099999999999994</v>
      </c>
      <c r="E778" s="54"/>
      <c r="F778" s="54"/>
      <c r="G778" s="54"/>
      <c r="H778" s="54"/>
      <c r="I778" s="105"/>
      <c r="J778" s="27">
        <v>151</v>
      </c>
      <c r="K778" s="105"/>
      <c r="L778" s="331">
        <v>96.6</v>
      </c>
      <c r="M778" s="105"/>
      <c r="N778" s="47" t="s">
        <v>171</v>
      </c>
      <c r="O778" s="104" t="s">
        <v>171</v>
      </c>
      <c r="P778" s="49" t="s">
        <v>171</v>
      </c>
      <c r="Q778" s="105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347" t="s">
        <v>171</v>
      </c>
      <c r="Y778" s="178" t="s">
        <v>171</v>
      </c>
    </row>
    <row r="779" spans="2:25" ht="13.5" customHeight="1" x14ac:dyDescent="0.25">
      <c r="B779" s="30">
        <v>46127</v>
      </c>
      <c r="C779" s="105"/>
      <c r="D779" s="329">
        <v>81.099999999999994</v>
      </c>
      <c r="E779" s="54"/>
      <c r="F779" s="54"/>
      <c r="G779" s="54"/>
      <c r="H779" s="54"/>
      <c r="I779" s="105"/>
      <c r="J779" s="331">
        <v>97.9</v>
      </c>
      <c r="K779" s="105"/>
      <c r="L779" s="331">
        <v>67.8</v>
      </c>
      <c r="M779" s="105"/>
      <c r="N779" s="47" t="s">
        <v>171</v>
      </c>
      <c r="O779" s="104" t="s">
        <v>171</v>
      </c>
      <c r="P779" s="49" t="s">
        <v>171</v>
      </c>
      <c r="Q779" s="105"/>
      <c r="R779" s="102" t="s">
        <v>171</v>
      </c>
      <c r="S779" s="103" t="s">
        <v>171</v>
      </c>
      <c r="T779" s="103" t="s">
        <v>171</v>
      </c>
      <c r="U779" s="175" t="s">
        <v>171</v>
      </c>
      <c r="V779" s="225" t="s">
        <v>171</v>
      </c>
      <c r="W779" s="176" t="s">
        <v>171</v>
      </c>
      <c r="X779" s="347" t="s">
        <v>171</v>
      </c>
      <c r="Y779" s="178" t="s">
        <v>171</v>
      </c>
    </row>
    <row r="780" spans="2:25" ht="13.5" customHeight="1" x14ac:dyDescent="0.25">
      <c r="B780" s="30">
        <v>46129</v>
      </c>
      <c r="C780" s="105"/>
      <c r="D780" s="60">
        <v>127</v>
      </c>
      <c r="E780" s="54"/>
      <c r="F780" s="54"/>
      <c r="G780" s="54"/>
      <c r="H780" s="54"/>
      <c r="I780" s="105"/>
      <c r="J780" s="27">
        <v>119</v>
      </c>
      <c r="K780" s="105"/>
      <c r="L780" s="331">
        <v>97.4</v>
      </c>
      <c r="M780" s="105"/>
      <c r="N780" s="47" t="s">
        <v>171</v>
      </c>
      <c r="O780" s="104" t="s">
        <v>171</v>
      </c>
      <c r="P780" s="49" t="s">
        <v>171</v>
      </c>
      <c r="Q780" s="105"/>
      <c r="R780" s="102" t="s">
        <v>171</v>
      </c>
      <c r="S780" s="103" t="s">
        <v>171</v>
      </c>
      <c r="T780" s="103" t="s">
        <v>171</v>
      </c>
      <c r="U780" s="175" t="s">
        <v>171</v>
      </c>
      <c r="V780" s="225" t="s">
        <v>171</v>
      </c>
      <c r="W780" s="176" t="s">
        <v>171</v>
      </c>
      <c r="X780" s="347" t="s">
        <v>171</v>
      </c>
      <c r="Y780" s="178" t="s">
        <v>171</v>
      </c>
    </row>
    <row r="781" spans="2:25" ht="13.5" customHeight="1" x14ac:dyDescent="0.25">
      <c r="B781" s="30">
        <v>46132</v>
      </c>
      <c r="C781" s="105"/>
      <c r="D781" s="60">
        <v>112</v>
      </c>
      <c r="E781" s="54"/>
      <c r="F781" s="54"/>
      <c r="G781" s="54"/>
      <c r="H781" s="54"/>
      <c r="I781" s="105"/>
      <c r="J781" s="27">
        <v>129</v>
      </c>
      <c r="K781" s="105"/>
      <c r="L781" s="331">
        <v>82.4</v>
      </c>
      <c r="M781" s="105"/>
      <c r="N781" s="47" t="s">
        <v>171</v>
      </c>
      <c r="O781" s="104" t="s">
        <v>171</v>
      </c>
      <c r="P781" s="49" t="s">
        <v>171</v>
      </c>
      <c r="Q781" s="105"/>
      <c r="R781" s="102" t="s">
        <v>171</v>
      </c>
      <c r="S781" s="103" t="s">
        <v>171</v>
      </c>
      <c r="T781" s="103" t="s">
        <v>171</v>
      </c>
      <c r="U781" s="175" t="s">
        <v>171</v>
      </c>
      <c r="V781" s="225" t="s">
        <v>171</v>
      </c>
      <c r="W781" s="176" t="s">
        <v>171</v>
      </c>
      <c r="X781" s="347" t="s">
        <v>171</v>
      </c>
      <c r="Y781" s="178" t="s">
        <v>171</v>
      </c>
    </row>
    <row r="782" spans="2:25" ht="13.5" customHeight="1" x14ac:dyDescent="0.25">
      <c r="B782" s="30">
        <v>46134</v>
      </c>
      <c r="C782" s="105"/>
      <c r="D782" s="60">
        <v>111</v>
      </c>
      <c r="E782" s="54"/>
      <c r="F782" s="54"/>
      <c r="G782" s="54"/>
      <c r="H782" s="54"/>
      <c r="I782" s="105"/>
      <c r="J782" s="27">
        <v>124</v>
      </c>
      <c r="K782" s="105"/>
      <c r="L782" s="331">
        <v>73.5</v>
      </c>
      <c r="M782" s="105"/>
      <c r="N782" s="47" t="s">
        <v>171</v>
      </c>
      <c r="O782" s="104" t="s">
        <v>171</v>
      </c>
      <c r="P782" s="49" t="s">
        <v>171</v>
      </c>
      <c r="Q782" s="105"/>
      <c r="R782" s="102" t="s">
        <v>171</v>
      </c>
      <c r="S782" s="103" t="s">
        <v>171</v>
      </c>
      <c r="T782" s="103" t="s">
        <v>171</v>
      </c>
      <c r="U782" s="175" t="s">
        <v>171</v>
      </c>
      <c r="V782" s="225" t="s">
        <v>171</v>
      </c>
      <c r="W782" s="176" t="s">
        <v>171</v>
      </c>
      <c r="X782" s="347" t="s">
        <v>171</v>
      </c>
      <c r="Y782" s="178" t="s">
        <v>171</v>
      </c>
    </row>
    <row r="783" spans="2:25" ht="13.5" customHeight="1" x14ac:dyDescent="0.25">
      <c r="B783" s="30">
        <v>46136</v>
      </c>
      <c r="C783" s="105"/>
      <c r="D783" s="60">
        <v>118</v>
      </c>
      <c r="E783" s="54"/>
      <c r="F783" s="54"/>
      <c r="G783" s="54"/>
      <c r="H783" s="54"/>
      <c r="I783" s="105"/>
      <c r="J783" s="27">
        <v>140</v>
      </c>
      <c r="K783" s="105"/>
      <c r="L783" s="331">
        <v>82.4</v>
      </c>
      <c r="M783" s="105"/>
      <c r="N783" s="47" t="s">
        <v>171</v>
      </c>
      <c r="O783" s="104" t="s">
        <v>171</v>
      </c>
      <c r="P783" s="49" t="s">
        <v>171</v>
      </c>
      <c r="Q783" s="105"/>
      <c r="R783" s="102" t="s">
        <v>171</v>
      </c>
      <c r="S783" s="103" t="s">
        <v>171</v>
      </c>
      <c r="T783" s="103" t="s">
        <v>171</v>
      </c>
      <c r="U783" s="175" t="s">
        <v>171</v>
      </c>
      <c r="V783" s="225" t="s">
        <v>171</v>
      </c>
      <c r="W783" s="176" t="s">
        <v>171</v>
      </c>
      <c r="X783" s="347" t="s">
        <v>171</v>
      </c>
      <c r="Y783" s="178" t="s">
        <v>171</v>
      </c>
    </row>
    <row r="784" spans="2:25" ht="13.5" customHeight="1" x14ac:dyDescent="0.25">
      <c r="B784" s="30">
        <v>46139</v>
      </c>
      <c r="C784" s="105"/>
      <c r="D784" s="60">
        <v>139</v>
      </c>
      <c r="E784" s="54"/>
      <c r="F784" s="54"/>
      <c r="G784" s="54"/>
      <c r="H784" s="54"/>
      <c r="I784" s="105"/>
      <c r="J784" s="27">
        <v>137</v>
      </c>
      <c r="K784" s="105"/>
      <c r="L784" s="331">
        <v>92.1</v>
      </c>
      <c r="M784" s="105"/>
      <c r="N784" s="47" t="s">
        <v>171</v>
      </c>
      <c r="O784" s="104" t="s">
        <v>171</v>
      </c>
      <c r="P784" s="49" t="s">
        <v>171</v>
      </c>
      <c r="Q784" s="105"/>
      <c r="R784" s="102" t="s">
        <v>171</v>
      </c>
      <c r="S784" s="103" t="s">
        <v>171</v>
      </c>
      <c r="T784" s="103" t="s">
        <v>171</v>
      </c>
      <c r="U784" s="175" t="s">
        <v>171</v>
      </c>
      <c r="V784" s="225" t="s">
        <v>171</v>
      </c>
      <c r="W784" s="176" t="s">
        <v>171</v>
      </c>
      <c r="X784" s="347" t="s">
        <v>171</v>
      </c>
      <c r="Y784" s="178" t="s">
        <v>171</v>
      </c>
    </row>
    <row r="785" spans="2:25" ht="13.5" customHeight="1" x14ac:dyDescent="0.25">
      <c r="B785" s="30">
        <v>46146</v>
      </c>
      <c r="C785" s="105"/>
      <c r="D785" s="60">
        <v>114</v>
      </c>
      <c r="E785" s="54"/>
      <c r="F785" s="54"/>
      <c r="G785" s="54"/>
      <c r="H785" s="54"/>
      <c r="I785" s="105"/>
      <c r="J785" s="27">
        <v>144</v>
      </c>
      <c r="K785" s="105"/>
      <c r="L785" s="331">
        <v>70</v>
      </c>
      <c r="M785" s="105"/>
      <c r="N785" s="47" t="s">
        <v>171</v>
      </c>
      <c r="O785" s="104" t="s">
        <v>171</v>
      </c>
      <c r="P785" s="49" t="s">
        <v>171</v>
      </c>
      <c r="Q785" s="105"/>
      <c r="R785" s="102" t="s">
        <v>171</v>
      </c>
      <c r="S785" s="103" t="s">
        <v>171</v>
      </c>
      <c r="T785" s="121">
        <v>37.299999999999997</v>
      </c>
      <c r="U785" s="352">
        <v>23.8</v>
      </c>
      <c r="V785" s="225" t="s">
        <v>171</v>
      </c>
      <c r="W785" s="176" t="s">
        <v>171</v>
      </c>
      <c r="X785" s="348">
        <v>122</v>
      </c>
      <c r="Y785" s="178" t="s">
        <v>171</v>
      </c>
    </row>
    <row r="786" spans="2:25" ht="13.5" customHeight="1" x14ac:dyDescent="0.25">
      <c r="B786" s="30">
        <v>46148</v>
      </c>
      <c r="C786" s="105"/>
      <c r="D786" s="60">
        <v>116</v>
      </c>
      <c r="E786" s="54"/>
      <c r="F786" s="54"/>
      <c r="G786" s="54"/>
      <c r="H786" s="54"/>
      <c r="I786" s="105"/>
      <c r="J786" s="27">
        <v>145</v>
      </c>
      <c r="K786" s="105"/>
      <c r="L786" s="331">
        <v>83.7</v>
      </c>
      <c r="M786" s="105"/>
      <c r="N786" s="47" t="s">
        <v>171</v>
      </c>
      <c r="O786" s="104" t="s">
        <v>171</v>
      </c>
      <c r="P786" s="49" t="s">
        <v>171</v>
      </c>
      <c r="Q786" s="105"/>
      <c r="R786" s="102" t="s">
        <v>171</v>
      </c>
      <c r="S786" s="103" t="s">
        <v>171</v>
      </c>
      <c r="T786" s="121" t="s">
        <v>171</v>
      </c>
      <c r="U786" s="352" t="s">
        <v>171</v>
      </c>
      <c r="V786" s="225" t="s">
        <v>171</v>
      </c>
      <c r="W786" s="176" t="s">
        <v>171</v>
      </c>
      <c r="X786" s="348" t="s">
        <v>171</v>
      </c>
      <c r="Y786" s="178" t="s">
        <v>171</v>
      </c>
    </row>
    <row r="787" spans="2:25" x14ac:dyDescent="0.25">
      <c r="B787" s="30">
        <v>46150</v>
      </c>
      <c r="C787" s="105"/>
      <c r="D787" s="60">
        <v>144</v>
      </c>
      <c r="E787" s="54"/>
      <c r="F787" s="54"/>
      <c r="G787" s="54"/>
      <c r="H787" s="54"/>
      <c r="I787" s="105"/>
      <c r="J787" s="27" t="s">
        <v>171</v>
      </c>
      <c r="K787" s="105"/>
      <c r="L787" s="331" t="s">
        <v>171</v>
      </c>
      <c r="M787" s="105"/>
      <c r="N787" s="47" t="s">
        <v>171</v>
      </c>
      <c r="O787" s="357">
        <v>20.6</v>
      </c>
      <c r="P787" s="49" t="s">
        <v>171</v>
      </c>
      <c r="Q787" s="105"/>
      <c r="R787" s="102" t="s">
        <v>171</v>
      </c>
      <c r="S787" s="103" t="s">
        <v>171</v>
      </c>
      <c r="T787" s="121" t="s">
        <v>171</v>
      </c>
      <c r="U787" s="352" t="s">
        <v>171</v>
      </c>
      <c r="V787" s="225" t="s">
        <v>171</v>
      </c>
      <c r="W787" s="176">
        <v>14.3</v>
      </c>
      <c r="X787" s="252">
        <v>21.5</v>
      </c>
      <c r="Y787" s="178" t="s">
        <v>171</v>
      </c>
    </row>
    <row r="788" spans="2:25" x14ac:dyDescent="0.25">
      <c r="B788" s="30">
        <v>46153</v>
      </c>
      <c r="C788" s="105"/>
      <c r="D788" s="60">
        <v>151</v>
      </c>
      <c r="E788" s="54"/>
      <c r="F788" s="54"/>
      <c r="G788" s="54"/>
      <c r="H788" s="54"/>
      <c r="I788" s="105"/>
      <c r="J788" s="27" t="s">
        <v>171</v>
      </c>
      <c r="K788" s="105"/>
      <c r="L788" s="331" t="s">
        <v>171</v>
      </c>
      <c r="M788" s="105"/>
      <c r="N788" s="47" t="s">
        <v>171</v>
      </c>
      <c r="O788" s="97">
        <v>189</v>
      </c>
      <c r="P788" s="49" t="s">
        <v>171</v>
      </c>
      <c r="Q788" s="105"/>
      <c r="R788" s="102" t="s">
        <v>171</v>
      </c>
      <c r="S788" s="103" t="s">
        <v>171</v>
      </c>
      <c r="T788" s="121" t="s">
        <v>171</v>
      </c>
      <c r="U788" s="352" t="s">
        <v>171</v>
      </c>
      <c r="V788" s="225" t="s">
        <v>171</v>
      </c>
      <c r="W788" s="176" t="s">
        <v>171</v>
      </c>
      <c r="X788" s="252" t="s">
        <v>171</v>
      </c>
      <c r="Y788" s="178" t="s">
        <v>171</v>
      </c>
    </row>
    <row r="789" spans="2:25" x14ac:dyDescent="0.25">
      <c r="B789" s="30">
        <v>46155</v>
      </c>
      <c r="C789" s="105"/>
      <c r="D789" s="60">
        <v>125</v>
      </c>
      <c r="E789" s="54"/>
      <c r="F789" s="54"/>
      <c r="G789" s="54"/>
      <c r="H789" s="54"/>
      <c r="I789" s="105"/>
      <c r="J789" s="27" t="s">
        <v>171</v>
      </c>
      <c r="K789" s="105"/>
      <c r="L789" s="331" t="s">
        <v>171</v>
      </c>
      <c r="M789" s="105"/>
      <c r="N789" s="47" t="s">
        <v>171</v>
      </c>
      <c r="O789" s="97">
        <v>260</v>
      </c>
      <c r="P789" s="49" t="s">
        <v>171</v>
      </c>
      <c r="Q789" s="105"/>
      <c r="R789" s="102" t="s">
        <v>171</v>
      </c>
      <c r="S789" s="103" t="s">
        <v>171</v>
      </c>
      <c r="T789" s="121" t="s">
        <v>171</v>
      </c>
      <c r="U789" s="352" t="s">
        <v>171</v>
      </c>
      <c r="V789" s="225" t="s">
        <v>171</v>
      </c>
      <c r="W789" s="176" t="s">
        <v>171</v>
      </c>
      <c r="X789" s="347">
        <v>69</v>
      </c>
      <c r="Y789" s="178" t="s">
        <v>171</v>
      </c>
    </row>
    <row r="790" spans="2:25" x14ac:dyDescent="0.25">
      <c r="B790" s="30">
        <v>46157</v>
      </c>
      <c r="C790" s="105"/>
      <c r="D790" s="60">
        <v>139</v>
      </c>
      <c r="E790" s="54"/>
      <c r="F790" s="54"/>
      <c r="G790" s="54"/>
      <c r="H790" s="54"/>
      <c r="I790" s="105"/>
      <c r="J790" s="27" t="s">
        <v>171</v>
      </c>
      <c r="K790" s="105"/>
      <c r="L790" s="331">
        <v>89.5</v>
      </c>
      <c r="M790" s="105"/>
      <c r="N790" s="47" t="s">
        <v>171</v>
      </c>
      <c r="O790" s="97">
        <v>288</v>
      </c>
      <c r="P790" s="49" t="s">
        <v>171</v>
      </c>
      <c r="Q790" s="105"/>
      <c r="R790" s="102" t="s">
        <v>171</v>
      </c>
      <c r="S790" s="103" t="s">
        <v>171</v>
      </c>
      <c r="T790" s="121" t="s">
        <v>171</v>
      </c>
      <c r="U790" s="352" t="s">
        <v>171</v>
      </c>
      <c r="V790" s="225" t="s">
        <v>171</v>
      </c>
      <c r="W790" s="176" t="s">
        <v>171</v>
      </c>
      <c r="X790" s="347">
        <v>67.400000000000006</v>
      </c>
      <c r="Y790" s="178" t="s">
        <v>171</v>
      </c>
    </row>
    <row r="791" spans="2:25" x14ac:dyDescent="0.25">
      <c r="B791" s="30">
        <v>46160</v>
      </c>
      <c r="C791" s="105"/>
      <c r="D791" s="60">
        <v>135</v>
      </c>
      <c r="E791" s="54"/>
      <c r="F791" s="54"/>
      <c r="G791" s="54"/>
      <c r="H791" s="54"/>
      <c r="I791" s="105"/>
      <c r="J791" s="27" t="s">
        <v>171</v>
      </c>
      <c r="K791" s="105"/>
      <c r="L791" s="331">
        <v>89.5</v>
      </c>
      <c r="M791" s="105"/>
      <c r="N791" s="47" t="s">
        <v>171</v>
      </c>
      <c r="O791" s="97">
        <v>296</v>
      </c>
      <c r="P791" s="49" t="s">
        <v>171</v>
      </c>
      <c r="Q791" s="105"/>
      <c r="R791" s="102" t="s">
        <v>171</v>
      </c>
      <c r="S791" s="103" t="s">
        <v>171</v>
      </c>
      <c r="T791" s="121" t="s">
        <v>171</v>
      </c>
      <c r="U791" s="352" t="s">
        <v>171</v>
      </c>
      <c r="V791" s="225" t="s">
        <v>171</v>
      </c>
      <c r="W791" s="176" t="s">
        <v>171</v>
      </c>
      <c r="X791" s="347">
        <v>58.6</v>
      </c>
      <c r="Y791" s="178" t="s">
        <v>171</v>
      </c>
    </row>
    <row r="792" spans="2:25" x14ac:dyDescent="0.25">
      <c r="B792" s="30">
        <v>46162</v>
      </c>
      <c r="C792" s="105"/>
      <c r="D792" s="60">
        <v>116</v>
      </c>
      <c r="E792" s="54"/>
      <c r="F792" s="54"/>
      <c r="G792" s="54"/>
      <c r="H792" s="54"/>
      <c r="I792" s="105"/>
      <c r="J792" s="27" t="s">
        <v>171</v>
      </c>
      <c r="K792" s="105"/>
      <c r="L792" s="331">
        <v>85.7</v>
      </c>
      <c r="M792" s="105"/>
      <c r="N792" s="47" t="s">
        <v>171</v>
      </c>
      <c r="O792" s="97">
        <v>326</v>
      </c>
      <c r="P792" s="49" t="s">
        <v>171</v>
      </c>
      <c r="Q792" s="105"/>
      <c r="R792" s="102" t="s">
        <v>171</v>
      </c>
      <c r="S792" s="103" t="s">
        <v>171</v>
      </c>
      <c r="T792" s="121" t="s">
        <v>171</v>
      </c>
      <c r="U792" s="352" t="s">
        <v>171</v>
      </c>
      <c r="V792" s="225" t="s">
        <v>171</v>
      </c>
      <c r="W792" s="176" t="s">
        <v>171</v>
      </c>
      <c r="X792" s="347">
        <v>84.5</v>
      </c>
      <c r="Y792" s="178" t="s">
        <v>171</v>
      </c>
    </row>
    <row r="793" spans="2:25" x14ac:dyDescent="0.25">
      <c r="B793" s="30">
        <v>46164</v>
      </c>
      <c r="C793" s="105"/>
      <c r="D793" s="60">
        <v>125</v>
      </c>
      <c r="E793" s="54"/>
      <c r="F793" s="54"/>
      <c r="G793" s="54"/>
      <c r="H793" s="54"/>
      <c r="I793" s="105"/>
      <c r="J793" s="27" t="s">
        <v>171</v>
      </c>
      <c r="K793" s="105"/>
      <c r="L793" s="331">
        <v>93.9</v>
      </c>
      <c r="M793" s="105"/>
      <c r="N793" s="47" t="s">
        <v>171</v>
      </c>
      <c r="O793" s="97">
        <v>206</v>
      </c>
      <c r="P793" s="49" t="s">
        <v>171</v>
      </c>
      <c r="Q793" s="105"/>
      <c r="R793" s="102" t="s">
        <v>171</v>
      </c>
      <c r="S793" s="103" t="s">
        <v>171</v>
      </c>
      <c r="T793" s="121" t="s">
        <v>171</v>
      </c>
      <c r="U793" s="352" t="s">
        <v>171</v>
      </c>
      <c r="V793" s="225" t="s">
        <v>171</v>
      </c>
      <c r="W793" s="176" t="s">
        <v>171</v>
      </c>
      <c r="X793" s="347">
        <v>96.6</v>
      </c>
      <c r="Y793" s="178" t="s">
        <v>171</v>
      </c>
    </row>
    <row r="794" spans="2:25" x14ac:dyDescent="0.25">
      <c r="B794" s="30">
        <v>46167</v>
      </c>
      <c r="C794" s="105"/>
      <c r="D794" s="60">
        <v>143</v>
      </c>
      <c r="E794" s="54"/>
      <c r="F794" s="54"/>
      <c r="G794" s="54"/>
      <c r="H794" s="54"/>
      <c r="I794" s="105"/>
      <c r="J794" s="27" t="s">
        <v>171</v>
      </c>
      <c r="K794" s="105"/>
      <c r="L794" s="331">
        <v>84.5</v>
      </c>
      <c r="M794" s="105"/>
      <c r="N794" s="47" t="s">
        <v>171</v>
      </c>
      <c r="O794" s="97">
        <v>317</v>
      </c>
      <c r="P794" s="49" t="s">
        <v>171</v>
      </c>
      <c r="Q794" s="105"/>
      <c r="R794" s="102" t="s">
        <v>171</v>
      </c>
      <c r="S794" s="103" t="s">
        <v>171</v>
      </c>
      <c r="T794" s="121" t="s">
        <v>171</v>
      </c>
      <c r="U794" s="352" t="s">
        <v>171</v>
      </c>
      <c r="V794" s="225" t="s">
        <v>171</v>
      </c>
      <c r="W794" s="176" t="s">
        <v>171</v>
      </c>
      <c r="X794" s="347">
        <v>84.7</v>
      </c>
      <c r="Y794" s="178" t="s">
        <v>171</v>
      </c>
    </row>
    <row r="795" spans="2:25" x14ac:dyDescent="0.25">
      <c r="B795" s="30">
        <v>46169</v>
      </c>
      <c r="C795" s="105"/>
      <c r="D795" s="60">
        <v>128</v>
      </c>
      <c r="E795" s="54"/>
      <c r="F795" s="54"/>
      <c r="G795" s="54"/>
      <c r="H795" s="54"/>
      <c r="I795" s="105"/>
      <c r="J795" s="27" t="s">
        <v>171</v>
      </c>
      <c r="K795" s="105"/>
      <c r="L795" s="331">
        <v>86.9</v>
      </c>
      <c r="M795" s="105"/>
      <c r="N795" s="47" t="s">
        <v>171</v>
      </c>
      <c r="O795" s="97">
        <v>298</v>
      </c>
      <c r="P795" s="49" t="s">
        <v>171</v>
      </c>
      <c r="Q795" s="105"/>
      <c r="R795" s="102" t="s">
        <v>171</v>
      </c>
      <c r="S795" s="103" t="s">
        <v>171</v>
      </c>
      <c r="T795" s="121" t="s">
        <v>171</v>
      </c>
      <c r="U795" s="352" t="s">
        <v>171</v>
      </c>
      <c r="V795" s="225" t="s">
        <v>171</v>
      </c>
      <c r="W795" s="176" t="s">
        <v>171</v>
      </c>
      <c r="X795" s="347">
        <v>96.6</v>
      </c>
      <c r="Y795" s="178" t="s">
        <v>171</v>
      </c>
    </row>
    <row r="796" spans="2:25" x14ac:dyDescent="0.25">
      <c r="B796" s="30">
        <v>46171</v>
      </c>
      <c r="C796" s="105"/>
      <c r="D796" s="60">
        <v>81.900000000000006</v>
      </c>
      <c r="E796" s="54"/>
      <c r="F796" s="54"/>
      <c r="G796" s="54"/>
      <c r="H796" s="54"/>
      <c r="I796" s="105"/>
      <c r="J796" s="27" t="s">
        <v>171</v>
      </c>
      <c r="K796" s="105"/>
      <c r="L796" s="331">
        <v>55.4</v>
      </c>
      <c r="M796" s="105"/>
      <c r="N796" s="47" t="s">
        <v>171</v>
      </c>
      <c r="O796" s="97">
        <v>242</v>
      </c>
      <c r="P796" s="49" t="s">
        <v>171</v>
      </c>
      <c r="Q796" s="105"/>
      <c r="R796" s="102" t="s">
        <v>171</v>
      </c>
      <c r="S796" s="103" t="s">
        <v>171</v>
      </c>
      <c r="T796" s="121" t="s">
        <v>171</v>
      </c>
      <c r="U796" s="352" t="s">
        <v>171</v>
      </c>
      <c r="V796" s="225" t="s">
        <v>171</v>
      </c>
      <c r="W796" s="176" t="s">
        <v>171</v>
      </c>
      <c r="X796" s="347">
        <v>64.7</v>
      </c>
      <c r="Y796" s="178" t="s">
        <v>171</v>
      </c>
    </row>
    <row r="797" spans="2:25" x14ac:dyDescent="0.25">
      <c r="B797" s="30">
        <v>46174</v>
      </c>
      <c r="C797" s="105"/>
      <c r="D797" s="60">
        <v>167</v>
      </c>
      <c r="E797" s="54"/>
      <c r="F797" s="54"/>
      <c r="G797" s="54"/>
      <c r="H797" s="54"/>
      <c r="I797" s="105"/>
      <c r="J797" s="27" t="s">
        <v>171</v>
      </c>
      <c r="K797" s="105"/>
      <c r="L797" s="331">
        <v>116</v>
      </c>
      <c r="M797" s="105"/>
      <c r="N797" s="47" t="s">
        <v>171</v>
      </c>
      <c r="O797" s="97" t="s">
        <v>171</v>
      </c>
      <c r="P797" s="49" t="s">
        <v>171</v>
      </c>
      <c r="Q797" s="105"/>
      <c r="R797" s="102" t="s">
        <v>171</v>
      </c>
      <c r="S797" s="103" t="s">
        <v>171</v>
      </c>
      <c r="T797" s="121" t="s">
        <v>171</v>
      </c>
      <c r="U797" s="352" t="s">
        <v>171</v>
      </c>
      <c r="V797" s="225" t="s">
        <v>171</v>
      </c>
      <c r="W797" s="176" t="s">
        <v>171</v>
      </c>
      <c r="X797" s="347">
        <v>103</v>
      </c>
      <c r="Y797" s="178" t="s">
        <v>171</v>
      </c>
    </row>
    <row r="798" spans="2:25" x14ac:dyDescent="0.25">
      <c r="B798" s="30">
        <v>46176</v>
      </c>
      <c r="C798" s="105"/>
      <c r="D798" s="60">
        <v>151</v>
      </c>
      <c r="E798" s="54"/>
      <c r="F798" s="54"/>
      <c r="G798" s="54"/>
      <c r="H798" s="54"/>
      <c r="I798" s="105"/>
      <c r="J798" s="27" t="s">
        <v>171</v>
      </c>
      <c r="K798" s="105"/>
      <c r="L798" s="331">
        <v>84.4</v>
      </c>
      <c r="M798" s="105"/>
      <c r="N798" s="47" t="s">
        <v>171</v>
      </c>
      <c r="O798" s="97" t="s">
        <v>171</v>
      </c>
      <c r="P798" s="49" t="s">
        <v>171</v>
      </c>
      <c r="Q798" s="105"/>
      <c r="R798" s="102" t="s">
        <v>171</v>
      </c>
      <c r="S798" s="103" t="s">
        <v>171</v>
      </c>
      <c r="T798" s="121" t="s">
        <v>171</v>
      </c>
      <c r="U798" s="352" t="s">
        <v>171</v>
      </c>
      <c r="V798" s="225" t="s">
        <v>171</v>
      </c>
      <c r="W798" s="176" t="s">
        <v>171</v>
      </c>
      <c r="X798" s="347">
        <v>92.1</v>
      </c>
      <c r="Y798" s="178" t="s">
        <v>171</v>
      </c>
    </row>
    <row r="799" spans="2:25" x14ac:dyDescent="0.25">
      <c r="B799" s="30">
        <v>46178</v>
      </c>
      <c r="C799" s="105"/>
      <c r="D799" s="60">
        <v>163</v>
      </c>
      <c r="E799" s="54"/>
      <c r="F799" s="54"/>
      <c r="G799" s="54"/>
      <c r="H799" s="54"/>
      <c r="I799" s="105"/>
      <c r="J799" s="27" t="s">
        <v>171</v>
      </c>
      <c r="K799" s="105"/>
      <c r="L799" s="331">
        <v>110</v>
      </c>
      <c r="M799" s="105"/>
      <c r="N799" s="47" t="s">
        <v>171</v>
      </c>
      <c r="O799" s="97" t="s">
        <v>171</v>
      </c>
      <c r="P799" s="49" t="s">
        <v>171</v>
      </c>
      <c r="Q799" s="105"/>
      <c r="R799" s="102" t="s">
        <v>171</v>
      </c>
      <c r="S799" s="103" t="s">
        <v>171</v>
      </c>
      <c r="T799" s="121" t="s">
        <v>171</v>
      </c>
      <c r="U799" s="352" t="s">
        <v>171</v>
      </c>
      <c r="V799" s="225" t="s">
        <v>171</v>
      </c>
      <c r="W799" s="176" t="s">
        <v>171</v>
      </c>
      <c r="X799" s="347">
        <v>151</v>
      </c>
      <c r="Y799" s="178" t="s">
        <v>171</v>
      </c>
    </row>
    <row r="800" spans="2:25" x14ac:dyDescent="0.25">
      <c r="B800" s="30">
        <v>46181</v>
      </c>
      <c r="C800" s="105"/>
      <c r="D800" s="60">
        <v>162</v>
      </c>
      <c r="E800" s="54"/>
      <c r="F800" s="54"/>
      <c r="G800" s="54"/>
      <c r="H800" s="54"/>
      <c r="I800" s="105"/>
      <c r="J800" s="27" t="s">
        <v>171</v>
      </c>
      <c r="K800" s="105"/>
      <c r="L800" s="331">
        <v>106</v>
      </c>
      <c r="M800" s="105"/>
      <c r="N800" s="47" t="s">
        <v>171</v>
      </c>
      <c r="O800" s="97" t="s">
        <v>171</v>
      </c>
      <c r="P800" s="49" t="s">
        <v>171</v>
      </c>
      <c r="Q800" s="105"/>
      <c r="R800" s="102" t="s">
        <v>171</v>
      </c>
      <c r="S800" s="103" t="s">
        <v>171</v>
      </c>
      <c r="T800" s="121" t="s">
        <v>171</v>
      </c>
      <c r="U800" s="352" t="s">
        <v>171</v>
      </c>
      <c r="V800" s="225" t="s">
        <v>171</v>
      </c>
      <c r="W800" s="176" t="s">
        <v>171</v>
      </c>
      <c r="X800" s="347">
        <v>89.5</v>
      </c>
      <c r="Y800" s="178" t="s">
        <v>171</v>
      </c>
    </row>
    <row r="801" spans="2:25" x14ac:dyDescent="0.25">
      <c r="B801" s="30">
        <v>46183</v>
      </c>
      <c r="C801" s="105"/>
      <c r="D801" s="60">
        <v>142</v>
      </c>
      <c r="E801" s="54"/>
      <c r="F801" s="54"/>
      <c r="G801" s="54"/>
      <c r="H801" s="54"/>
      <c r="I801" s="105"/>
      <c r="J801" s="27" t="s">
        <v>171</v>
      </c>
      <c r="K801" s="105"/>
      <c r="L801" s="331">
        <v>78.2</v>
      </c>
      <c r="M801" s="105"/>
      <c r="N801" s="47" t="s">
        <v>171</v>
      </c>
      <c r="O801" s="97" t="s">
        <v>171</v>
      </c>
      <c r="P801" s="49" t="s">
        <v>171</v>
      </c>
      <c r="Q801" s="105"/>
      <c r="R801" s="102" t="s">
        <v>171</v>
      </c>
      <c r="S801" s="103" t="s">
        <v>171</v>
      </c>
      <c r="T801" s="121" t="s">
        <v>171</v>
      </c>
      <c r="U801" s="352" t="s">
        <v>171</v>
      </c>
      <c r="V801" s="225" t="s">
        <v>171</v>
      </c>
      <c r="W801" s="176" t="s">
        <v>171</v>
      </c>
      <c r="X801" s="347">
        <v>112</v>
      </c>
      <c r="Y801" s="178" t="s">
        <v>171</v>
      </c>
    </row>
    <row r="802" spans="2:25" x14ac:dyDescent="0.25">
      <c r="B802" s="30">
        <v>46185</v>
      </c>
      <c r="C802" s="105"/>
      <c r="D802" s="60">
        <v>97.4</v>
      </c>
      <c r="E802" s="54"/>
      <c r="F802" s="54"/>
      <c r="G802" s="54"/>
      <c r="H802" s="54"/>
      <c r="I802" s="105"/>
      <c r="J802" s="27" t="s">
        <v>171</v>
      </c>
      <c r="K802" s="105"/>
      <c r="L802" s="331">
        <v>75.3</v>
      </c>
      <c r="M802" s="105"/>
      <c r="N802" s="47" t="s">
        <v>171</v>
      </c>
      <c r="O802" s="97" t="s">
        <v>171</v>
      </c>
      <c r="P802" s="49" t="s">
        <v>171</v>
      </c>
      <c r="Q802" s="105"/>
      <c r="R802" s="102" t="s">
        <v>171</v>
      </c>
      <c r="S802" s="103" t="s">
        <v>171</v>
      </c>
      <c r="T802" s="121" t="s">
        <v>171</v>
      </c>
      <c r="U802" s="352" t="s">
        <v>171</v>
      </c>
      <c r="V802" s="225" t="s">
        <v>171</v>
      </c>
      <c r="W802" s="176" t="s">
        <v>171</v>
      </c>
      <c r="X802" s="347">
        <v>88.5</v>
      </c>
      <c r="Y802" s="178" t="s">
        <v>171</v>
      </c>
    </row>
    <row r="803" spans="2:25" x14ac:dyDescent="0.25">
      <c r="B803" s="30">
        <v>46188</v>
      </c>
      <c r="C803" s="105"/>
      <c r="D803" s="60">
        <v>134</v>
      </c>
      <c r="E803" s="54"/>
      <c r="F803" s="54"/>
      <c r="G803" s="54"/>
      <c r="H803" s="54"/>
      <c r="I803" s="105"/>
      <c r="J803" s="27" t="s">
        <v>171</v>
      </c>
      <c r="K803" s="105"/>
      <c r="L803" s="331">
        <v>77.3</v>
      </c>
      <c r="M803" s="105"/>
      <c r="N803" s="47" t="s">
        <v>171</v>
      </c>
      <c r="O803" s="97" t="s">
        <v>171</v>
      </c>
      <c r="P803" s="49" t="s">
        <v>171</v>
      </c>
      <c r="Q803" s="105"/>
      <c r="R803" s="102" t="s">
        <v>171</v>
      </c>
      <c r="S803" s="103" t="s">
        <v>171</v>
      </c>
      <c r="T803" s="121" t="s">
        <v>171</v>
      </c>
      <c r="U803" s="352" t="s">
        <v>171</v>
      </c>
      <c r="V803" s="225" t="s">
        <v>171</v>
      </c>
      <c r="W803" s="176" t="s">
        <v>171</v>
      </c>
      <c r="X803" s="347">
        <v>129</v>
      </c>
      <c r="Y803" s="178" t="s">
        <v>171</v>
      </c>
    </row>
    <row r="804" spans="2:25" x14ac:dyDescent="0.25">
      <c r="B804" s="30">
        <v>46190</v>
      </c>
      <c r="C804" s="105"/>
      <c r="D804" s="60">
        <v>147</v>
      </c>
      <c r="E804" s="54"/>
      <c r="F804" s="54"/>
      <c r="G804" s="54"/>
      <c r="H804" s="54"/>
      <c r="I804" s="105"/>
      <c r="J804" s="27" t="s">
        <v>171</v>
      </c>
      <c r="K804" s="105"/>
      <c r="L804" s="331">
        <v>89.5</v>
      </c>
      <c r="M804" s="105"/>
      <c r="N804" s="47" t="s">
        <v>171</v>
      </c>
      <c r="O804" s="97" t="s">
        <v>171</v>
      </c>
      <c r="P804" s="49" t="s">
        <v>171</v>
      </c>
      <c r="Q804" s="105"/>
      <c r="R804" s="102" t="s">
        <v>171</v>
      </c>
      <c r="S804" s="103" t="s">
        <v>171</v>
      </c>
      <c r="T804" s="121" t="s">
        <v>171</v>
      </c>
      <c r="U804" s="352" t="s">
        <v>171</v>
      </c>
      <c r="V804" s="225" t="s">
        <v>171</v>
      </c>
      <c r="W804" s="176" t="s">
        <v>171</v>
      </c>
      <c r="X804" s="347">
        <v>144</v>
      </c>
      <c r="Y804" s="178" t="s">
        <v>171</v>
      </c>
    </row>
    <row r="805" spans="2:25" x14ac:dyDescent="0.25">
      <c r="B805" s="30">
        <v>46192</v>
      </c>
      <c r="C805" s="105"/>
      <c r="D805" s="60">
        <v>128</v>
      </c>
      <c r="E805" s="54"/>
      <c r="F805" s="54"/>
      <c r="G805" s="54"/>
      <c r="H805" s="54"/>
      <c r="I805" s="105"/>
      <c r="J805" s="27" t="s">
        <v>171</v>
      </c>
      <c r="K805" s="105"/>
      <c r="L805" s="331">
        <v>92</v>
      </c>
      <c r="M805" s="105"/>
      <c r="N805" s="47" t="s">
        <v>171</v>
      </c>
      <c r="O805" s="97" t="s">
        <v>171</v>
      </c>
      <c r="P805" s="49" t="s">
        <v>171</v>
      </c>
      <c r="Q805" s="105"/>
      <c r="R805" s="102" t="s">
        <v>171</v>
      </c>
      <c r="S805" s="103" t="s">
        <v>171</v>
      </c>
      <c r="T805" s="121" t="s">
        <v>171</v>
      </c>
      <c r="U805" s="352" t="s">
        <v>171</v>
      </c>
      <c r="V805" s="225" t="s">
        <v>171</v>
      </c>
      <c r="W805" s="176" t="s">
        <v>171</v>
      </c>
      <c r="X805" s="347" t="s">
        <v>171</v>
      </c>
      <c r="Y805" s="178" t="s">
        <v>171</v>
      </c>
    </row>
    <row r="806" spans="2:25" x14ac:dyDescent="0.25">
      <c r="B806" s="30">
        <v>46195</v>
      </c>
      <c r="C806" s="105"/>
      <c r="D806" s="60">
        <v>116</v>
      </c>
      <c r="E806" s="54"/>
      <c r="F806" s="54"/>
      <c r="G806" s="54"/>
      <c r="H806" s="54"/>
      <c r="I806" s="105"/>
      <c r="J806" s="27" t="s">
        <v>171</v>
      </c>
      <c r="K806" s="105"/>
      <c r="L806" s="331">
        <v>82</v>
      </c>
      <c r="M806" s="105"/>
      <c r="N806" s="47" t="s">
        <v>171</v>
      </c>
      <c r="O806" s="97" t="s">
        <v>171</v>
      </c>
      <c r="P806" s="49" t="s">
        <v>171</v>
      </c>
      <c r="Q806" s="105"/>
      <c r="R806" s="102" t="s">
        <v>171</v>
      </c>
      <c r="S806" s="103" t="s">
        <v>171</v>
      </c>
      <c r="T806" s="121" t="s">
        <v>171</v>
      </c>
      <c r="U806" s="352" t="s">
        <v>171</v>
      </c>
      <c r="V806" s="225" t="s">
        <v>171</v>
      </c>
      <c r="W806" s="176" t="s">
        <v>171</v>
      </c>
      <c r="X806" s="347">
        <v>130</v>
      </c>
      <c r="Y806" s="178" t="s">
        <v>171</v>
      </c>
    </row>
    <row r="807" spans="2:25" x14ac:dyDescent="0.25">
      <c r="B807" s="30">
        <v>46197</v>
      </c>
      <c r="C807" s="105"/>
      <c r="D807" s="60">
        <v>225</v>
      </c>
      <c r="E807" s="54"/>
      <c r="F807" s="54"/>
      <c r="G807" s="54"/>
      <c r="H807" s="54"/>
      <c r="I807" s="105"/>
      <c r="J807" s="27">
        <v>241</v>
      </c>
      <c r="K807" s="105"/>
      <c r="L807" s="331">
        <v>89</v>
      </c>
      <c r="M807" s="105"/>
      <c r="N807" s="47" t="s">
        <v>171</v>
      </c>
      <c r="O807" s="97" t="s">
        <v>171</v>
      </c>
      <c r="P807" s="49" t="s">
        <v>171</v>
      </c>
      <c r="Q807" s="105"/>
      <c r="R807" s="102" t="s">
        <v>171</v>
      </c>
      <c r="S807" s="103" t="s">
        <v>171</v>
      </c>
      <c r="T807" s="121" t="s">
        <v>171</v>
      </c>
      <c r="U807" s="352" t="s">
        <v>171</v>
      </c>
      <c r="V807" s="225" t="s">
        <v>171</v>
      </c>
      <c r="W807" s="176" t="s">
        <v>171</v>
      </c>
      <c r="X807" s="347">
        <v>229</v>
      </c>
      <c r="Y807" s="178" t="s">
        <v>171</v>
      </c>
    </row>
    <row r="808" spans="2:25" x14ac:dyDescent="0.25">
      <c r="B808" s="30">
        <v>46199</v>
      </c>
      <c r="C808" s="105"/>
      <c r="D808" s="60">
        <v>144</v>
      </c>
      <c r="E808" s="54"/>
      <c r="F808" s="54"/>
      <c r="G808" s="54"/>
      <c r="H808" s="54"/>
      <c r="I808" s="105"/>
      <c r="J808" s="27">
        <v>143</v>
      </c>
      <c r="K808" s="105"/>
      <c r="L808" s="331">
        <v>90.4</v>
      </c>
      <c r="M808" s="105"/>
      <c r="N808" s="47" t="s">
        <v>171</v>
      </c>
      <c r="O808" s="97" t="s">
        <v>171</v>
      </c>
      <c r="P808" s="49" t="s">
        <v>171</v>
      </c>
      <c r="Q808" s="105"/>
      <c r="R808" s="102" t="s">
        <v>171</v>
      </c>
      <c r="S808" s="103" t="s">
        <v>171</v>
      </c>
      <c r="T808" s="121" t="s">
        <v>171</v>
      </c>
      <c r="U808" s="352" t="s">
        <v>171</v>
      </c>
      <c r="V808" s="225" t="s">
        <v>171</v>
      </c>
      <c r="W808" s="176" t="s">
        <v>171</v>
      </c>
      <c r="X808" s="347">
        <v>161</v>
      </c>
      <c r="Y808" s="178" t="s">
        <v>171</v>
      </c>
    </row>
    <row r="809" spans="2:25" x14ac:dyDescent="0.25">
      <c r="B809" s="30">
        <v>46202</v>
      </c>
      <c r="C809" s="105"/>
      <c r="D809" s="60">
        <v>120</v>
      </c>
      <c r="E809" s="54"/>
      <c r="F809" s="54"/>
      <c r="G809" s="54"/>
      <c r="H809" s="54"/>
      <c r="I809" s="105" t="s">
        <v>171</v>
      </c>
      <c r="J809" s="27">
        <v>143</v>
      </c>
      <c r="K809" s="105"/>
      <c r="L809" s="331">
        <v>95.7</v>
      </c>
      <c r="M809" s="105"/>
      <c r="N809" s="47" t="s">
        <v>171</v>
      </c>
      <c r="O809" s="97" t="s">
        <v>171</v>
      </c>
      <c r="P809" s="49" t="s">
        <v>171</v>
      </c>
      <c r="Q809" s="105"/>
      <c r="R809" s="102" t="s">
        <v>171</v>
      </c>
      <c r="S809" s="103" t="s">
        <v>171</v>
      </c>
      <c r="T809" s="121" t="s">
        <v>171</v>
      </c>
      <c r="U809" s="352" t="s">
        <v>171</v>
      </c>
      <c r="V809" s="225" t="s">
        <v>171</v>
      </c>
      <c r="W809" s="176" t="s">
        <v>171</v>
      </c>
      <c r="X809" s="347">
        <v>135</v>
      </c>
      <c r="Y809" s="178" t="s">
        <v>171</v>
      </c>
    </row>
    <row r="810" spans="2:25" x14ac:dyDescent="0.25">
      <c r="B810" s="30">
        <v>46204</v>
      </c>
      <c r="C810" s="105"/>
      <c r="D810" s="60">
        <v>118</v>
      </c>
      <c r="E810" s="54"/>
      <c r="F810" s="54"/>
      <c r="G810" s="54"/>
      <c r="H810" s="54"/>
      <c r="I810" s="105" t="s">
        <v>171</v>
      </c>
      <c r="J810" s="27">
        <v>115</v>
      </c>
      <c r="K810" s="105"/>
      <c r="L810" s="331">
        <v>96.6</v>
      </c>
      <c r="M810" s="105"/>
      <c r="N810" s="47" t="s">
        <v>171</v>
      </c>
      <c r="O810" s="97" t="s">
        <v>171</v>
      </c>
      <c r="P810" s="49" t="s">
        <v>171</v>
      </c>
      <c r="Q810" s="105"/>
      <c r="R810" s="102" t="s">
        <v>171</v>
      </c>
      <c r="S810" s="103" t="s">
        <v>171</v>
      </c>
      <c r="T810" s="121" t="s">
        <v>171</v>
      </c>
      <c r="U810" s="352" t="s">
        <v>171</v>
      </c>
      <c r="V810" s="225" t="s">
        <v>171</v>
      </c>
      <c r="W810" s="176" t="s">
        <v>171</v>
      </c>
      <c r="X810" s="347">
        <v>142</v>
      </c>
      <c r="Y810" s="178" t="s">
        <v>171</v>
      </c>
    </row>
    <row r="811" spans="2:25" x14ac:dyDescent="0.25">
      <c r="B811" s="30">
        <v>46206</v>
      </c>
      <c r="C811" s="105"/>
      <c r="D811" s="60">
        <v>141</v>
      </c>
      <c r="E811" s="54"/>
      <c r="F811" s="54"/>
      <c r="G811" s="54"/>
      <c r="H811" s="54"/>
      <c r="I811" s="105" t="s">
        <v>171</v>
      </c>
      <c r="J811" s="27">
        <v>148</v>
      </c>
      <c r="K811" s="105"/>
      <c r="L811" s="331">
        <v>78</v>
      </c>
      <c r="M811" s="105"/>
      <c r="N811" s="47" t="s">
        <v>171</v>
      </c>
      <c r="O811" s="97" t="s">
        <v>171</v>
      </c>
      <c r="P811" s="49" t="s">
        <v>171</v>
      </c>
      <c r="Q811" s="105"/>
      <c r="R811" s="102" t="s">
        <v>171</v>
      </c>
      <c r="S811" s="103" t="s">
        <v>171</v>
      </c>
      <c r="T811" s="121" t="s">
        <v>171</v>
      </c>
      <c r="U811" s="352" t="s">
        <v>171</v>
      </c>
      <c r="V811" s="225" t="s">
        <v>171</v>
      </c>
      <c r="W811" s="176" t="s">
        <v>171</v>
      </c>
      <c r="X811" s="347">
        <v>149</v>
      </c>
      <c r="Y811" s="178" t="s">
        <v>171</v>
      </c>
    </row>
    <row r="812" spans="2:25" x14ac:dyDescent="0.25">
      <c r="B812" s="30">
        <v>46209</v>
      </c>
      <c r="C812" s="105"/>
      <c r="D812" s="60">
        <v>117</v>
      </c>
      <c r="E812" s="54"/>
      <c r="F812" s="54"/>
      <c r="G812" s="54"/>
      <c r="H812" s="54"/>
      <c r="I812" s="105" t="s">
        <v>171</v>
      </c>
      <c r="J812" s="27">
        <v>149</v>
      </c>
      <c r="K812" s="105"/>
      <c r="L812" s="331">
        <v>87.5</v>
      </c>
      <c r="M812" s="105"/>
      <c r="N812" s="47" t="s">
        <v>171</v>
      </c>
      <c r="O812" s="97" t="s">
        <v>171</v>
      </c>
      <c r="P812" s="49" t="s">
        <v>171</v>
      </c>
      <c r="Q812" s="105"/>
      <c r="R812" s="102" t="s">
        <v>171</v>
      </c>
      <c r="S812" s="103" t="s">
        <v>171</v>
      </c>
      <c r="T812" s="121" t="s">
        <v>171</v>
      </c>
      <c r="U812" s="352" t="s">
        <v>171</v>
      </c>
      <c r="V812" s="225" t="s">
        <v>171</v>
      </c>
      <c r="W812" s="176" t="s">
        <v>171</v>
      </c>
      <c r="X812" s="347">
        <v>154</v>
      </c>
      <c r="Y812" s="178" t="s">
        <v>171</v>
      </c>
    </row>
    <row r="813" spans="2:25" x14ac:dyDescent="0.25">
      <c r="B813" s="30">
        <v>46211</v>
      </c>
      <c r="C813" s="105"/>
      <c r="D813" s="60">
        <v>132</v>
      </c>
      <c r="E813" s="54"/>
      <c r="F813" s="54"/>
      <c r="G813" s="54"/>
      <c r="H813" s="54"/>
      <c r="I813" s="105" t="s">
        <v>171</v>
      </c>
      <c r="J813" s="27">
        <v>148</v>
      </c>
      <c r="K813" s="105"/>
      <c r="L813" s="331">
        <v>108</v>
      </c>
      <c r="M813" s="105"/>
      <c r="N813" s="47" t="s">
        <v>171</v>
      </c>
      <c r="O813" s="97" t="s">
        <v>171</v>
      </c>
      <c r="P813" s="49" t="s">
        <v>171</v>
      </c>
      <c r="Q813" s="105"/>
      <c r="R813" s="102" t="s">
        <v>171</v>
      </c>
      <c r="S813" s="103" t="s">
        <v>171</v>
      </c>
      <c r="T813" s="121" t="s">
        <v>171</v>
      </c>
      <c r="U813" s="352" t="s">
        <v>171</v>
      </c>
      <c r="V813" s="225" t="s">
        <v>171</v>
      </c>
      <c r="W813" s="176" t="s">
        <v>171</v>
      </c>
      <c r="X813" s="347">
        <v>158</v>
      </c>
      <c r="Y813" s="178" t="s">
        <v>171</v>
      </c>
    </row>
    <row r="814" spans="2:25" x14ac:dyDescent="0.25">
      <c r="B814" s="30">
        <v>46213</v>
      </c>
      <c r="C814" s="105"/>
      <c r="D814" s="60">
        <v>123</v>
      </c>
      <c r="E814" s="54"/>
      <c r="F814" s="54"/>
      <c r="G814" s="54"/>
      <c r="H814" s="54"/>
      <c r="I814" s="105" t="s">
        <v>171</v>
      </c>
      <c r="J814" s="27">
        <v>129</v>
      </c>
      <c r="K814" s="105"/>
      <c r="L814" s="331">
        <v>106</v>
      </c>
      <c r="M814" s="105"/>
      <c r="N814" s="47" t="s">
        <v>171</v>
      </c>
      <c r="O814" s="97" t="s">
        <v>171</v>
      </c>
      <c r="P814" s="49" t="s">
        <v>171</v>
      </c>
      <c r="Q814" s="105"/>
      <c r="R814" s="102" t="s">
        <v>171</v>
      </c>
      <c r="S814" s="103" t="s">
        <v>171</v>
      </c>
      <c r="T814" s="121" t="s">
        <v>171</v>
      </c>
      <c r="U814" s="352" t="s">
        <v>171</v>
      </c>
      <c r="V814" s="225" t="s">
        <v>171</v>
      </c>
      <c r="W814" s="176" t="s">
        <v>171</v>
      </c>
      <c r="X814" s="347">
        <v>141</v>
      </c>
      <c r="Y814" s="178" t="s">
        <v>171</v>
      </c>
    </row>
    <row r="815" spans="2:25" x14ac:dyDescent="0.25">
      <c r="B815" s="30">
        <v>46216</v>
      </c>
      <c r="C815" s="105"/>
      <c r="D815" s="60">
        <v>115</v>
      </c>
      <c r="E815" s="54"/>
      <c r="F815" s="54"/>
      <c r="G815" s="54"/>
      <c r="H815" s="54"/>
      <c r="I815" s="105" t="s">
        <v>171</v>
      </c>
      <c r="J815" s="27">
        <v>124</v>
      </c>
      <c r="K815" s="105"/>
      <c r="L815" s="331">
        <v>93.9</v>
      </c>
      <c r="M815" s="105"/>
      <c r="N815" s="47" t="s">
        <v>171</v>
      </c>
      <c r="O815" s="97" t="s">
        <v>171</v>
      </c>
      <c r="P815" s="49" t="s">
        <v>171</v>
      </c>
      <c r="Q815" s="105"/>
      <c r="R815" s="102" t="s">
        <v>171</v>
      </c>
      <c r="S815" s="103" t="s">
        <v>171</v>
      </c>
      <c r="T815" s="121" t="s">
        <v>171</v>
      </c>
      <c r="U815" s="352" t="s">
        <v>171</v>
      </c>
      <c r="V815" s="225" t="s">
        <v>171</v>
      </c>
      <c r="W815" s="176" t="s">
        <v>171</v>
      </c>
      <c r="X815" s="347">
        <v>146</v>
      </c>
      <c r="Y815" s="178" t="s">
        <v>171</v>
      </c>
    </row>
    <row r="816" spans="2:25" x14ac:dyDescent="0.25">
      <c r="B816" s="30">
        <v>46218</v>
      </c>
      <c r="C816" s="105"/>
      <c r="D816" s="60">
        <v>120</v>
      </c>
      <c r="E816" s="54"/>
      <c r="F816" s="54"/>
      <c r="G816" s="54"/>
      <c r="H816" s="54"/>
      <c r="I816" s="105" t="s">
        <v>171</v>
      </c>
      <c r="J816" s="27">
        <v>130</v>
      </c>
      <c r="K816" s="105"/>
      <c r="L816" s="331">
        <v>82.8</v>
      </c>
      <c r="M816" s="105"/>
      <c r="N816" s="47" t="s">
        <v>171</v>
      </c>
      <c r="O816" s="97" t="s">
        <v>171</v>
      </c>
      <c r="P816" s="49" t="s">
        <v>171</v>
      </c>
      <c r="Q816" s="105"/>
      <c r="R816" s="102" t="s">
        <v>171</v>
      </c>
      <c r="S816" s="103" t="s">
        <v>171</v>
      </c>
      <c r="T816" s="121" t="s">
        <v>171</v>
      </c>
      <c r="U816" s="352" t="s">
        <v>171</v>
      </c>
      <c r="V816" s="225" t="s">
        <v>171</v>
      </c>
      <c r="W816" s="176" t="s">
        <v>171</v>
      </c>
      <c r="X816" s="347" t="s">
        <v>171</v>
      </c>
      <c r="Y816" s="178" t="s">
        <v>171</v>
      </c>
    </row>
    <row r="817" spans="2:25" x14ac:dyDescent="0.25">
      <c r="B817" s="30">
        <v>46220</v>
      </c>
      <c r="C817" s="105"/>
      <c r="D817" s="60">
        <v>142</v>
      </c>
      <c r="E817" s="54"/>
      <c r="F817" s="54"/>
      <c r="G817" s="54"/>
      <c r="H817" s="54"/>
      <c r="I817" s="105" t="s">
        <v>171</v>
      </c>
      <c r="J817" s="27">
        <v>139</v>
      </c>
      <c r="K817" s="105"/>
      <c r="L817" s="331">
        <v>80.7</v>
      </c>
      <c r="M817" s="105"/>
      <c r="N817" s="47" t="s">
        <v>171</v>
      </c>
      <c r="O817" s="97" t="s">
        <v>171</v>
      </c>
      <c r="P817" s="49" t="s">
        <v>171</v>
      </c>
      <c r="Q817" s="105"/>
      <c r="R817" s="102" t="s">
        <v>171</v>
      </c>
      <c r="S817" s="103" t="s">
        <v>171</v>
      </c>
      <c r="T817" s="121" t="s">
        <v>171</v>
      </c>
      <c r="U817" s="352" t="s">
        <v>171</v>
      </c>
      <c r="V817" s="225" t="s">
        <v>171</v>
      </c>
      <c r="W817" s="176" t="s">
        <v>171</v>
      </c>
      <c r="X817" s="252">
        <v>159</v>
      </c>
      <c r="Y817" s="178" t="s">
        <v>171</v>
      </c>
    </row>
    <row r="818" spans="2:25" x14ac:dyDescent="0.25">
      <c r="B818" s="30">
        <v>46223</v>
      </c>
      <c r="C818" s="105"/>
      <c r="D818" s="60">
        <v>143</v>
      </c>
      <c r="E818" s="54"/>
      <c r="F818" s="54"/>
      <c r="G818" s="54"/>
      <c r="H818" s="54"/>
      <c r="I818" s="105" t="s">
        <v>171</v>
      </c>
      <c r="J818" s="27">
        <v>153</v>
      </c>
      <c r="K818" s="105"/>
      <c r="L818" s="331">
        <v>105</v>
      </c>
      <c r="M818" s="105"/>
      <c r="N818" s="47" t="s">
        <v>171</v>
      </c>
      <c r="O818" s="97" t="s">
        <v>171</v>
      </c>
      <c r="P818" s="49" t="s">
        <v>171</v>
      </c>
      <c r="Q818" s="105"/>
      <c r="R818" s="102" t="s">
        <v>171</v>
      </c>
      <c r="S818" s="103" t="s">
        <v>171</v>
      </c>
      <c r="T818" s="121" t="s">
        <v>171</v>
      </c>
      <c r="U818" s="352" t="s">
        <v>171</v>
      </c>
      <c r="V818" s="225" t="s">
        <v>171</v>
      </c>
      <c r="W818" s="176" t="s">
        <v>171</v>
      </c>
      <c r="X818" s="252">
        <v>168</v>
      </c>
      <c r="Y818" s="178" t="s">
        <v>171</v>
      </c>
    </row>
    <row r="819" spans="2:25" x14ac:dyDescent="0.25">
      <c r="B819" s="30">
        <v>46225</v>
      </c>
      <c r="C819" s="105"/>
      <c r="D819" s="60">
        <v>131</v>
      </c>
      <c r="E819" s="54"/>
      <c r="F819" s="54"/>
      <c r="G819" s="54"/>
      <c r="H819" s="54"/>
      <c r="I819" s="105" t="s">
        <v>171</v>
      </c>
      <c r="J819" s="27">
        <v>149</v>
      </c>
      <c r="K819" s="105"/>
      <c r="L819" s="331">
        <v>100</v>
      </c>
      <c r="M819" s="105"/>
      <c r="N819" s="47" t="s">
        <v>171</v>
      </c>
      <c r="O819" s="97" t="s">
        <v>171</v>
      </c>
      <c r="P819" s="49" t="s">
        <v>171</v>
      </c>
      <c r="Q819" s="105"/>
      <c r="R819" s="102" t="s">
        <v>171</v>
      </c>
      <c r="S819" s="103" t="s">
        <v>171</v>
      </c>
      <c r="T819" s="121" t="s">
        <v>171</v>
      </c>
      <c r="U819" s="352" t="s">
        <v>171</v>
      </c>
      <c r="V819" s="225" t="s">
        <v>171</v>
      </c>
      <c r="W819" s="176" t="s">
        <v>171</v>
      </c>
      <c r="X819" s="252">
        <v>157</v>
      </c>
      <c r="Y819" s="178" t="s">
        <v>171</v>
      </c>
    </row>
    <row r="820" spans="2:25" x14ac:dyDescent="0.25">
      <c r="B820" s="30">
        <v>46227</v>
      </c>
      <c r="C820" s="105"/>
      <c r="D820" s="60">
        <v>130</v>
      </c>
      <c r="E820" s="54"/>
      <c r="F820" s="54"/>
      <c r="G820" s="54"/>
      <c r="H820" s="54"/>
      <c r="I820" s="105" t="s">
        <v>171</v>
      </c>
      <c r="J820" s="27">
        <v>111</v>
      </c>
      <c r="K820" s="105"/>
      <c r="L820" s="331">
        <v>95.7</v>
      </c>
      <c r="M820" s="105"/>
      <c r="N820" s="47" t="s">
        <v>171</v>
      </c>
      <c r="O820" s="97" t="s">
        <v>171</v>
      </c>
      <c r="P820" s="49" t="s">
        <v>171</v>
      </c>
      <c r="Q820" s="105"/>
      <c r="R820" s="102" t="s">
        <v>171</v>
      </c>
      <c r="S820" s="103" t="s">
        <v>171</v>
      </c>
      <c r="T820" s="121" t="s">
        <v>171</v>
      </c>
      <c r="U820" s="352" t="s">
        <v>171</v>
      </c>
      <c r="V820" s="225" t="s">
        <v>171</v>
      </c>
      <c r="W820" s="176" t="s">
        <v>171</v>
      </c>
      <c r="X820" s="252">
        <v>214</v>
      </c>
      <c r="Y820" s="178" t="s">
        <v>171</v>
      </c>
    </row>
    <row r="821" spans="2:25" x14ac:dyDescent="0.25">
      <c r="B821" s="30">
        <v>46230</v>
      </c>
      <c r="C821" s="105"/>
      <c r="D821" s="60">
        <v>123</v>
      </c>
      <c r="E821" s="54"/>
      <c r="F821" s="54"/>
      <c r="G821" s="54"/>
      <c r="H821" s="54"/>
      <c r="I821" s="105" t="s">
        <v>171</v>
      </c>
      <c r="J821" s="27">
        <v>143</v>
      </c>
      <c r="K821" s="105"/>
      <c r="L821" s="331">
        <v>91.2</v>
      </c>
      <c r="M821" s="105"/>
      <c r="N821" s="47" t="s">
        <v>171</v>
      </c>
      <c r="O821" s="97" t="s">
        <v>171</v>
      </c>
      <c r="P821" s="49" t="s">
        <v>171</v>
      </c>
      <c r="Q821" s="105"/>
      <c r="R821" s="102" t="s">
        <v>171</v>
      </c>
      <c r="S821" s="103" t="s">
        <v>171</v>
      </c>
      <c r="T821" s="121" t="s">
        <v>171</v>
      </c>
      <c r="U821" s="352" t="s">
        <v>171</v>
      </c>
      <c r="V821" s="225" t="s">
        <v>171</v>
      </c>
      <c r="W821" s="176" t="s">
        <v>171</v>
      </c>
      <c r="X821" s="252" t="s">
        <v>171</v>
      </c>
      <c r="Y821" s="178" t="s">
        <v>171</v>
      </c>
    </row>
    <row r="822" spans="2:25" x14ac:dyDescent="0.25">
      <c r="B822" s="30">
        <v>46232</v>
      </c>
      <c r="C822" s="105"/>
      <c r="D822" s="60">
        <v>113</v>
      </c>
      <c r="E822" s="54"/>
      <c r="F822" s="54"/>
      <c r="G822" s="54"/>
      <c r="H822" s="54"/>
      <c r="I822" s="105" t="s">
        <v>171</v>
      </c>
      <c r="J822" s="27">
        <v>109</v>
      </c>
      <c r="K822" s="105"/>
      <c r="L822" s="331">
        <v>105</v>
      </c>
      <c r="M822" s="105"/>
      <c r="N822" s="47" t="s">
        <v>171</v>
      </c>
      <c r="O822" s="97" t="s">
        <v>171</v>
      </c>
      <c r="P822" s="49" t="s">
        <v>171</v>
      </c>
      <c r="Q822" s="105"/>
      <c r="R822" s="102" t="s">
        <v>171</v>
      </c>
      <c r="S822" s="103" t="s">
        <v>171</v>
      </c>
      <c r="T822" s="121" t="s">
        <v>171</v>
      </c>
      <c r="U822" s="352" t="s">
        <v>171</v>
      </c>
      <c r="V822" s="225" t="s">
        <v>171</v>
      </c>
      <c r="W822" s="176" t="s">
        <v>171</v>
      </c>
      <c r="X822" s="252" t="s">
        <v>171</v>
      </c>
      <c r="Y822" s="178" t="s">
        <v>171</v>
      </c>
    </row>
    <row r="823" spans="2:25" x14ac:dyDescent="0.25">
      <c r="B823" s="30">
        <v>46234</v>
      </c>
      <c r="C823" s="105"/>
      <c r="D823" s="60">
        <v>145</v>
      </c>
      <c r="E823" s="54"/>
      <c r="F823" s="54"/>
      <c r="G823" s="54"/>
      <c r="H823" s="54"/>
      <c r="I823" s="105" t="s">
        <v>171</v>
      </c>
      <c r="J823" s="27">
        <v>156</v>
      </c>
      <c r="K823" s="105"/>
      <c r="L823" s="331">
        <v>109</v>
      </c>
      <c r="M823" s="105"/>
      <c r="N823" s="47" t="s">
        <v>171</v>
      </c>
      <c r="O823" s="97" t="s">
        <v>171</v>
      </c>
      <c r="P823" s="49" t="s">
        <v>171</v>
      </c>
      <c r="Q823" s="105"/>
      <c r="R823" s="102" t="s">
        <v>171</v>
      </c>
      <c r="S823" s="103" t="s">
        <v>171</v>
      </c>
      <c r="T823" s="121" t="s">
        <v>171</v>
      </c>
      <c r="U823" s="352" t="s">
        <v>171</v>
      </c>
      <c r="V823" s="225" t="s">
        <v>171</v>
      </c>
      <c r="W823" s="176" t="s">
        <v>171</v>
      </c>
      <c r="X823" s="252">
        <v>144</v>
      </c>
      <c r="Y823" s="178" t="s">
        <v>171</v>
      </c>
    </row>
    <row r="824" spans="2:25" x14ac:dyDescent="0.25">
      <c r="B824" s="30">
        <v>46237</v>
      </c>
      <c r="C824" s="105"/>
      <c r="D824" s="60">
        <v>128</v>
      </c>
      <c r="E824" s="54"/>
      <c r="F824" s="54"/>
      <c r="G824" s="54"/>
      <c r="H824" s="54"/>
      <c r="I824" s="105" t="s">
        <v>171</v>
      </c>
      <c r="J824" s="27">
        <v>143</v>
      </c>
      <c r="K824" s="105"/>
      <c r="L824" s="331">
        <v>93.9</v>
      </c>
      <c r="M824" s="105"/>
      <c r="N824" s="47" t="s">
        <v>171</v>
      </c>
      <c r="O824" s="97" t="s">
        <v>171</v>
      </c>
      <c r="P824" s="49" t="s">
        <v>171</v>
      </c>
      <c r="Q824" s="105"/>
      <c r="R824" s="102" t="s">
        <v>171</v>
      </c>
      <c r="S824" s="103" t="s">
        <v>171</v>
      </c>
      <c r="T824" s="121" t="s">
        <v>171</v>
      </c>
      <c r="U824" s="352" t="s">
        <v>171</v>
      </c>
      <c r="V824" s="225" t="s">
        <v>171</v>
      </c>
      <c r="W824" s="176" t="s">
        <v>171</v>
      </c>
      <c r="X824" s="252">
        <v>210</v>
      </c>
      <c r="Y824" s="178" t="s">
        <v>171</v>
      </c>
    </row>
    <row r="825" spans="2:25" x14ac:dyDescent="0.25">
      <c r="B825" s="30">
        <v>46239</v>
      </c>
      <c r="C825" s="105"/>
      <c r="D825" s="60">
        <v>124</v>
      </c>
      <c r="E825" s="54"/>
      <c r="F825" s="54"/>
      <c r="G825" s="54"/>
      <c r="H825" s="54"/>
      <c r="I825" s="105" t="s">
        <v>171</v>
      </c>
      <c r="J825" s="27">
        <v>132</v>
      </c>
      <c r="K825" s="105"/>
      <c r="L825" s="331">
        <v>104</v>
      </c>
      <c r="M825" s="105"/>
      <c r="N825" s="47" t="s">
        <v>171</v>
      </c>
      <c r="O825" s="97" t="s">
        <v>171</v>
      </c>
      <c r="P825" s="49" t="s">
        <v>171</v>
      </c>
      <c r="Q825" s="105"/>
      <c r="R825" s="102" t="s">
        <v>171</v>
      </c>
      <c r="S825" s="103" t="s">
        <v>171</v>
      </c>
      <c r="T825" s="121" t="s">
        <v>171</v>
      </c>
      <c r="U825" s="352" t="s">
        <v>171</v>
      </c>
      <c r="V825" s="225" t="s">
        <v>171</v>
      </c>
      <c r="W825" s="176" t="s">
        <v>171</v>
      </c>
      <c r="X825" s="252" t="s">
        <v>171</v>
      </c>
      <c r="Y825" s="178" t="s">
        <v>171</v>
      </c>
    </row>
    <row r="826" spans="2:25" x14ac:dyDescent="0.25">
      <c r="B826" s="30">
        <v>46241</v>
      </c>
      <c r="C826" s="105"/>
      <c r="D826" s="60">
        <v>100</v>
      </c>
      <c r="E826" s="54"/>
      <c r="F826" s="54"/>
      <c r="G826" s="54"/>
      <c r="H826" s="54"/>
      <c r="I826" s="105" t="s">
        <v>171</v>
      </c>
      <c r="J826" s="331">
        <v>53.6</v>
      </c>
      <c r="K826" s="105"/>
      <c r="L826" s="331">
        <v>104</v>
      </c>
      <c r="M826" s="105"/>
      <c r="N826" s="47" t="s">
        <v>171</v>
      </c>
      <c r="O826" s="97" t="s">
        <v>171</v>
      </c>
      <c r="P826" s="49" t="s">
        <v>171</v>
      </c>
      <c r="Q826" s="105"/>
      <c r="R826" s="102" t="s">
        <v>171</v>
      </c>
      <c r="S826" s="103" t="s">
        <v>171</v>
      </c>
      <c r="T826" s="121" t="s">
        <v>171</v>
      </c>
      <c r="U826" s="352" t="s">
        <v>171</v>
      </c>
      <c r="V826" s="225" t="s">
        <v>171</v>
      </c>
      <c r="W826" s="176" t="s">
        <v>171</v>
      </c>
      <c r="X826" s="252" t="s">
        <v>171</v>
      </c>
      <c r="Y826" s="178" t="s">
        <v>171</v>
      </c>
    </row>
    <row r="827" spans="2:25" x14ac:dyDescent="0.25">
      <c r="B827" s="30">
        <v>46244</v>
      </c>
      <c r="C827" s="105"/>
      <c r="D827" s="60">
        <v>127</v>
      </c>
      <c r="E827" s="54"/>
      <c r="F827" s="54"/>
      <c r="G827" s="54"/>
      <c r="H827" s="54"/>
      <c r="I827" s="105" t="s">
        <v>171</v>
      </c>
      <c r="J827" s="331">
        <v>138</v>
      </c>
      <c r="K827" s="105"/>
      <c r="L827" s="331">
        <v>99.2</v>
      </c>
      <c r="M827" s="105"/>
      <c r="N827" s="47" t="s">
        <v>171</v>
      </c>
      <c r="O827" s="97" t="s">
        <v>171</v>
      </c>
      <c r="P827" s="49" t="s">
        <v>171</v>
      </c>
      <c r="Q827" s="105"/>
      <c r="R827" s="102" t="s">
        <v>171</v>
      </c>
      <c r="S827" s="103" t="s">
        <v>171</v>
      </c>
      <c r="T827" s="121" t="s">
        <v>171</v>
      </c>
      <c r="U827" s="352" t="s">
        <v>171</v>
      </c>
      <c r="V827" s="225" t="s">
        <v>171</v>
      </c>
      <c r="W827" s="176" t="s">
        <v>171</v>
      </c>
      <c r="X827" s="252" t="s">
        <v>171</v>
      </c>
      <c r="Y827" s="178" t="s">
        <v>171</v>
      </c>
    </row>
    <row r="828" spans="2:25" x14ac:dyDescent="0.25">
      <c r="B828" s="30">
        <v>46246</v>
      </c>
      <c r="C828" s="105"/>
      <c r="D828" s="60">
        <v>140</v>
      </c>
      <c r="E828" s="54"/>
      <c r="F828" s="54"/>
      <c r="G828" s="54"/>
      <c r="H828" s="54"/>
      <c r="I828" s="105" t="s">
        <v>171</v>
      </c>
      <c r="J828" s="27">
        <v>131</v>
      </c>
      <c r="K828" s="105"/>
      <c r="L828" s="331">
        <v>97.4</v>
      </c>
      <c r="M828" s="105"/>
      <c r="N828" s="47" t="s">
        <v>171</v>
      </c>
      <c r="O828" s="97" t="s">
        <v>171</v>
      </c>
      <c r="P828" s="49" t="s">
        <v>171</v>
      </c>
      <c r="Q828" s="105"/>
      <c r="R828" s="102" t="s">
        <v>171</v>
      </c>
      <c r="S828" s="103" t="s">
        <v>171</v>
      </c>
      <c r="T828" s="121" t="s">
        <v>171</v>
      </c>
      <c r="U828" s="352" t="s">
        <v>171</v>
      </c>
      <c r="V828" s="225" t="s">
        <v>171</v>
      </c>
      <c r="W828" s="176" t="s">
        <v>171</v>
      </c>
      <c r="X828" s="252" t="s">
        <v>171</v>
      </c>
      <c r="Y828" s="178" t="s">
        <v>171</v>
      </c>
    </row>
    <row r="829" spans="2:25" x14ac:dyDescent="0.25">
      <c r="B829" s="30">
        <v>46248</v>
      </c>
      <c r="C829" s="105"/>
      <c r="D829" s="60">
        <v>139</v>
      </c>
      <c r="E829" s="54"/>
      <c r="F829" s="54"/>
      <c r="G829" s="54"/>
      <c r="H829" s="54"/>
      <c r="I829" s="105" t="s">
        <v>171</v>
      </c>
      <c r="J829" s="27">
        <v>135</v>
      </c>
      <c r="K829" s="105"/>
      <c r="L829" s="331">
        <v>81</v>
      </c>
      <c r="M829" s="105"/>
      <c r="N829" s="47" t="s">
        <v>171</v>
      </c>
      <c r="O829" s="97" t="s">
        <v>171</v>
      </c>
      <c r="P829" s="49" t="s">
        <v>171</v>
      </c>
      <c r="Q829" s="105"/>
      <c r="R829" s="102" t="s">
        <v>171</v>
      </c>
      <c r="S829" s="103" t="s">
        <v>171</v>
      </c>
      <c r="T829" s="121" t="s">
        <v>171</v>
      </c>
      <c r="U829" s="352" t="s">
        <v>171</v>
      </c>
      <c r="V829" s="225" t="s">
        <v>171</v>
      </c>
      <c r="W829" s="176" t="s">
        <v>171</v>
      </c>
      <c r="X829" s="252" t="s">
        <v>171</v>
      </c>
      <c r="Y829" s="178" t="s">
        <v>171</v>
      </c>
    </row>
    <row r="830" spans="2:25" x14ac:dyDescent="0.25">
      <c r="B830" s="30">
        <v>46251</v>
      </c>
      <c r="C830" s="105"/>
      <c r="D830" s="60">
        <v>143</v>
      </c>
      <c r="E830" s="54"/>
      <c r="F830" s="54"/>
      <c r="G830" s="54"/>
      <c r="H830" s="54"/>
      <c r="I830" s="105" t="s">
        <v>171</v>
      </c>
      <c r="J830" s="27">
        <v>151</v>
      </c>
      <c r="K830" s="105"/>
      <c r="L830" s="27">
        <v>110</v>
      </c>
      <c r="M830" s="105"/>
      <c r="N830" s="47" t="s">
        <v>171</v>
      </c>
      <c r="O830" s="97" t="s">
        <v>171</v>
      </c>
      <c r="P830" s="49" t="s">
        <v>171</v>
      </c>
      <c r="Q830" s="105"/>
      <c r="R830" s="102" t="s">
        <v>171</v>
      </c>
      <c r="S830" s="103" t="s">
        <v>171</v>
      </c>
      <c r="T830" s="121" t="s">
        <v>171</v>
      </c>
      <c r="U830" s="352" t="s">
        <v>171</v>
      </c>
      <c r="V830" s="225" t="s">
        <v>171</v>
      </c>
      <c r="W830" s="176" t="s">
        <v>171</v>
      </c>
      <c r="X830" s="348">
        <v>140</v>
      </c>
      <c r="Y830" s="178" t="s">
        <v>171</v>
      </c>
    </row>
    <row r="831" spans="2:25" x14ac:dyDescent="0.25">
      <c r="B831" s="30">
        <v>46253</v>
      </c>
      <c r="C831" s="105"/>
      <c r="D831" s="60">
        <v>131</v>
      </c>
      <c r="E831" s="54"/>
      <c r="F831" s="54"/>
      <c r="G831" s="54"/>
      <c r="H831" s="54"/>
      <c r="I831" s="105" t="s">
        <v>171</v>
      </c>
      <c r="J831" s="27">
        <v>146</v>
      </c>
      <c r="K831" s="105"/>
      <c r="L831" s="27">
        <v>152</v>
      </c>
      <c r="M831" s="105"/>
      <c r="N831" s="47" t="s">
        <v>171</v>
      </c>
      <c r="O831" s="97" t="s">
        <v>171</v>
      </c>
      <c r="P831" s="49" t="s">
        <v>171</v>
      </c>
      <c r="Q831" s="105"/>
      <c r="R831" s="102" t="s">
        <v>171</v>
      </c>
      <c r="S831" s="103" t="s">
        <v>171</v>
      </c>
      <c r="T831" s="121" t="s">
        <v>171</v>
      </c>
      <c r="U831" s="352" t="s">
        <v>171</v>
      </c>
      <c r="V831" s="225" t="s">
        <v>171</v>
      </c>
      <c r="W831" s="176" t="s">
        <v>171</v>
      </c>
      <c r="X831" s="348">
        <v>143</v>
      </c>
      <c r="Y831" s="178" t="s">
        <v>171</v>
      </c>
    </row>
    <row r="832" spans="2:25" x14ac:dyDescent="0.25">
      <c r="B832" s="30">
        <v>46255</v>
      </c>
      <c r="C832" s="105"/>
      <c r="D832" s="60">
        <v>124</v>
      </c>
      <c r="E832" s="54"/>
      <c r="F832" s="54"/>
      <c r="G832" s="54"/>
      <c r="H832" s="54"/>
      <c r="I832" s="105" t="s">
        <v>171</v>
      </c>
      <c r="J832" s="331">
        <v>80.099999999999994</v>
      </c>
      <c r="K832" s="105"/>
      <c r="L832" s="27">
        <v>192</v>
      </c>
      <c r="M832" s="105"/>
      <c r="N832" s="47" t="s">
        <v>171</v>
      </c>
      <c r="O832" s="97" t="s">
        <v>171</v>
      </c>
      <c r="P832" s="49" t="s">
        <v>171</v>
      </c>
      <c r="Q832" s="105"/>
      <c r="R832" s="102" t="s">
        <v>171</v>
      </c>
      <c r="S832" s="103" t="s">
        <v>171</v>
      </c>
      <c r="T832" s="121" t="s">
        <v>171</v>
      </c>
      <c r="U832" s="352" t="s">
        <v>171</v>
      </c>
      <c r="V832" s="225" t="s">
        <v>171</v>
      </c>
      <c r="W832" s="176" t="s">
        <v>171</v>
      </c>
      <c r="X832" s="348">
        <v>167</v>
      </c>
      <c r="Y832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A727"/>
  <sheetViews>
    <sheetView zoomScale="70" zoomScaleNormal="70" workbookViewId="0">
      <pane ySplit="7" topLeftCell="A704" activePane="bottomLeft" state="frozen"/>
      <selection pane="bottomLeft" activeCell="J727" sqref="J727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63" t="s">
        <v>89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v>2.29</v>
      </c>
      <c r="E8" s="54"/>
      <c r="F8" s="54"/>
      <c r="G8" s="54"/>
      <c r="H8" s="54"/>
      <c r="I8" s="105"/>
      <c r="J8" s="26"/>
      <c r="K8" s="105"/>
      <c r="L8" s="26"/>
      <c r="M8" s="105"/>
      <c r="N8" s="47"/>
      <c r="O8" s="2"/>
      <c r="P8" s="10"/>
      <c r="Q8" s="105"/>
      <c r="R8" s="102"/>
      <c r="S8" s="103"/>
      <c r="T8" s="22"/>
      <c r="U8" s="155"/>
      <c r="V8" s="151"/>
      <c r="W8" s="172"/>
      <c r="X8" s="173"/>
      <c r="Y8" s="174"/>
    </row>
    <row r="9" spans="2:27" x14ac:dyDescent="0.25">
      <c r="B9" s="30">
        <v>44432</v>
      </c>
      <c r="C9" s="105"/>
      <c r="D9" s="131">
        <v>1.94</v>
      </c>
      <c r="E9" s="54"/>
      <c r="F9" s="54"/>
      <c r="G9" s="54"/>
      <c r="H9" s="54"/>
      <c r="I9" s="105"/>
      <c r="J9" s="26"/>
      <c r="K9" s="105"/>
      <c r="L9" s="26"/>
      <c r="M9" s="105"/>
      <c r="N9" s="26"/>
      <c r="O9" s="2"/>
      <c r="P9" s="10"/>
      <c r="Q9" s="105"/>
      <c r="R9" s="102"/>
      <c r="S9" s="103"/>
      <c r="T9" s="22"/>
      <c r="U9" s="155"/>
      <c r="V9" s="151"/>
      <c r="W9" s="172"/>
      <c r="X9" s="173"/>
      <c r="Y9" s="174"/>
    </row>
    <row r="10" spans="2:27" x14ac:dyDescent="0.25">
      <c r="B10" s="30">
        <v>44433</v>
      </c>
      <c r="C10" s="105"/>
      <c r="D10" s="131">
        <v>1.7</v>
      </c>
      <c r="E10" s="54"/>
      <c r="F10" s="54"/>
      <c r="G10" s="54"/>
      <c r="H10" s="54"/>
      <c r="I10" s="105"/>
      <c r="J10" s="26"/>
      <c r="K10" s="105"/>
      <c r="L10" s="26"/>
      <c r="M10" s="105"/>
      <c r="N10" s="26"/>
      <c r="O10" s="2"/>
      <c r="P10" s="10"/>
      <c r="Q10" s="105"/>
      <c r="R10" s="102"/>
      <c r="S10" s="103"/>
      <c r="T10" s="22"/>
      <c r="U10" s="155"/>
      <c r="V10" s="151"/>
      <c r="W10" s="172"/>
      <c r="X10" s="173"/>
      <c r="Y10" s="174"/>
    </row>
    <row r="11" spans="2:27" x14ac:dyDescent="0.25">
      <c r="B11" s="30">
        <v>44434</v>
      </c>
      <c r="C11" s="105"/>
      <c r="D11" s="131">
        <v>1.62</v>
      </c>
      <c r="E11" s="54"/>
      <c r="F11" s="54"/>
      <c r="G11" s="54"/>
      <c r="H11" s="54"/>
      <c r="I11" s="105"/>
      <c r="J11" s="26"/>
      <c r="K11" s="105"/>
      <c r="L11" s="26"/>
      <c r="M11" s="105"/>
      <c r="N11" s="26"/>
      <c r="O11" s="2"/>
      <c r="P11" s="10"/>
      <c r="Q11" s="105"/>
      <c r="R11" s="102"/>
      <c r="S11" s="103"/>
      <c r="T11" s="22"/>
      <c r="U11" s="155"/>
      <c r="V11" s="151"/>
      <c r="W11" s="172"/>
      <c r="X11" s="173"/>
      <c r="Y11" s="174"/>
    </row>
    <row r="12" spans="2:27" x14ac:dyDescent="0.25">
      <c r="B12" s="30">
        <v>44435</v>
      </c>
      <c r="C12" s="105"/>
      <c r="D12" s="131">
        <v>0.82</v>
      </c>
      <c r="E12" s="54"/>
      <c r="F12" s="54"/>
      <c r="G12" s="54"/>
      <c r="H12" s="54"/>
      <c r="I12" s="105"/>
      <c r="J12" s="26"/>
      <c r="K12" s="105"/>
      <c r="L12" s="26"/>
      <c r="M12" s="105"/>
      <c r="N12" s="26"/>
      <c r="O12" s="2"/>
      <c r="P12" s="10"/>
      <c r="Q12" s="105"/>
      <c r="R12" s="102"/>
      <c r="S12" s="103"/>
      <c r="T12" s="22"/>
      <c r="U12" s="155"/>
      <c r="V12" s="151"/>
      <c r="W12" s="172"/>
      <c r="X12" s="173"/>
      <c r="Y12" s="174"/>
    </row>
    <row r="13" spans="2:27" x14ac:dyDescent="0.25">
      <c r="B13" s="30">
        <v>44436</v>
      </c>
      <c r="C13" s="105"/>
      <c r="D13" s="131">
        <v>0.48</v>
      </c>
      <c r="E13" s="54"/>
      <c r="F13" s="54"/>
      <c r="G13" s="54"/>
      <c r="H13" s="54"/>
      <c r="I13" s="105"/>
      <c r="J13" s="26"/>
      <c r="K13" s="105"/>
      <c r="L13" s="26"/>
      <c r="M13" s="105"/>
      <c r="N13" s="26"/>
      <c r="O13" s="2"/>
      <c r="P13" s="10"/>
      <c r="Q13" s="105"/>
      <c r="R13" s="102"/>
      <c r="S13" s="103"/>
      <c r="T13" s="22"/>
      <c r="U13" s="155"/>
      <c r="V13" s="151"/>
      <c r="W13" s="172"/>
      <c r="X13" s="173"/>
      <c r="Y13" s="174"/>
    </row>
    <row r="14" spans="2:27" x14ac:dyDescent="0.25">
      <c r="B14" s="30">
        <v>44437</v>
      </c>
      <c r="C14" s="105"/>
      <c r="D14" s="131">
        <v>0.2</v>
      </c>
      <c r="E14" s="54"/>
      <c r="F14" s="54"/>
      <c r="G14" s="54"/>
      <c r="H14" s="54"/>
      <c r="I14" s="105"/>
      <c r="J14" s="26"/>
      <c r="K14" s="105"/>
      <c r="L14" s="26"/>
      <c r="M14" s="105"/>
      <c r="N14" s="26"/>
      <c r="O14" s="2"/>
      <c r="P14" s="10"/>
      <c r="Q14" s="105"/>
      <c r="R14" s="102"/>
      <c r="S14" s="103"/>
      <c r="T14" s="22"/>
      <c r="U14" s="155"/>
      <c r="V14" s="151"/>
      <c r="W14" s="172"/>
      <c r="X14" s="173"/>
      <c r="Y14" s="174"/>
    </row>
    <row r="15" spans="2:27" x14ac:dyDescent="0.25">
      <c r="B15" s="30">
        <v>44438</v>
      </c>
      <c r="C15" s="105"/>
      <c r="D15" s="131">
        <v>0.13</v>
      </c>
      <c r="E15" s="54"/>
      <c r="F15" s="54"/>
      <c r="G15" s="54"/>
      <c r="H15" s="54"/>
      <c r="I15" s="105"/>
      <c r="J15" s="202" t="s">
        <v>330</v>
      </c>
      <c r="K15" s="105"/>
      <c r="L15" s="131">
        <v>1.07</v>
      </c>
      <c r="M15" s="105"/>
      <c r="N15" s="26"/>
      <c r="O15" s="2"/>
      <c r="P15" s="10"/>
      <c r="Q15" s="105"/>
      <c r="R15" s="102"/>
      <c r="S15" s="103"/>
      <c r="T15" s="22">
        <v>6.0999999999999999E-2</v>
      </c>
      <c r="U15" s="155"/>
      <c r="V15" s="151"/>
      <c r="W15" s="172"/>
      <c r="X15" s="173"/>
      <c r="Y15" s="174"/>
    </row>
    <row r="16" spans="2:27" x14ac:dyDescent="0.25">
      <c r="B16" s="30">
        <v>44439</v>
      </c>
      <c r="C16" s="105"/>
      <c r="D16" s="131">
        <v>9.0999999999999998E-2</v>
      </c>
      <c r="E16" s="130"/>
      <c r="F16" s="130"/>
      <c r="G16" s="130"/>
      <c r="H16" s="130"/>
      <c r="I16" s="105"/>
      <c r="J16" s="26"/>
      <c r="K16" s="105"/>
      <c r="L16" s="26"/>
      <c r="M16" s="105"/>
      <c r="N16" s="26"/>
      <c r="O16" s="2"/>
      <c r="P16" s="10"/>
      <c r="Q16" s="105"/>
      <c r="R16" s="102"/>
      <c r="S16" s="103"/>
      <c r="T16" s="22"/>
      <c r="U16" s="155"/>
      <c r="V16" s="151"/>
      <c r="W16" s="172"/>
      <c r="X16" s="173"/>
      <c r="Y16" s="174"/>
    </row>
    <row r="17" spans="2:25" x14ac:dyDescent="0.25">
      <c r="B17" s="30">
        <v>44440</v>
      </c>
      <c r="C17" s="105"/>
      <c r="D17" s="131">
        <v>0.127</v>
      </c>
      <c r="E17" s="130"/>
      <c r="F17" s="130"/>
      <c r="G17" s="130"/>
      <c r="H17" s="130"/>
      <c r="I17" s="105"/>
      <c r="J17" s="26"/>
      <c r="K17" s="105"/>
      <c r="L17" s="26"/>
      <c r="M17" s="105"/>
      <c r="N17" s="26"/>
      <c r="O17" s="2"/>
      <c r="P17" s="10"/>
      <c r="Q17" s="105"/>
      <c r="R17" s="102"/>
      <c r="S17" s="103"/>
      <c r="T17" s="22"/>
      <c r="U17" s="155"/>
      <c r="V17" s="151"/>
      <c r="W17" s="172"/>
      <c r="X17" s="173"/>
      <c r="Y17" s="174"/>
    </row>
    <row r="18" spans="2:25" x14ac:dyDescent="0.25">
      <c r="B18" s="30">
        <v>44441</v>
      </c>
      <c r="C18" s="105"/>
      <c r="D18" s="131">
        <v>0.124</v>
      </c>
      <c r="E18" s="130"/>
      <c r="F18" s="130"/>
      <c r="G18" s="130"/>
      <c r="H18" s="130"/>
      <c r="I18" s="105"/>
      <c r="J18" s="26"/>
      <c r="K18" s="105"/>
      <c r="L18" s="26"/>
      <c r="M18" s="105"/>
      <c r="N18" s="26"/>
      <c r="O18" s="2"/>
      <c r="P18" s="10"/>
      <c r="Q18" s="105"/>
      <c r="R18" s="102"/>
      <c r="S18" s="103"/>
      <c r="T18" s="22"/>
      <c r="U18" s="155"/>
      <c r="V18" s="151"/>
      <c r="W18" s="172"/>
      <c r="X18" s="173"/>
      <c r="Y18" s="174"/>
    </row>
    <row r="19" spans="2:25" x14ac:dyDescent="0.25">
      <c r="B19" s="30">
        <v>44442</v>
      </c>
      <c r="C19" s="105"/>
      <c r="D19" s="131">
        <v>0.16500000000000001</v>
      </c>
      <c r="E19" s="130"/>
      <c r="F19" s="130"/>
      <c r="G19" s="130"/>
      <c r="H19" s="130"/>
      <c r="I19" s="105"/>
      <c r="J19" s="131">
        <v>6.9000000000000006E-2</v>
      </c>
      <c r="K19" s="105"/>
      <c r="L19" s="26"/>
      <c r="M19" s="105"/>
      <c r="N19" s="26"/>
      <c r="O19" s="2"/>
      <c r="P19" s="10"/>
      <c r="Q19" s="105"/>
      <c r="R19" s="102"/>
      <c r="S19" s="103"/>
      <c r="T19" s="22"/>
      <c r="U19" s="155"/>
      <c r="V19" s="151"/>
      <c r="W19" s="172"/>
      <c r="X19" s="173"/>
      <c r="Y19" s="174"/>
    </row>
    <row r="20" spans="2:25" x14ac:dyDescent="0.25">
      <c r="B20" s="30">
        <v>44443</v>
      </c>
      <c r="C20" s="105"/>
      <c r="D20" s="131">
        <v>0.52500000000000002</v>
      </c>
      <c r="E20" s="130"/>
      <c r="F20" s="130"/>
      <c r="G20" s="130"/>
      <c r="H20" s="130"/>
      <c r="I20" s="105"/>
      <c r="J20" s="26"/>
      <c r="K20" s="105"/>
      <c r="L20" s="26"/>
      <c r="M20" s="105"/>
      <c r="N20" s="26"/>
      <c r="O20" s="2"/>
      <c r="P20" s="10"/>
      <c r="Q20" s="105"/>
      <c r="R20" s="102"/>
      <c r="S20" s="103"/>
      <c r="T20" s="22"/>
      <c r="U20" s="155"/>
      <c r="V20" s="151"/>
      <c r="W20" s="172"/>
      <c r="X20" s="173"/>
      <c r="Y20" s="174"/>
    </row>
    <row r="21" spans="2:25" x14ac:dyDescent="0.25">
      <c r="B21" s="30">
        <v>44444</v>
      </c>
      <c r="C21" s="105"/>
      <c r="D21" s="131">
        <v>0.41899999999999998</v>
      </c>
      <c r="E21" s="130"/>
      <c r="F21" s="130"/>
      <c r="G21" s="130"/>
      <c r="H21" s="130"/>
      <c r="I21" s="105"/>
      <c r="J21" s="26"/>
      <c r="K21" s="105"/>
      <c r="L21" s="26"/>
      <c r="M21" s="105"/>
      <c r="N21" s="26"/>
      <c r="O21" s="2"/>
      <c r="P21" s="10"/>
      <c r="Q21" s="105"/>
      <c r="R21" s="102"/>
      <c r="S21" s="103"/>
      <c r="T21" s="22"/>
      <c r="U21" s="155"/>
      <c r="V21" s="151"/>
      <c r="W21" s="172"/>
      <c r="X21" s="173"/>
      <c r="Y21" s="174"/>
    </row>
    <row r="22" spans="2:25" x14ac:dyDescent="0.25">
      <c r="B22" s="30">
        <v>44445</v>
      </c>
      <c r="C22" s="105"/>
      <c r="D22" s="131">
        <v>0.55200000000000005</v>
      </c>
      <c r="E22" s="130">
        <v>0.71699999999999997</v>
      </c>
      <c r="F22" s="130"/>
      <c r="G22" s="130"/>
      <c r="H22" s="130"/>
      <c r="I22" s="105"/>
      <c r="J22" s="106" t="s">
        <v>330</v>
      </c>
      <c r="K22" s="105"/>
      <c r="L22" s="131">
        <v>2.419</v>
      </c>
      <c r="M22" s="105"/>
      <c r="N22" s="26"/>
      <c r="O22" s="2"/>
      <c r="P22" s="10"/>
      <c r="Q22" s="105"/>
      <c r="R22" s="102"/>
      <c r="S22" s="103"/>
      <c r="T22" s="22">
        <v>6.0999999999999999E-2</v>
      </c>
      <c r="U22" s="155"/>
      <c r="V22" s="151"/>
      <c r="W22" s="172"/>
      <c r="X22" s="173"/>
      <c r="Y22" s="174"/>
    </row>
    <row r="23" spans="2:25" x14ac:dyDescent="0.25">
      <c r="B23" s="30">
        <v>44446</v>
      </c>
      <c r="C23" s="46"/>
      <c r="D23" s="131"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202" t="s">
        <v>330</v>
      </c>
      <c r="K23" s="46"/>
      <c r="L23" s="26"/>
      <c r="M23" s="46"/>
      <c r="N23" s="47"/>
      <c r="O23" s="2"/>
      <c r="P23" s="49"/>
      <c r="Q23" s="46"/>
      <c r="R23" s="18"/>
      <c r="S23" s="22"/>
      <c r="T23" s="22"/>
      <c r="U23" s="155"/>
      <c r="V23" s="151"/>
      <c r="W23" s="172"/>
      <c r="X23" s="173"/>
      <c r="Y23" s="174"/>
    </row>
    <row r="24" spans="2:25" x14ac:dyDescent="0.25">
      <c r="B24" s="30">
        <v>44447</v>
      </c>
      <c r="C24" s="46"/>
      <c r="D24" s="131"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v>0.14199999999999999</v>
      </c>
      <c r="K24" s="46"/>
      <c r="L24" s="26"/>
      <c r="M24" s="46"/>
      <c r="N24" s="47"/>
      <c r="O24" s="2"/>
      <c r="P24" s="49"/>
      <c r="Q24" s="46"/>
      <c r="R24" s="18"/>
      <c r="S24" s="22"/>
      <c r="T24" s="22"/>
      <c r="U24" s="155"/>
      <c r="V24" s="151"/>
      <c r="W24" s="172"/>
      <c r="X24" s="173"/>
      <c r="Y24" s="174"/>
    </row>
    <row r="25" spans="2:25" x14ac:dyDescent="0.25">
      <c r="B25" s="30">
        <v>44448</v>
      </c>
      <c r="C25" s="46"/>
      <c r="D25" s="131"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202" t="s">
        <v>330</v>
      </c>
      <c r="K25" s="46"/>
      <c r="L25" s="26"/>
      <c r="M25" s="46"/>
      <c r="N25" s="47"/>
      <c r="O25" s="2"/>
      <c r="P25" s="49"/>
      <c r="Q25" s="46"/>
      <c r="R25" s="18"/>
      <c r="S25" s="22"/>
      <c r="T25" s="22"/>
      <c r="U25" s="155"/>
      <c r="V25" s="151"/>
      <c r="W25" s="172"/>
      <c r="X25" s="173"/>
      <c r="Y25" s="174"/>
    </row>
    <row r="26" spans="2:25" x14ac:dyDescent="0.25">
      <c r="B26" s="30">
        <v>44449</v>
      </c>
      <c r="C26" s="46"/>
      <c r="D26" s="131"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202" t="s">
        <v>330</v>
      </c>
      <c r="K26" s="46"/>
      <c r="L26" s="26"/>
      <c r="M26" s="46"/>
      <c r="N26" s="47"/>
      <c r="O26" s="2"/>
      <c r="P26" s="49"/>
      <c r="Q26" s="46"/>
      <c r="R26" s="18"/>
      <c r="S26" s="22"/>
      <c r="T26" s="22"/>
      <c r="U26" s="155"/>
      <c r="V26" s="151"/>
      <c r="W26" s="172"/>
      <c r="X26" s="173"/>
      <c r="Y26" s="174"/>
    </row>
    <row r="27" spans="2:25" x14ac:dyDescent="0.25">
      <c r="B27" s="30">
        <v>44450</v>
      </c>
      <c r="C27" s="46"/>
      <c r="D27" s="131">
        <v>0.157</v>
      </c>
      <c r="E27" s="26"/>
      <c r="F27" s="26"/>
      <c r="G27" s="26"/>
      <c r="H27" s="26"/>
      <c r="I27" s="46"/>
      <c r="J27" s="26"/>
      <c r="K27" s="46"/>
      <c r="L27" s="26"/>
      <c r="M27" s="46"/>
      <c r="N27" s="47"/>
      <c r="O27" s="2"/>
      <c r="P27" s="49"/>
      <c r="Q27" s="46"/>
      <c r="R27" s="18"/>
      <c r="S27" s="22"/>
      <c r="T27" s="22"/>
      <c r="U27" s="155"/>
      <c r="V27" s="151"/>
      <c r="W27" s="172"/>
      <c r="X27" s="173"/>
      <c r="Y27" s="174"/>
    </row>
    <row r="28" spans="2:25" x14ac:dyDescent="0.25">
      <c r="B28" s="30">
        <v>44451</v>
      </c>
      <c r="C28" s="46"/>
      <c r="D28" s="131">
        <v>0.22500000000000001</v>
      </c>
      <c r="E28" s="26"/>
      <c r="F28" s="26"/>
      <c r="G28" s="26"/>
      <c r="H28" s="26"/>
      <c r="I28" s="46"/>
      <c r="J28" s="26"/>
      <c r="K28" s="46"/>
      <c r="L28" s="26"/>
      <c r="M28" s="46"/>
      <c r="N28" s="47"/>
      <c r="O28" s="2"/>
      <c r="P28" s="49"/>
      <c r="Q28" s="46"/>
      <c r="R28" s="18"/>
      <c r="S28" s="22"/>
      <c r="T28" s="22"/>
      <c r="U28" s="155"/>
      <c r="V28" s="151"/>
      <c r="W28" s="172"/>
      <c r="X28" s="173"/>
      <c r="Y28" s="174"/>
    </row>
    <row r="29" spans="2:25" x14ac:dyDescent="0.25">
      <c r="B29" s="30">
        <v>44452</v>
      </c>
      <c r="C29" s="46"/>
      <c r="D29" s="131"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202" t="s">
        <v>330</v>
      </c>
      <c r="K29" s="46"/>
      <c r="L29" s="131">
        <v>0.59199999999999997</v>
      </c>
      <c r="M29" s="46"/>
      <c r="N29" s="47" t="s">
        <v>33</v>
      </c>
      <c r="O29" s="104" t="s">
        <v>33</v>
      </c>
      <c r="P29" s="49" t="s">
        <v>24</v>
      </c>
      <c r="Q29" s="133"/>
      <c r="R29" s="102" t="s">
        <v>33</v>
      </c>
      <c r="S29" s="103" t="s">
        <v>24</v>
      </c>
      <c r="T29" s="22">
        <v>6.0999999999999999E-2</v>
      </c>
      <c r="U29" s="155"/>
      <c r="V29" s="151"/>
      <c r="W29" s="172"/>
      <c r="X29" s="173"/>
      <c r="Y29" s="174"/>
    </row>
    <row r="30" spans="2:25" x14ac:dyDescent="0.25">
      <c r="B30" s="30">
        <v>44453</v>
      </c>
      <c r="C30" s="105"/>
      <c r="D30" s="131"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203" t="s">
        <v>330</v>
      </c>
      <c r="K30" s="105"/>
      <c r="L30" s="26"/>
      <c r="M30" s="105"/>
      <c r="N30" s="26"/>
      <c r="O30" s="2"/>
      <c r="P30" s="10"/>
      <c r="Q30" s="105"/>
      <c r="R30" s="102" t="s">
        <v>33</v>
      </c>
      <c r="S30" s="103" t="s">
        <v>24</v>
      </c>
      <c r="T30" s="22"/>
      <c r="U30" s="155"/>
      <c r="V30" s="151"/>
      <c r="W30" s="172"/>
      <c r="X30" s="173"/>
      <c r="Y30" s="174"/>
    </row>
    <row r="31" spans="2:25" x14ac:dyDescent="0.25">
      <c r="B31" s="30">
        <v>44454</v>
      </c>
      <c r="C31" s="105"/>
      <c r="D31" s="131"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203">
        <v>6.9000000000000006E-2</v>
      </c>
      <c r="K31" s="105"/>
      <c r="L31" s="26"/>
      <c r="M31" s="105"/>
      <c r="N31" s="26"/>
      <c r="O31" s="2"/>
      <c r="P31" s="10"/>
      <c r="Q31" s="105"/>
      <c r="R31" s="102"/>
      <c r="S31" s="103"/>
      <c r="T31" s="22"/>
      <c r="U31" s="155"/>
      <c r="V31" s="151"/>
      <c r="W31" s="172"/>
      <c r="X31" s="173"/>
      <c r="Y31" s="174"/>
    </row>
    <row r="32" spans="2:25" x14ac:dyDescent="0.25">
      <c r="B32" s="30">
        <v>44455</v>
      </c>
      <c r="C32" s="105"/>
      <c r="D32" s="131"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203" t="s">
        <v>330</v>
      </c>
      <c r="K32" s="105"/>
      <c r="L32" s="26"/>
      <c r="M32" s="105"/>
      <c r="N32" s="26"/>
      <c r="O32" s="2"/>
      <c r="P32" s="10"/>
      <c r="Q32" s="105"/>
      <c r="R32" s="102"/>
      <c r="S32" s="103"/>
      <c r="T32" s="22"/>
      <c r="U32" s="155"/>
      <c r="V32" s="151"/>
      <c r="W32" s="172"/>
      <c r="X32" s="173"/>
      <c r="Y32" s="174"/>
    </row>
    <row r="33" spans="2:27" x14ac:dyDescent="0.25">
      <c r="B33" s="30">
        <v>44456</v>
      </c>
      <c r="C33" s="105"/>
      <c r="D33" s="131"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203" t="s">
        <v>330</v>
      </c>
      <c r="K33" s="105"/>
      <c r="L33" s="26"/>
      <c r="M33" s="105"/>
      <c r="N33" s="26"/>
      <c r="O33" s="2"/>
      <c r="P33" s="10"/>
      <c r="Q33" s="105"/>
      <c r="R33" s="102"/>
      <c r="S33" s="103"/>
      <c r="T33" s="22"/>
      <c r="U33" s="155"/>
      <c r="V33" s="151"/>
      <c r="W33" s="172"/>
      <c r="X33" s="173"/>
      <c r="Y33" s="174"/>
    </row>
    <row r="34" spans="2:27" x14ac:dyDescent="0.25">
      <c r="B34" s="30">
        <v>44457</v>
      </c>
      <c r="C34" s="105"/>
      <c r="D34" s="131">
        <v>0.19500000000000001</v>
      </c>
      <c r="E34" s="130"/>
      <c r="F34" s="130"/>
      <c r="G34" s="130"/>
      <c r="H34" s="130"/>
      <c r="I34" s="105"/>
      <c r="J34" s="26"/>
      <c r="K34" s="105"/>
      <c r="L34" s="26"/>
      <c r="M34" s="105"/>
      <c r="N34" s="26"/>
      <c r="O34" s="2"/>
      <c r="P34" s="10"/>
      <c r="Q34" s="105"/>
      <c r="R34" s="102"/>
      <c r="S34" s="103"/>
      <c r="T34" s="22"/>
      <c r="U34" s="155"/>
      <c r="V34" s="151"/>
      <c r="W34" s="172"/>
      <c r="X34" s="173"/>
      <c r="Y34" s="174"/>
    </row>
    <row r="35" spans="2:27" x14ac:dyDescent="0.25">
      <c r="B35" s="30">
        <v>44458</v>
      </c>
      <c r="C35" s="105"/>
      <c r="D35" s="131">
        <v>0.13900000000000001</v>
      </c>
      <c r="E35" s="130"/>
      <c r="F35" s="130"/>
      <c r="G35" s="130"/>
      <c r="H35" s="130"/>
      <c r="I35" s="105"/>
      <c r="J35" s="26"/>
      <c r="K35" s="105"/>
      <c r="L35" s="26"/>
      <c r="M35" s="105"/>
      <c r="N35" s="26"/>
      <c r="O35" s="2"/>
      <c r="P35" s="10"/>
      <c r="Q35" s="105"/>
      <c r="R35" s="102"/>
      <c r="S35" s="103"/>
      <c r="T35" s="22"/>
      <c r="U35" s="155"/>
      <c r="V35" s="151"/>
      <c r="W35" s="172"/>
      <c r="X35" s="173"/>
      <c r="Y35" s="174"/>
    </row>
    <row r="36" spans="2:27" x14ac:dyDescent="0.25">
      <c r="B36" s="30">
        <v>44459</v>
      </c>
      <c r="C36" s="105"/>
      <c r="D36" s="131">
        <v>0.17100000000000001</v>
      </c>
      <c r="E36" s="130"/>
      <c r="F36" s="130"/>
      <c r="G36" s="130"/>
      <c r="H36" s="130"/>
      <c r="I36" s="105"/>
      <c r="J36" s="106" t="s">
        <v>330</v>
      </c>
      <c r="K36" s="105"/>
      <c r="L36" s="131">
        <v>0.44700000000000001</v>
      </c>
      <c r="M36" s="105"/>
      <c r="N36" s="47" t="s">
        <v>33</v>
      </c>
      <c r="O36" s="104" t="s">
        <v>33</v>
      </c>
      <c r="P36" s="101" t="s">
        <v>24</v>
      </c>
      <c r="Q36" s="105"/>
      <c r="R36" s="102" t="s">
        <v>33</v>
      </c>
      <c r="S36" s="103" t="s">
        <v>24</v>
      </c>
      <c r="T36" s="22">
        <v>6.0999999999999999E-2</v>
      </c>
      <c r="U36" s="175"/>
      <c r="V36" s="151"/>
      <c r="W36" s="172"/>
      <c r="X36" s="173"/>
      <c r="Y36" s="174"/>
    </row>
    <row r="37" spans="2:27" x14ac:dyDescent="0.25">
      <c r="B37" s="30">
        <v>44462</v>
      </c>
      <c r="C37" s="105"/>
      <c r="D37" s="202">
        <v>0.46400000000000002</v>
      </c>
      <c r="E37" s="130"/>
      <c r="F37" s="130"/>
      <c r="G37" s="130"/>
      <c r="H37" s="130"/>
      <c r="I37" s="105"/>
      <c r="J37" s="131">
        <v>0.11799999999999999</v>
      </c>
      <c r="K37" s="105"/>
      <c r="L37" s="26"/>
      <c r="M37" s="105"/>
      <c r="N37" s="47" t="s">
        <v>33</v>
      </c>
      <c r="O37" s="104" t="s">
        <v>33</v>
      </c>
      <c r="P37" s="101" t="s">
        <v>24</v>
      </c>
      <c r="Q37" s="105"/>
      <c r="R37" s="102" t="s">
        <v>33</v>
      </c>
      <c r="S37" s="103" t="s">
        <v>24</v>
      </c>
      <c r="T37" s="22">
        <v>6.0999999999999999E-2</v>
      </c>
      <c r="U37" s="198" t="s">
        <v>330</v>
      </c>
      <c r="V37" s="184" t="s">
        <v>330</v>
      </c>
      <c r="W37" s="176" t="s">
        <v>24</v>
      </c>
      <c r="X37" s="173"/>
      <c r="Y37" s="174"/>
      <c r="AA37" t="s">
        <v>108</v>
      </c>
    </row>
    <row r="38" spans="2:27" x14ac:dyDescent="0.25">
      <c r="B38" s="30" t="s">
        <v>109</v>
      </c>
      <c r="C38" s="46"/>
      <c r="D38" s="131">
        <v>0.14000000000000001</v>
      </c>
      <c r="E38" s="26"/>
      <c r="F38" s="26"/>
      <c r="G38" s="26"/>
      <c r="H38" s="26"/>
      <c r="I38" s="46"/>
      <c r="J38" s="106" t="s">
        <v>330</v>
      </c>
      <c r="K38" s="46"/>
      <c r="L38" s="26"/>
      <c r="M38" s="46"/>
      <c r="N38" s="47" t="s">
        <v>33</v>
      </c>
      <c r="O38" s="104" t="s">
        <v>33</v>
      </c>
      <c r="P38" s="49" t="s">
        <v>24</v>
      </c>
      <c r="Q38" s="46"/>
      <c r="R38" s="102" t="s">
        <v>33</v>
      </c>
      <c r="S38" s="103" t="s">
        <v>24</v>
      </c>
      <c r="T38" s="110" t="s">
        <v>330</v>
      </c>
      <c r="U38" s="198" t="s">
        <v>330</v>
      </c>
      <c r="V38" s="184" t="s">
        <v>330</v>
      </c>
      <c r="W38" s="176" t="s">
        <v>24</v>
      </c>
      <c r="X38" s="191">
        <v>0.51300000000000001</v>
      </c>
      <c r="Y38" s="192">
        <v>0.29899999999999999</v>
      </c>
    </row>
    <row r="39" spans="2:27" x14ac:dyDescent="0.25">
      <c r="B39" s="30" t="s">
        <v>112</v>
      </c>
      <c r="C39" s="105"/>
      <c r="D39" s="106" t="s">
        <v>330</v>
      </c>
      <c r="E39" s="130"/>
      <c r="F39" s="130"/>
      <c r="G39" s="130"/>
      <c r="H39" s="130"/>
      <c r="I39" s="105"/>
      <c r="J39" s="106" t="s">
        <v>330</v>
      </c>
      <c r="K39" s="105"/>
      <c r="L39" s="26"/>
      <c r="M39" s="105"/>
      <c r="N39" s="47" t="s">
        <v>33</v>
      </c>
      <c r="O39" s="104" t="s">
        <v>33</v>
      </c>
      <c r="P39" s="49" t="s">
        <v>24</v>
      </c>
      <c r="Q39" s="105"/>
      <c r="R39" s="102" t="s">
        <v>33</v>
      </c>
      <c r="S39" s="103" t="s">
        <v>24</v>
      </c>
      <c r="T39" s="110" t="s">
        <v>330</v>
      </c>
      <c r="U39" s="198" t="s">
        <v>330</v>
      </c>
      <c r="V39" s="184" t="s">
        <v>330</v>
      </c>
      <c r="W39" s="176" t="s">
        <v>24</v>
      </c>
      <c r="X39" s="191">
        <v>0.41099999999999998</v>
      </c>
      <c r="Y39" s="192">
        <v>0.192</v>
      </c>
    </row>
    <row r="40" spans="2:27" x14ac:dyDescent="0.25">
      <c r="B40" s="30" t="s">
        <v>114</v>
      </c>
      <c r="C40" s="105"/>
      <c r="D40" s="202">
        <v>0.13500000000000001</v>
      </c>
      <c r="E40" s="130"/>
      <c r="F40" s="130"/>
      <c r="G40" s="130"/>
      <c r="H40" s="130"/>
      <c r="I40" s="105"/>
      <c r="J40" s="106" t="s">
        <v>330</v>
      </c>
      <c r="K40" s="105"/>
      <c r="L40" s="26"/>
      <c r="M40" s="105"/>
      <c r="N40" s="47" t="s">
        <v>33</v>
      </c>
      <c r="O40" s="104" t="s">
        <v>33</v>
      </c>
      <c r="P40" s="49" t="s">
        <v>24</v>
      </c>
      <c r="Q40" s="105"/>
      <c r="R40" s="102" t="s">
        <v>33</v>
      </c>
      <c r="S40" s="103" t="s">
        <v>24</v>
      </c>
      <c r="T40" s="110" t="s">
        <v>330</v>
      </c>
      <c r="U40" s="198" t="s">
        <v>330</v>
      </c>
      <c r="V40" s="184" t="s">
        <v>330</v>
      </c>
      <c r="W40" s="176" t="s">
        <v>24</v>
      </c>
      <c r="X40" s="191">
        <v>0.47399999999999998</v>
      </c>
      <c r="Y40" s="192">
        <v>0.155</v>
      </c>
    </row>
    <row r="41" spans="2:27" x14ac:dyDescent="0.25">
      <c r="B41" s="30" t="s">
        <v>116</v>
      </c>
      <c r="C41" s="105"/>
      <c r="D41" s="202">
        <v>0.215</v>
      </c>
      <c r="E41" s="130"/>
      <c r="F41" s="130"/>
      <c r="G41" s="130"/>
      <c r="H41" s="130"/>
      <c r="I41" s="105"/>
      <c r="J41" s="106" t="s">
        <v>330</v>
      </c>
      <c r="K41" s="105"/>
      <c r="L41" s="26"/>
      <c r="M41" s="105"/>
      <c r="N41" s="47" t="s">
        <v>33</v>
      </c>
      <c r="O41" s="104" t="s">
        <v>33</v>
      </c>
      <c r="P41" s="49" t="s">
        <v>24</v>
      </c>
      <c r="Q41" s="105"/>
      <c r="R41" s="102" t="s">
        <v>33</v>
      </c>
      <c r="S41" s="103" t="s">
        <v>24</v>
      </c>
      <c r="T41" s="110" t="s">
        <v>330</v>
      </c>
      <c r="U41" s="198" t="s">
        <v>330</v>
      </c>
      <c r="V41" s="184" t="s">
        <v>330</v>
      </c>
      <c r="W41" s="176" t="s">
        <v>24</v>
      </c>
      <c r="X41" s="191">
        <v>0.435</v>
      </c>
      <c r="Y41" s="193"/>
      <c r="AA41" t="s">
        <v>117</v>
      </c>
    </row>
    <row r="42" spans="2:27" x14ac:dyDescent="0.25">
      <c r="B42" s="30" t="s">
        <v>119</v>
      </c>
      <c r="C42" s="105"/>
      <c r="D42" s="202">
        <v>0.48799999999999999</v>
      </c>
      <c r="E42" s="130"/>
      <c r="F42" s="130"/>
      <c r="G42" s="130"/>
      <c r="H42" s="130"/>
      <c r="I42" s="105"/>
      <c r="J42" s="131">
        <v>0.27100000000000002</v>
      </c>
      <c r="K42" s="105"/>
      <c r="L42" s="26"/>
      <c r="M42" s="105"/>
      <c r="N42" s="47" t="s">
        <v>33</v>
      </c>
      <c r="O42" s="104" t="s">
        <v>42</v>
      </c>
      <c r="P42" s="49" t="s">
        <v>24</v>
      </c>
      <c r="Q42" s="105"/>
      <c r="R42" s="102" t="s">
        <v>33</v>
      </c>
      <c r="S42" s="103" t="s">
        <v>24</v>
      </c>
      <c r="T42" s="110" t="s">
        <v>330</v>
      </c>
      <c r="U42" s="198" t="s">
        <v>330</v>
      </c>
      <c r="V42" s="184" t="s">
        <v>330</v>
      </c>
      <c r="W42" s="176" t="s">
        <v>24</v>
      </c>
      <c r="X42" s="191">
        <v>0.44400000000000001</v>
      </c>
      <c r="Y42" s="192">
        <v>0.42099999999999999</v>
      </c>
      <c r="AA42" t="s">
        <v>120</v>
      </c>
    </row>
    <row r="43" spans="2:27" x14ac:dyDescent="0.25">
      <c r="B43" s="30" t="s">
        <v>123</v>
      </c>
      <c r="C43" s="105"/>
      <c r="D43" s="202">
        <v>0.43</v>
      </c>
      <c r="E43" s="130"/>
      <c r="F43" s="130"/>
      <c r="G43" s="130"/>
      <c r="H43" s="130"/>
      <c r="I43" s="105"/>
      <c r="J43" s="131">
        <v>8.4000000000000005E-2</v>
      </c>
      <c r="K43" s="105"/>
      <c r="L43" s="26"/>
      <c r="M43" s="105"/>
      <c r="N43" s="47" t="s">
        <v>33</v>
      </c>
      <c r="O43" s="104" t="s">
        <v>42</v>
      </c>
      <c r="P43" s="49" t="s">
        <v>24</v>
      </c>
      <c r="Q43" s="105"/>
      <c r="R43" s="102" t="s">
        <v>33</v>
      </c>
      <c r="S43" s="103" t="s">
        <v>24</v>
      </c>
      <c r="T43" s="110" t="s">
        <v>330</v>
      </c>
      <c r="U43" s="198" t="s">
        <v>330</v>
      </c>
      <c r="V43" s="184" t="s">
        <v>330</v>
      </c>
      <c r="W43" s="176" t="s">
        <v>24</v>
      </c>
      <c r="X43" s="191">
        <v>0.375</v>
      </c>
      <c r="Y43" s="192">
        <v>0.38900000000000001</v>
      </c>
    </row>
    <row r="44" spans="2:27" x14ac:dyDescent="0.25">
      <c r="B44" s="30" t="s">
        <v>125</v>
      </c>
      <c r="C44" s="105"/>
      <c r="D44" s="202">
        <v>0.56899999999999995</v>
      </c>
      <c r="E44" s="130"/>
      <c r="F44" s="130"/>
      <c r="G44" s="130"/>
      <c r="H44" s="130"/>
      <c r="I44" s="105"/>
      <c r="J44" s="131">
        <v>0.20499999999999999</v>
      </c>
      <c r="K44" s="105"/>
      <c r="L44" s="26"/>
      <c r="M44" s="105"/>
      <c r="N44" s="47" t="s">
        <v>33</v>
      </c>
      <c r="O44" s="104" t="s">
        <v>42</v>
      </c>
      <c r="P44" s="49" t="s">
        <v>24</v>
      </c>
      <c r="Q44" s="105"/>
      <c r="R44" s="102" t="s">
        <v>33</v>
      </c>
      <c r="S44" s="103" t="s">
        <v>24</v>
      </c>
      <c r="T44" s="110" t="s">
        <v>330</v>
      </c>
      <c r="U44" s="198" t="s">
        <v>330</v>
      </c>
      <c r="V44" s="184" t="s">
        <v>330</v>
      </c>
      <c r="W44" s="176" t="s">
        <v>24</v>
      </c>
      <c r="X44" s="191">
        <v>0.49299999999999999</v>
      </c>
      <c r="Y44" s="192">
        <v>0.50600000000000001</v>
      </c>
    </row>
    <row r="45" spans="2:27" x14ac:dyDescent="0.25">
      <c r="B45" s="30" t="s">
        <v>126</v>
      </c>
      <c r="C45" s="105"/>
      <c r="D45" s="202">
        <v>0.30299999999999999</v>
      </c>
      <c r="E45" s="130"/>
      <c r="F45" s="130"/>
      <c r="G45" s="130"/>
      <c r="H45" s="130"/>
      <c r="I45" s="105"/>
      <c r="J45" s="106" t="s">
        <v>330</v>
      </c>
      <c r="K45" s="105"/>
      <c r="L45" s="26"/>
      <c r="M45" s="105"/>
      <c r="N45" s="47" t="s">
        <v>33</v>
      </c>
      <c r="O45" s="104" t="s">
        <v>42</v>
      </c>
      <c r="P45" s="49" t="s">
        <v>24</v>
      </c>
      <c r="Q45" s="105"/>
      <c r="R45" s="102" t="s">
        <v>33</v>
      </c>
      <c r="S45" s="103" t="s">
        <v>24</v>
      </c>
      <c r="T45" s="195">
        <v>0.47799999999999998</v>
      </c>
      <c r="U45" s="208">
        <v>0.746</v>
      </c>
      <c r="V45" s="209">
        <v>0.93</v>
      </c>
      <c r="W45" s="176" t="s">
        <v>24</v>
      </c>
      <c r="X45" s="191">
        <v>0.38200000000000001</v>
      </c>
      <c r="Y45" s="192">
        <v>0.34899999999999998</v>
      </c>
    </row>
    <row r="46" spans="2:27" x14ac:dyDescent="0.25">
      <c r="B46" s="30" t="s">
        <v>129</v>
      </c>
      <c r="C46" s="105"/>
      <c r="D46" s="202">
        <v>0.67800000000000005</v>
      </c>
      <c r="E46" s="130"/>
      <c r="F46" s="130"/>
      <c r="G46" s="130"/>
      <c r="H46" s="130"/>
      <c r="I46" s="105"/>
      <c r="J46" s="131">
        <v>0.191</v>
      </c>
      <c r="K46" s="105"/>
      <c r="L46" s="26"/>
      <c r="M46" s="105"/>
      <c r="N46" s="47" t="s">
        <v>33</v>
      </c>
      <c r="O46" s="206">
        <v>0.78</v>
      </c>
      <c r="P46" s="207">
        <v>0.99099999999999999</v>
      </c>
      <c r="Q46" s="105"/>
      <c r="R46" s="102" t="s">
        <v>24</v>
      </c>
      <c r="S46" s="103"/>
      <c r="T46" s="110" t="s">
        <v>330</v>
      </c>
      <c r="U46" s="198" t="s">
        <v>330</v>
      </c>
      <c r="V46" s="184">
        <v>8.4000000000000005E-2</v>
      </c>
      <c r="W46" s="176"/>
      <c r="X46" s="191">
        <v>0.67800000000000005</v>
      </c>
      <c r="Y46" s="192"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v>0.40200000000000002</v>
      </c>
      <c r="E47" s="26"/>
      <c r="F47" s="26"/>
      <c r="G47" s="26"/>
      <c r="H47" s="26"/>
      <c r="I47" s="46"/>
      <c r="J47" s="131">
        <v>6.7000000000000004E-2</v>
      </c>
      <c r="K47" s="46"/>
      <c r="L47" s="26"/>
      <c r="M47" s="46"/>
      <c r="N47" s="47" t="s">
        <v>33</v>
      </c>
      <c r="O47" s="204">
        <v>0.28000000000000003</v>
      </c>
      <c r="P47" s="122" t="s">
        <v>331</v>
      </c>
      <c r="Q47" s="46"/>
      <c r="R47" s="102" t="s">
        <v>24</v>
      </c>
      <c r="S47" s="103" t="s">
        <v>24</v>
      </c>
      <c r="T47" s="110" t="s">
        <v>330</v>
      </c>
      <c r="U47" s="198" t="s">
        <v>330</v>
      </c>
      <c r="V47" s="184" t="s">
        <v>330</v>
      </c>
      <c r="W47" s="176" t="s">
        <v>24</v>
      </c>
      <c r="X47" s="191">
        <v>0.374</v>
      </c>
      <c r="Y47" s="192">
        <v>0.40200000000000002</v>
      </c>
    </row>
    <row r="48" spans="2:27" x14ac:dyDescent="0.25">
      <c r="B48" s="30" t="s">
        <v>133</v>
      </c>
      <c r="C48" s="105"/>
      <c r="D48" s="131">
        <v>0.47599999999999998</v>
      </c>
      <c r="E48" s="26"/>
      <c r="F48" s="26"/>
      <c r="G48" s="26"/>
      <c r="H48" s="26"/>
      <c r="I48" s="46"/>
      <c r="J48" s="131">
        <v>7.2999999999999995E-2</v>
      </c>
      <c r="K48" s="46"/>
      <c r="L48" s="26"/>
      <c r="M48" s="46"/>
      <c r="N48" s="47" t="s">
        <v>33</v>
      </c>
      <c r="O48" s="205">
        <v>0.22800000000000001</v>
      </c>
      <c r="P48" s="122">
        <v>0.33800000000000002</v>
      </c>
      <c r="Q48" s="46"/>
      <c r="R48" s="102" t="s">
        <v>24</v>
      </c>
      <c r="S48" s="110">
        <v>3.7999999999999999E-2</v>
      </c>
      <c r="T48" s="110" t="s">
        <v>330</v>
      </c>
      <c r="U48" s="198" t="s">
        <v>330</v>
      </c>
      <c r="V48" s="184" t="s">
        <v>330</v>
      </c>
      <c r="W48" s="210">
        <v>9.4E-2</v>
      </c>
      <c r="X48" s="191">
        <v>0.48699999999999999</v>
      </c>
      <c r="Y48" s="192">
        <v>0.39700000000000002</v>
      </c>
    </row>
    <row r="49" spans="2:27" x14ac:dyDescent="0.25">
      <c r="B49" s="30" t="s">
        <v>134</v>
      </c>
      <c r="C49" s="105"/>
      <c r="D49" s="131">
        <v>8.1000000000000003E-2</v>
      </c>
      <c r="E49" s="26"/>
      <c r="F49" s="26"/>
      <c r="G49" s="26"/>
      <c r="H49" s="26"/>
      <c r="I49" s="46"/>
      <c r="J49" s="131">
        <v>0.54500000000000004</v>
      </c>
      <c r="K49" s="46"/>
      <c r="L49" s="26"/>
      <c r="M49" s="46"/>
      <c r="N49" s="47" t="s">
        <v>33</v>
      </c>
      <c r="O49" s="205">
        <v>0.19400000000000001</v>
      </c>
      <c r="P49" s="207">
        <v>0.32600000000000001</v>
      </c>
      <c r="Q49" s="46"/>
      <c r="R49" s="102" t="s">
        <v>24</v>
      </c>
      <c r="S49" s="103" t="s">
        <v>24</v>
      </c>
      <c r="T49" s="110" t="s">
        <v>330</v>
      </c>
      <c r="U49" s="198" t="s">
        <v>330</v>
      </c>
      <c r="V49" s="184" t="s">
        <v>330</v>
      </c>
      <c r="W49" s="176" t="s">
        <v>24</v>
      </c>
      <c r="X49" s="191">
        <v>0.38</v>
      </c>
      <c r="Y49" s="178" t="s">
        <v>33</v>
      </c>
    </row>
    <row r="50" spans="2:27" x14ac:dyDescent="0.25">
      <c r="B50" s="30" t="s">
        <v>137</v>
      </c>
      <c r="C50" s="105"/>
      <c r="D50" s="131">
        <v>0.39900000000000002</v>
      </c>
      <c r="E50" s="131"/>
      <c r="F50" s="131"/>
      <c r="G50" s="131"/>
      <c r="H50" s="131"/>
      <c r="I50" s="212"/>
      <c r="J50" s="131">
        <v>6.7000000000000004E-2</v>
      </c>
      <c r="K50" s="46"/>
      <c r="L50" s="26"/>
      <c r="M50" s="46"/>
      <c r="N50" s="47" t="s">
        <v>33</v>
      </c>
      <c r="O50" s="205">
        <v>0.17100000000000001</v>
      </c>
      <c r="P50" s="207">
        <v>0.25700000000000001</v>
      </c>
      <c r="Q50" s="46"/>
      <c r="R50" s="102" t="s">
        <v>24</v>
      </c>
      <c r="S50" s="103" t="s">
        <v>24</v>
      </c>
      <c r="T50" s="110" t="s">
        <v>330</v>
      </c>
      <c r="U50" s="198" t="s">
        <v>330</v>
      </c>
      <c r="V50" s="184" t="s">
        <v>330</v>
      </c>
      <c r="W50" s="210">
        <v>0.106</v>
      </c>
      <c r="X50" s="191">
        <v>0.39500000000000002</v>
      </c>
      <c r="Y50" s="192"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v>0.39800000000000002</v>
      </c>
      <c r="E51" s="26"/>
      <c r="F51" s="26"/>
      <c r="G51" s="26"/>
      <c r="H51" s="26"/>
      <c r="I51" s="46"/>
      <c r="J51" s="131">
        <v>8.7999999999999995E-2</v>
      </c>
      <c r="K51" s="46"/>
      <c r="L51" s="26"/>
      <c r="M51" s="46"/>
      <c r="N51" s="47" t="s">
        <v>33</v>
      </c>
      <c r="O51" s="205">
        <v>0.40500000000000003</v>
      </c>
      <c r="P51" s="207">
        <v>0.23100000000000001</v>
      </c>
      <c r="Q51" s="46"/>
      <c r="R51" s="102" t="s">
        <v>24</v>
      </c>
      <c r="S51" s="103" t="s">
        <v>24</v>
      </c>
      <c r="T51" s="110" t="s">
        <v>330</v>
      </c>
      <c r="U51" s="198" t="s">
        <v>330</v>
      </c>
      <c r="V51" s="184" t="s">
        <v>330</v>
      </c>
      <c r="W51" s="172"/>
      <c r="X51" s="191">
        <v>0.17699999999999999</v>
      </c>
      <c r="Y51" s="192">
        <v>0.375</v>
      </c>
    </row>
    <row r="52" spans="2:27" x14ac:dyDescent="0.25">
      <c r="B52" s="30" t="s">
        <v>140</v>
      </c>
      <c r="C52" s="105"/>
      <c r="D52" s="131">
        <v>0.40300000000000002</v>
      </c>
      <c r="E52" s="26"/>
      <c r="F52" s="26"/>
      <c r="G52" s="26"/>
      <c r="H52" s="26"/>
      <c r="I52" s="46"/>
      <c r="J52" s="131">
        <v>8.7999999999999995E-2</v>
      </c>
      <c r="K52" s="46"/>
      <c r="L52" s="26"/>
      <c r="M52" s="46"/>
      <c r="N52" s="47" t="s">
        <v>33</v>
      </c>
      <c r="O52" s="205">
        <v>0.17399999999999999</v>
      </c>
      <c r="P52" s="207">
        <v>0.187</v>
      </c>
      <c r="Q52" s="46"/>
      <c r="R52" s="102" t="s">
        <v>24</v>
      </c>
      <c r="S52" s="103" t="s">
        <v>24</v>
      </c>
      <c r="T52" s="110" t="s">
        <v>330</v>
      </c>
      <c r="U52" s="198" t="s">
        <v>330</v>
      </c>
      <c r="V52" s="184" t="s">
        <v>330</v>
      </c>
      <c r="W52" s="214">
        <v>0.33900000000000002</v>
      </c>
      <c r="X52" s="191">
        <v>0.55500000000000005</v>
      </c>
      <c r="Y52" s="192">
        <v>0.5</v>
      </c>
    </row>
    <row r="53" spans="2:27" x14ac:dyDescent="0.25">
      <c r="B53" s="30" t="s">
        <v>141</v>
      </c>
      <c r="C53" s="105"/>
      <c r="D53" s="131">
        <v>0.37</v>
      </c>
      <c r="E53" s="130"/>
      <c r="F53" s="130"/>
      <c r="G53" s="130"/>
      <c r="H53" s="130"/>
      <c r="I53" s="105"/>
      <c r="J53" s="131">
        <v>0.218</v>
      </c>
      <c r="K53" s="105"/>
      <c r="L53" s="26"/>
      <c r="M53" s="105"/>
      <c r="N53" s="47" t="s">
        <v>33</v>
      </c>
      <c r="O53" s="205">
        <v>0.18099999999999999</v>
      </c>
      <c r="P53" s="207">
        <v>0.20399999999999999</v>
      </c>
      <c r="Q53" s="105"/>
      <c r="R53" s="102" t="s">
        <v>24</v>
      </c>
      <c r="S53" s="103" t="s">
        <v>24</v>
      </c>
      <c r="T53" s="110">
        <v>7.1999999999999995E-2</v>
      </c>
      <c r="U53" s="198" t="s">
        <v>330</v>
      </c>
      <c r="V53" s="184" t="s">
        <v>330</v>
      </c>
      <c r="W53" s="214">
        <v>0.19600000000000001</v>
      </c>
      <c r="X53" s="191">
        <v>0.503</v>
      </c>
      <c r="Y53" s="192"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v>1.341</v>
      </c>
      <c r="E54" s="26"/>
      <c r="F54" s="26"/>
      <c r="G54" s="26"/>
      <c r="H54" s="26"/>
      <c r="I54" s="46"/>
      <c r="J54" s="131">
        <v>7.0999999999999994E-2</v>
      </c>
      <c r="K54" s="46"/>
      <c r="L54" s="26"/>
      <c r="M54" s="46"/>
      <c r="N54" s="47" t="s">
        <v>33</v>
      </c>
      <c r="O54" s="205">
        <v>0.15</v>
      </c>
      <c r="P54" s="207">
        <v>0.17199999999999999</v>
      </c>
      <c r="Q54" s="46"/>
      <c r="R54" s="102" t="s">
        <v>24</v>
      </c>
      <c r="S54" s="103" t="s">
        <v>24</v>
      </c>
      <c r="T54" s="110" t="s">
        <v>330</v>
      </c>
      <c r="U54" s="198" t="s">
        <v>330</v>
      </c>
      <c r="V54" s="184" t="s">
        <v>330</v>
      </c>
      <c r="W54" s="210">
        <v>0.17199999999999999</v>
      </c>
      <c r="X54" s="191">
        <v>0.90700000000000003</v>
      </c>
      <c r="Y54" s="192">
        <v>0.86599999999999999</v>
      </c>
    </row>
    <row r="55" spans="2:27" x14ac:dyDescent="0.25">
      <c r="B55" s="30" t="s">
        <v>144</v>
      </c>
      <c r="C55" s="105"/>
      <c r="D55" s="131">
        <v>0.47399999999999998</v>
      </c>
      <c r="E55" s="26"/>
      <c r="F55" s="26"/>
      <c r="G55" s="26"/>
      <c r="H55" s="26"/>
      <c r="I55" s="46"/>
      <c r="J55" s="131">
        <v>0.113</v>
      </c>
      <c r="K55" s="46"/>
      <c r="L55" s="26"/>
      <c r="M55" s="46"/>
      <c r="N55" s="47" t="s">
        <v>33</v>
      </c>
      <c r="O55" s="206">
        <v>0.18099999999999999</v>
      </c>
      <c r="P55" s="216">
        <v>0.22900000000000001</v>
      </c>
      <c r="Q55" s="46"/>
      <c r="R55" s="102" t="s">
        <v>24</v>
      </c>
      <c r="S55" s="217">
        <v>6.4000000000000001E-2</v>
      </c>
      <c r="T55" s="195" t="s">
        <v>330</v>
      </c>
      <c r="U55" s="208" t="s">
        <v>330</v>
      </c>
      <c r="V55" s="184">
        <v>6.5000000000000002E-2</v>
      </c>
      <c r="W55" s="210">
        <v>0.185</v>
      </c>
      <c r="X55" s="218">
        <v>0.94</v>
      </c>
      <c r="Y55" s="219"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v>0.53900000000000003</v>
      </c>
      <c r="E56" s="26"/>
      <c r="F56" s="26"/>
      <c r="G56" s="26"/>
      <c r="H56" s="26"/>
      <c r="I56" s="46"/>
      <c r="J56" s="131">
        <v>7.3999999999999996E-2</v>
      </c>
      <c r="K56" s="46"/>
      <c r="L56" s="26"/>
      <c r="M56" s="46"/>
      <c r="N56" s="47" t="s">
        <v>33</v>
      </c>
      <c r="O56" s="206">
        <v>0.17899999999999999</v>
      </c>
      <c r="P56" s="216">
        <v>0.247</v>
      </c>
      <c r="Q56" s="46"/>
      <c r="R56" s="102" t="s">
        <v>24</v>
      </c>
      <c r="S56" s="22">
        <v>0.115</v>
      </c>
      <c r="T56" s="195" t="s">
        <v>330</v>
      </c>
      <c r="U56" s="208" t="s">
        <v>330</v>
      </c>
      <c r="V56" s="184" t="s">
        <v>330</v>
      </c>
      <c r="W56" s="210">
        <v>6.0999999999999999E-2</v>
      </c>
      <c r="X56" s="218">
        <v>0.56200000000000006</v>
      </c>
      <c r="Y56" s="219">
        <v>0.57999999999999996</v>
      </c>
    </row>
    <row r="57" spans="2:27" x14ac:dyDescent="0.25">
      <c r="B57" s="30" t="s">
        <v>147</v>
      </c>
      <c r="C57" s="105"/>
      <c r="D57" s="131">
        <v>0.46</v>
      </c>
      <c r="E57" s="130"/>
      <c r="F57" s="130"/>
      <c r="G57" s="130"/>
      <c r="H57" s="130"/>
      <c r="I57" s="105"/>
      <c r="J57" s="131">
        <v>6.0999999999999999E-2</v>
      </c>
      <c r="K57" s="105"/>
      <c r="L57" s="26"/>
      <c r="M57" s="105"/>
      <c r="N57" s="47" t="s">
        <v>33</v>
      </c>
      <c r="O57" s="205">
        <v>0.114</v>
      </c>
      <c r="P57" s="207">
        <v>0.151</v>
      </c>
      <c r="Q57" s="105"/>
      <c r="R57" s="102" t="s">
        <v>24</v>
      </c>
      <c r="S57" s="103" t="s">
        <v>24</v>
      </c>
      <c r="T57" s="110" t="s">
        <v>330</v>
      </c>
      <c r="U57" s="208" t="s">
        <v>330</v>
      </c>
      <c r="V57" s="184" t="s">
        <v>330</v>
      </c>
      <c r="W57" s="214" t="s">
        <v>42</v>
      </c>
      <c r="X57" s="191">
        <v>0.309</v>
      </c>
      <c r="Y57" s="192">
        <v>0.247</v>
      </c>
    </row>
    <row r="58" spans="2:27" x14ac:dyDescent="0.25">
      <c r="B58" s="30" t="s">
        <v>148</v>
      </c>
      <c r="C58" s="105"/>
      <c r="D58" s="131">
        <v>0.33500000000000002</v>
      </c>
      <c r="E58" s="26"/>
      <c r="F58" s="26"/>
      <c r="G58" s="26"/>
      <c r="H58" s="26"/>
      <c r="I58" s="46"/>
      <c r="J58" s="131">
        <v>0.08</v>
      </c>
      <c r="K58" s="46"/>
      <c r="L58" s="26"/>
      <c r="M58" s="46"/>
      <c r="N58" s="47" t="s">
        <v>33</v>
      </c>
      <c r="O58" s="205">
        <v>0.114</v>
      </c>
      <c r="P58" s="207">
        <v>0.11600000000000001</v>
      </c>
      <c r="Q58" s="46"/>
      <c r="R58" s="102" t="s">
        <v>24</v>
      </c>
      <c r="S58" s="103" t="s">
        <v>24</v>
      </c>
      <c r="T58" s="110" t="s">
        <v>330</v>
      </c>
      <c r="U58" s="198" t="s">
        <v>330</v>
      </c>
      <c r="V58" s="184" t="s">
        <v>330</v>
      </c>
      <c r="W58" s="210">
        <v>9.9000000000000005E-2</v>
      </c>
      <c r="X58" s="191">
        <v>0.371</v>
      </c>
      <c r="Y58" s="192">
        <v>0.45800000000000002</v>
      </c>
    </row>
    <row r="59" spans="2:27" x14ac:dyDescent="0.25">
      <c r="B59" s="30" t="s">
        <v>149</v>
      </c>
      <c r="C59" s="105"/>
      <c r="D59" s="131">
        <v>9.1999999999999998E-2</v>
      </c>
      <c r="E59" s="26"/>
      <c r="F59" s="26"/>
      <c r="G59" s="26"/>
      <c r="H59" s="26"/>
      <c r="I59" s="46"/>
      <c r="J59" s="131">
        <v>6.0999999999999999E-2</v>
      </c>
      <c r="K59" s="46"/>
      <c r="L59" s="26"/>
      <c r="M59" s="46"/>
      <c r="N59" s="47" t="s">
        <v>33</v>
      </c>
      <c r="O59" s="205">
        <v>9.6000000000000002E-2</v>
      </c>
      <c r="P59" s="207">
        <v>7.5999999999999998E-2</v>
      </c>
      <c r="Q59" s="46"/>
      <c r="R59" s="102" t="s">
        <v>24</v>
      </c>
      <c r="S59" s="103" t="s">
        <v>24</v>
      </c>
      <c r="T59" s="110" t="s">
        <v>330</v>
      </c>
      <c r="U59" s="208" t="s">
        <v>330</v>
      </c>
      <c r="V59" s="184" t="s">
        <v>330</v>
      </c>
      <c r="W59" s="214" t="s">
        <v>330</v>
      </c>
      <c r="X59" s="191">
        <v>0.318</v>
      </c>
      <c r="Y59" s="192">
        <v>0.20100000000000001</v>
      </c>
    </row>
    <row r="60" spans="2:27" x14ac:dyDescent="0.25">
      <c r="B60" s="30" t="s">
        <v>150</v>
      </c>
      <c r="C60" s="105"/>
      <c r="D60" s="131">
        <v>0.182</v>
      </c>
      <c r="E60" s="26"/>
      <c r="F60" s="26"/>
      <c r="G60" s="26"/>
      <c r="H60" s="26"/>
      <c r="I60" s="46"/>
      <c r="J60" s="131">
        <v>7.1999999999999995E-2</v>
      </c>
      <c r="K60" s="46"/>
      <c r="L60" s="26"/>
      <c r="M60" s="46"/>
      <c r="N60" s="47" t="s">
        <v>33</v>
      </c>
      <c r="O60" s="205">
        <v>0.13900000000000001</v>
      </c>
      <c r="P60" s="207" t="s">
        <v>330</v>
      </c>
      <c r="Q60" s="46"/>
      <c r="R60" s="102" t="s">
        <v>33</v>
      </c>
      <c r="S60" s="103" t="s">
        <v>24</v>
      </c>
      <c r="T60" s="195">
        <v>9.5000000000000001E-2</v>
      </c>
      <c r="U60" s="198" t="s">
        <v>330</v>
      </c>
      <c r="V60" s="184">
        <v>6.9000000000000006E-2</v>
      </c>
      <c r="W60" s="210" t="s">
        <v>24</v>
      </c>
      <c r="X60" s="191">
        <v>0.28399999999999997</v>
      </c>
      <c r="Y60" s="221" t="s">
        <v>33</v>
      </c>
    </row>
    <row r="61" spans="2:27" x14ac:dyDescent="0.25">
      <c r="B61" s="30" t="s">
        <v>151</v>
      </c>
      <c r="C61" s="105"/>
      <c r="D61" s="131">
        <v>0.221</v>
      </c>
      <c r="E61" s="26"/>
      <c r="F61" s="26"/>
      <c r="G61" s="26"/>
      <c r="H61" s="26"/>
      <c r="I61" s="46"/>
      <c r="J61" s="202" t="s">
        <v>330</v>
      </c>
      <c r="K61" s="46"/>
      <c r="L61" s="26"/>
      <c r="M61" s="46"/>
      <c r="N61" s="47" t="s">
        <v>33</v>
      </c>
      <c r="O61" s="205">
        <v>0.17</v>
      </c>
      <c r="P61" s="207">
        <v>0.17</v>
      </c>
      <c r="Q61" s="46"/>
      <c r="R61" s="102" t="s">
        <v>24</v>
      </c>
      <c r="S61" s="195" t="s">
        <v>330</v>
      </c>
      <c r="T61" s="110" t="s">
        <v>330</v>
      </c>
      <c r="U61" s="208" t="s">
        <v>330</v>
      </c>
      <c r="V61" s="184">
        <v>0.126</v>
      </c>
      <c r="W61" s="214" t="s">
        <v>330</v>
      </c>
      <c r="X61" s="191">
        <v>0.33600000000000002</v>
      </c>
      <c r="Y61" s="192"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v>0.23</v>
      </c>
      <c r="E62" s="26"/>
      <c r="F62" s="26"/>
      <c r="G62" s="26"/>
      <c r="H62" s="26"/>
      <c r="I62" s="46"/>
      <c r="J62" s="202" t="s">
        <v>330</v>
      </c>
      <c r="K62" s="46"/>
      <c r="L62" s="26"/>
      <c r="M62" s="46"/>
      <c r="N62" s="47" t="s">
        <v>33</v>
      </c>
      <c r="O62" s="205">
        <v>0.252</v>
      </c>
      <c r="P62" s="207">
        <v>0.155</v>
      </c>
      <c r="Q62" s="46"/>
      <c r="R62" s="102" t="s">
        <v>24</v>
      </c>
      <c r="S62" s="103" t="s">
        <v>24</v>
      </c>
      <c r="T62" s="110" t="s">
        <v>330</v>
      </c>
      <c r="U62" s="198" t="s">
        <v>330</v>
      </c>
      <c r="V62" s="184"/>
      <c r="W62" s="214" t="s">
        <v>330</v>
      </c>
      <c r="X62" s="191">
        <v>0.36199999999999999</v>
      </c>
      <c r="Y62" s="192"/>
    </row>
    <row r="63" spans="2:27" x14ac:dyDescent="0.25">
      <c r="B63" s="30" t="s">
        <v>154</v>
      </c>
      <c r="C63" s="105"/>
      <c r="D63" s="131">
        <v>1.2609999999999999</v>
      </c>
      <c r="E63" s="26"/>
      <c r="F63" s="26"/>
      <c r="G63" s="26"/>
      <c r="H63" s="26"/>
      <c r="I63" s="46"/>
      <c r="J63" s="131">
        <v>1.0069999999999999</v>
      </c>
      <c r="K63" s="46"/>
      <c r="L63" s="26"/>
      <c r="M63" s="46"/>
      <c r="N63" s="47" t="s">
        <v>33</v>
      </c>
      <c r="O63" s="205">
        <v>0.76100000000000001</v>
      </c>
      <c r="P63" s="207">
        <v>0.37</v>
      </c>
      <c r="Q63" s="46"/>
      <c r="R63" s="102" t="s">
        <v>24</v>
      </c>
      <c r="S63" s="110" t="s">
        <v>330</v>
      </c>
      <c r="T63" s="110" t="s">
        <v>330</v>
      </c>
      <c r="U63" s="198" t="s">
        <v>330</v>
      </c>
      <c r="V63" s="184"/>
      <c r="W63" s="210">
        <v>1.476</v>
      </c>
      <c r="X63" s="191">
        <v>1.222</v>
      </c>
      <c r="Y63" s="192"/>
      <c r="AA63" t="s">
        <v>157</v>
      </c>
    </row>
    <row r="64" spans="2:27" x14ac:dyDescent="0.25">
      <c r="B64" s="30" t="s">
        <v>155</v>
      </c>
      <c r="C64" s="105"/>
      <c r="D64" s="131">
        <v>0.89900000000000002</v>
      </c>
      <c r="E64" s="26"/>
      <c r="F64" s="26"/>
      <c r="G64" s="26"/>
      <c r="H64" s="26"/>
      <c r="I64" s="46"/>
      <c r="J64" s="131">
        <v>0.40100000000000002</v>
      </c>
      <c r="K64" s="46"/>
      <c r="L64" s="26"/>
      <c r="M64" s="46"/>
      <c r="N64" s="202">
        <v>0.496</v>
      </c>
      <c r="O64" s="205">
        <v>0.42699999999999999</v>
      </c>
      <c r="P64" s="207">
        <v>0.28599999999999998</v>
      </c>
      <c r="Q64" s="46"/>
      <c r="R64" s="102" t="s">
        <v>24</v>
      </c>
      <c r="S64" s="110" t="s">
        <v>330</v>
      </c>
      <c r="T64" s="110" t="s">
        <v>330</v>
      </c>
      <c r="U64" s="198" t="s">
        <v>330</v>
      </c>
      <c r="V64" s="184">
        <v>0.38500000000000001</v>
      </c>
      <c r="W64" s="210">
        <v>0.98899999999999999</v>
      </c>
      <c r="X64" s="191">
        <v>1.016</v>
      </c>
      <c r="Y64" s="221" t="s">
        <v>33</v>
      </c>
      <c r="AA64" t="s">
        <v>156</v>
      </c>
    </row>
    <row r="65" spans="2:27" x14ac:dyDescent="0.25">
      <c r="B65" s="30" t="s">
        <v>158</v>
      </c>
      <c r="C65" s="105"/>
      <c r="D65" s="131">
        <v>0.88400000000000001</v>
      </c>
      <c r="E65" s="26"/>
      <c r="F65" s="26"/>
      <c r="G65" s="26"/>
      <c r="H65" s="26"/>
      <c r="I65" s="46"/>
      <c r="J65" s="131">
        <v>0.28499999999999998</v>
      </c>
      <c r="K65" s="46"/>
      <c r="L65" s="26"/>
      <c r="M65" s="46"/>
      <c r="N65" s="202">
        <v>1.2549999999999999</v>
      </c>
      <c r="O65" s="205">
        <v>0.27600000000000002</v>
      </c>
      <c r="P65" s="207">
        <v>0.74</v>
      </c>
      <c r="Q65" s="46"/>
      <c r="R65" s="223">
        <v>0.56299999999999994</v>
      </c>
      <c r="S65" s="110" t="s">
        <v>330</v>
      </c>
      <c r="T65" s="195">
        <v>0.106</v>
      </c>
      <c r="U65" s="198" t="s">
        <v>330</v>
      </c>
      <c r="V65" s="184">
        <v>0.44600000000000001</v>
      </c>
      <c r="W65" s="210">
        <v>0.4</v>
      </c>
      <c r="X65" s="191">
        <v>0.59899999999999998</v>
      </c>
      <c r="Y65" s="192"/>
      <c r="AA65" t="s">
        <v>159</v>
      </c>
    </row>
    <row r="66" spans="2:27" x14ac:dyDescent="0.25">
      <c r="B66" s="30">
        <v>44662</v>
      </c>
      <c r="C66" s="105"/>
      <c r="D66" s="131">
        <v>0.56000000000000005</v>
      </c>
      <c r="E66" s="26"/>
      <c r="F66" s="26"/>
      <c r="G66" s="26"/>
      <c r="H66" s="26"/>
      <c r="I66" s="46"/>
      <c r="J66" s="131">
        <v>0.38700000000000001</v>
      </c>
      <c r="K66" s="46"/>
      <c r="L66" s="26"/>
      <c r="M66" s="46"/>
      <c r="N66" s="202">
        <v>0.19900000000000001</v>
      </c>
      <c r="O66" s="205">
        <v>0.308</v>
      </c>
      <c r="P66" s="207">
        <v>0.25600000000000001</v>
      </c>
      <c r="Q66" s="46"/>
      <c r="R66" s="102" t="s">
        <v>24</v>
      </c>
      <c r="S66" s="110" t="s">
        <v>330</v>
      </c>
      <c r="T66" s="110" t="s">
        <v>330</v>
      </c>
      <c r="U66" s="198" t="s">
        <v>330</v>
      </c>
      <c r="V66" s="184"/>
      <c r="W66" s="210">
        <v>0.34100000000000003</v>
      </c>
      <c r="X66" s="191">
        <v>0.89700000000000002</v>
      </c>
      <c r="Y66" s="221" t="s">
        <v>33</v>
      </c>
    </row>
    <row r="67" spans="2:27" x14ac:dyDescent="0.25">
      <c r="B67" s="30">
        <v>44672</v>
      </c>
      <c r="C67" s="105"/>
      <c r="D67" s="131">
        <v>0.80700000000000005</v>
      </c>
      <c r="E67" s="26"/>
      <c r="F67" s="26"/>
      <c r="G67" s="26"/>
      <c r="H67" s="26"/>
      <c r="I67" s="46"/>
      <c r="J67" s="131">
        <v>0.20599999999999999</v>
      </c>
      <c r="K67" s="46"/>
      <c r="L67" s="26"/>
      <c r="M67" s="46"/>
      <c r="N67" s="47" t="s">
        <v>33</v>
      </c>
      <c r="O67" s="205">
        <v>0.26900000000000002</v>
      </c>
      <c r="P67" s="207" t="s">
        <v>330</v>
      </c>
      <c r="Q67" s="46"/>
      <c r="R67" s="102" t="s">
        <v>24</v>
      </c>
      <c r="S67" s="110" t="s">
        <v>330</v>
      </c>
      <c r="T67" s="110" t="s">
        <v>330</v>
      </c>
      <c r="U67" s="198" t="s">
        <v>330</v>
      </c>
      <c r="V67" s="184" t="s">
        <v>330</v>
      </c>
      <c r="W67" s="210">
        <v>0.45900000000000002</v>
      </c>
      <c r="X67" s="191">
        <v>1.159</v>
      </c>
      <c r="Y67" s="221" t="s">
        <v>33</v>
      </c>
      <c r="AA67" t="s">
        <v>160</v>
      </c>
    </row>
    <row r="68" spans="2:27" x14ac:dyDescent="0.25">
      <c r="B68" s="30" t="s">
        <v>161</v>
      </c>
      <c r="C68" s="105"/>
      <c r="D68" s="131">
        <v>0.83399999999999996</v>
      </c>
      <c r="E68" s="26"/>
      <c r="F68" s="26"/>
      <c r="G68" s="26"/>
      <c r="H68" s="26"/>
      <c r="I68" s="46"/>
      <c r="J68" s="202" t="s">
        <v>330</v>
      </c>
      <c r="K68" s="46"/>
      <c r="L68" s="26"/>
      <c r="M68" s="46"/>
      <c r="N68" s="47" t="s">
        <v>33</v>
      </c>
      <c r="O68" s="205">
        <v>0.14299999999999999</v>
      </c>
      <c r="P68" s="207">
        <v>0.156</v>
      </c>
      <c r="Q68" s="46"/>
      <c r="R68" s="102" t="s">
        <v>24</v>
      </c>
      <c r="S68" s="195">
        <v>6.0999999999999999E-2</v>
      </c>
      <c r="T68" s="110" t="s">
        <v>330</v>
      </c>
      <c r="U68" s="198" t="s">
        <v>330</v>
      </c>
      <c r="V68" s="184">
        <v>0.08</v>
      </c>
      <c r="W68" s="210">
        <v>0.214</v>
      </c>
      <c r="X68" s="191">
        <v>0.59599999999999997</v>
      </c>
      <c r="Y68" s="221" t="s">
        <v>33</v>
      </c>
    </row>
    <row r="69" spans="2:27" x14ac:dyDescent="0.25">
      <c r="B69" s="30">
        <v>44686</v>
      </c>
      <c r="C69" s="105"/>
      <c r="D69" s="131">
        <v>0.93600000000000005</v>
      </c>
      <c r="E69" s="26"/>
      <c r="F69" s="26"/>
      <c r="G69" s="26"/>
      <c r="H69" s="26"/>
      <c r="I69" s="46"/>
      <c r="J69" s="131">
        <v>0.45300000000000001</v>
      </c>
      <c r="K69" s="46"/>
      <c r="L69" s="26"/>
      <c r="M69" s="46"/>
      <c r="N69" s="202">
        <v>0.379</v>
      </c>
      <c r="O69" s="205">
        <v>0.40100000000000002</v>
      </c>
      <c r="P69" s="207">
        <v>0.14799999999999999</v>
      </c>
      <c r="Q69" s="46"/>
      <c r="R69" s="102" t="s">
        <v>24</v>
      </c>
      <c r="S69" s="110" t="s">
        <v>330</v>
      </c>
      <c r="T69" s="110" t="s">
        <v>330</v>
      </c>
      <c r="U69" s="198" t="s">
        <v>330</v>
      </c>
      <c r="V69" s="184" t="s">
        <v>330</v>
      </c>
      <c r="W69" s="210">
        <v>0.20200000000000001</v>
      </c>
      <c r="X69" s="191">
        <v>0.37</v>
      </c>
      <c r="Y69" s="221" t="s">
        <v>33</v>
      </c>
      <c r="AA69" t="s">
        <v>163</v>
      </c>
    </row>
    <row r="70" spans="2:27" x14ac:dyDescent="0.25">
      <c r="B70" s="30" t="s">
        <v>164</v>
      </c>
      <c r="C70" s="105"/>
      <c r="D70" s="131">
        <v>1.169</v>
      </c>
      <c r="E70" s="26"/>
      <c r="F70" s="26"/>
      <c r="G70" s="26"/>
      <c r="H70" s="26"/>
      <c r="I70" s="46"/>
      <c r="J70" s="131">
        <v>0.17299999999999999</v>
      </c>
      <c r="K70" s="46"/>
      <c r="L70" s="26"/>
      <c r="M70" s="46"/>
      <c r="N70" s="47" t="s">
        <v>33</v>
      </c>
      <c r="O70" s="205">
        <v>0.152</v>
      </c>
      <c r="P70" s="207">
        <v>0.14299999999999999</v>
      </c>
      <c r="Q70" s="46"/>
      <c r="R70" s="102" t="s">
        <v>24</v>
      </c>
      <c r="S70" s="110" t="s">
        <v>330</v>
      </c>
      <c r="T70" s="110" t="s">
        <v>330</v>
      </c>
      <c r="U70" s="198" t="s">
        <v>330</v>
      </c>
      <c r="V70" s="184" t="s">
        <v>330</v>
      </c>
      <c r="W70" s="200" t="s">
        <v>24</v>
      </c>
      <c r="X70" s="191">
        <v>0.26</v>
      </c>
      <c r="Y70" s="221" t="s">
        <v>33</v>
      </c>
    </row>
    <row r="71" spans="2:27" x14ac:dyDescent="0.25">
      <c r="B71" s="30" t="s">
        <v>165</v>
      </c>
      <c r="C71" s="105"/>
      <c r="D71" s="131">
        <v>0.64300000000000002</v>
      </c>
      <c r="E71" s="26"/>
      <c r="F71" s="26"/>
      <c r="G71" s="26"/>
      <c r="H71" s="26"/>
      <c r="I71" s="46"/>
      <c r="J71" s="131">
        <v>0.249</v>
      </c>
      <c r="K71" s="46"/>
      <c r="L71" s="26"/>
      <c r="M71" s="46"/>
      <c r="N71" s="47" t="s">
        <v>33</v>
      </c>
      <c r="O71" s="205">
        <v>0.112</v>
      </c>
      <c r="P71" s="207">
        <v>0.125</v>
      </c>
      <c r="Q71" s="46"/>
      <c r="R71" s="102" t="s">
        <v>24</v>
      </c>
      <c r="S71" s="110" t="s">
        <v>330</v>
      </c>
      <c r="T71" s="110" t="s">
        <v>330</v>
      </c>
      <c r="U71" s="208">
        <v>6.3E-2</v>
      </c>
      <c r="V71" s="184" t="s">
        <v>330</v>
      </c>
      <c r="W71" s="200" t="s">
        <v>24</v>
      </c>
      <c r="X71" s="191">
        <v>0.318</v>
      </c>
      <c r="Y71" s="221" t="s">
        <v>33</v>
      </c>
    </row>
    <row r="72" spans="2:27" x14ac:dyDescent="0.25">
      <c r="B72" s="30" t="s">
        <v>166</v>
      </c>
      <c r="C72" s="105"/>
      <c r="D72" s="131">
        <v>0.749</v>
      </c>
      <c r="E72" s="26"/>
      <c r="F72" s="26"/>
      <c r="G72" s="26"/>
      <c r="H72" s="26"/>
      <c r="I72" s="46"/>
      <c r="J72" s="131">
        <v>0.113</v>
      </c>
      <c r="K72" s="46"/>
      <c r="L72" s="26"/>
      <c r="M72" s="46"/>
      <c r="N72" s="47" t="s">
        <v>33</v>
      </c>
      <c r="O72" s="205">
        <v>0.17599999999999999</v>
      </c>
      <c r="P72" s="207">
        <v>0.108</v>
      </c>
      <c r="Q72" s="46"/>
      <c r="R72" s="102" t="s">
        <v>24</v>
      </c>
      <c r="S72" s="110" t="s">
        <v>330</v>
      </c>
      <c r="T72" s="110" t="s">
        <v>330</v>
      </c>
      <c r="U72" s="198" t="s">
        <v>330</v>
      </c>
      <c r="V72" s="184" t="s">
        <v>330</v>
      </c>
      <c r="W72" s="210">
        <v>0.13600000000000001</v>
      </c>
      <c r="X72" s="191">
        <v>0.29299999999999998</v>
      </c>
      <c r="Y72" s="221" t="s">
        <v>33</v>
      </c>
    </row>
    <row r="73" spans="2:27" x14ac:dyDescent="0.25">
      <c r="B73" s="30">
        <v>44714</v>
      </c>
      <c r="C73" s="105"/>
      <c r="D73" s="131">
        <v>0.73499999999999999</v>
      </c>
      <c r="E73" s="130"/>
      <c r="F73" s="130"/>
      <c r="G73" s="130"/>
      <c r="H73" s="130"/>
      <c r="I73" s="105"/>
      <c r="J73" s="202" t="s">
        <v>330</v>
      </c>
      <c r="K73" s="105"/>
      <c r="L73" s="26"/>
      <c r="M73" s="105"/>
      <c r="N73" s="47" t="s">
        <v>33</v>
      </c>
      <c r="O73" s="205" t="s">
        <v>330</v>
      </c>
      <c r="P73" s="207">
        <v>0.13800000000000001</v>
      </c>
      <c r="Q73" s="105"/>
      <c r="R73" s="102" t="s">
        <v>24</v>
      </c>
      <c r="S73" s="110" t="s">
        <v>330</v>
      </c>
      <c r="T73" s="110" t="s">
        <v>330</v>
      </c>
      <c r="U73" s="198" t="s">
        <v>330</v>
      </c>
      <c r="V73" s="184" t="s">
        <v>330</v>
      </c>
      <c r="W73" s="214">
        <v>0.13700000000000001</v>
      </c>
      <c r="X73" s="191">
        <v>0.3</v>
      </c>
      <c r="Y73" s="221" t="s">
        <v>33</v>
      </c>
    </row>
    <row r="74" spans="2:27" x14ac:dyDescent="0.25">
      <c r="B74" s="30">
        <v>44715</v>
      </c>
      <c r="C74" s="105"/>
      <c r="D74" s="131">
        <v>0.72699999999999998</v>
      </c>
      <c r="E74" s="130"/>
      <c r="F74" s="130"/>
      <c r="G74" s="130"/>
      <c r="H74" s="130"/>
      <c r="I74" s="105"/>
      <c r="J74" s="202" t="s">
        <v>330</v>
      </c>
      <c r="K74" s="105"/>
      <c r="L74" s="26"/>
      <c r="M74" s="105"/>
      <c r="N74" s="47" t="s">
        <v>33</v>
      </c>
      <c r="O74" s="205">
        <v>0.12</v>
      </c>
      <c r="P74" s="207">
        <v>0.22500000000000001</v>
      </c>
      <c r="Q74" s="105"/>
      <c r="R74" s="102"/>
      <c r="S74" s="103"/>
      <c r="T74" s="110" t="s">
        <v>330</v>
      </c>
      <c r="U74" s="208">
        <v>0.90500000000000003</v>
      </c>
      <c r="V74" s="184" t="s">
        <v>330</v>
      </c>
      <c r="W74" s="214"/>
      <c r="X74" s="191">
        <v>0.21</v>
      </c>
      <c r="Y74" s="192"/>
    </row>
    <row r="75" spans="2:27" x14ac:dyDescent="0.25">
      <c r="B75" s="30">
        <v>44716</v>
      </c>
      <c r="C75" s="105"/>
      <c r="D75" s="131">
        <v>0.73599999999999999</v>
      </c>
      <c r="E75" s="130"/>
      <c r="F75" s="130"/>
      <c r="G75" s="130"/>
      <c r="H75" s="130"/>
      <c r="I75" s="105"/>
      <c r="J75" s="202" t="s">
        <v>330</v>
      </c>
      <c r="K75" s="105"/>
      <c r="L75" s="26"/>
      <c r="M75" s="105"/>
      <c r="N75" s="47" t="s">
        <v>33</v>
      </c>
      <c r="O75" s="205">
        <v>7.6999999999999999E-2</v>
      </c>
      <c r="P75" s="207">
        <v>0.46100000000000002</v>
      </c>
      <c r="Q75" s="105"/>
      <c r="R75" s="102"/>
      <c r="S75" s="103"/>
      <c r="T75" s="110" t="s">
        <v>330</v>
      </c>
      <c r="U75" s="198" t="s">
        <v>330</v>
      </c>
      <c r="V75" s="184" t="s">
        <v>330</v>
      </c>
      <c r="W75" s="214"/>
      <c r="X75" s="191">
        <v>0.224</v>
      </c>
      <c r="Y75" s="192"/>
    </row>
    <row r="76" spans="2:27" x14ac:dyDescent="0.25">
      <c r="B76" s="30">
        <v>44717</v>
      </c>
      <c r="C76" s="105"/>
      <c r="D76" s="131">
        <v>0.83199999999999996</v>
      </c>
      <c r="E76" s="26"/>
      <c r="F76" s="26"/>
      <c r="G76" s="26"/>
      <c r="H76" s="26"/>
      <c r="I76" s="46"/>
      <c r="J76" s="202" t="s">
        <v>330</v>
      </c>
      <c r="K76" s="46"/>
      <c r="L76" s="26"/>
      <c r="M76" s="46"/>
      <c r="N76" s="47" t="s">
        <v>33</v>
      </c>
      <c r="O76" s="205">
        <v>8.1000000000000003E-2</v>
      </c>
      <c r="P76" s="207">
        <v>0.24099999999999999</v>
      </c>
      <c r="Q76" s="46"/>
      <c r="R76" s="102"/>
      <c r="S76" s="103"/>
      <c r="T76" s="110" t="s">
        <v>330</v>
      </c>
      <c r="U76" s="198" t="s">
        <v>330</v>
      </c>
      <c r="V76" s="184" t="s">
        <v>330</v>
      </c>
      <c r="W76" s="210"/>
      <c r="X76" s="191">
        <v>0.26200000000000001</v>
      </c>
      <c r="Y76" s="192"/>
    </row>
    <row r="77" spans="2:27" x14ac:dyDescent="0.25">
      <c r="B77" s="30">
        <v>44718</v>
      </c>
      <c r="C77" s="105"/>
      <c r="D77" s="131">
        <v>0.90500000000000003</v>
      </c>
      <c r="E77" s="26"/>
      <c r="F77" s="26"/>
      <c r="G77" s="26"/>
      <c r="H77" s="26"/>
      <c r="I77" s="46"/>
      <c r="J77" s="202" t="s">
        <v>330</v>
      </c>
      <c r="K77" s="46"/>
      <c r="L77" s="26"/>
      <c r="M77" s="46"/>
      <c r="N77" s="47" t="s">
        <v>33</v>
      </c>
      <c r="O77" s="205">
        <v>6.9000000000000006E-2</v>
      </c>
      <c r="P77" s="207">
        <v>0.155</v>
      </c>
      <c r="Q77" s="46"/>
      <c r="R77" s="102"/>
      <c r="S77" s="103"/>
      <c r="T77" s="110" t="s">
        <v>330</v>
      </c>
      <c r="U77" s="198" t="s">
        <v>330</v>
      </c>
      <c r="V77" s="184" t="s">
        <v>330</v>
      </c>
      <c r="W77" s="210"/>
      <c r="X77" s="191">
        <v>0.23799999999999999</v>
      </c>
      <c r="Y77" s="192"/>
    </row>
    <row r="78" spans="2:27" x14ac:dyDescent="0.25">
      <c r="B78" s="30">
        <v>44719</v>
      </c>
      <c r="C78" s="46"/>
      <c r="D78" s="131">
        <v>0.995</v>
      </c>
      <c r="E78" s="26"/>
      <c r="F78" s="26"/>
      <c r="G78" s="26"/>
      <c r="H78" s="26"/>
      <c r="I78" s="46"/>
      <c r="J78" s="230" t="s">
        <v>330</v>
      </c>
      <c r="K78" s="46"/>
      <c r="L78" s="26"/>
      <c r="M78" s="46"/>
      <c r="N78" s="47" t="s">
        <v>33</v>
      </c>
      <c r="O78" s="205">
        <v>8.3000000000000004E-2</v>
      </c>
      <c r="P78" s="207">
        <v>0.19</v>
      </c>
      <c r="Q78" s="46"/>
      <c r="R78" s="102" t="s">
        <v>24</v>
      </c>
      <c r="S78" s="103" t="s">
        <v>24</v>
      </c>
      <c r="T78" s="110" t="s">
        <v>330</v>
      </c>
      <c r="U78" s="198" t="s">
        <v>330</v>
      </c>
      <c r="V78" s="184" t="s">
        <v>330</v>
      </c>
      <c r="W78" s="200" t="s">
        <v>24</v>
      </c>
      <c r="X78" s="191">
        <v>0.218</v>
      </c>
      <c r="Y78" s="221" t="s">
        <v>33</v>
      </c>
    </row>
    <row r="79" spans="2:27" x14ac:dyDescent="0.25">
      <c r="B79" s="30">
        <v>44720</v>
      </c>
      <c r="C79" s="46"/>
      <c r="D79" s="131">
        <v>0.82199999999999995</v>
      </c>
      <c r="E79" s="26"/>
      <c r="F79" s="26"/>
      <c r="G79" s="46"/>
      <c r="H79" s="131" t="s">
        <v>330</v>
      </c>
      <c r="I79" s="46"/>
      <c r="J79" s="106" t="s">
        <v>330</v>
      </c>
      <c r="K79" s="46"/>
      <c r="L79" s="47"/>
      <c r="M79" s="46"/>
      <c r="N79" s="47" t="s">
        <v>33</v>
      </c>
      <c r="O79" s="205" t="s">
        <v>330</v>
      </c>
      <c r="P79" s="207">
        <v>0.29499999999999998</v>
      </c>
      <c r="Q79" s="46"/>
      <c r="R79" s="102"/>
      <c r="S79" s="103"/>
      <c r="T79" s="110" t="s">
        <v>330</v>
      </c>
      <c r="U79" s="198" t="s">
        <v>330</v>
      </c>
      <c r="V79" s="184" t="s">
        <v>330</v>
      </c>
      <c r="W79" s="210"/>
      <c r="X79" s="191">
        <v>0.24399999999999999</v>
      </c>
      <c r="Y79" s="192"/>
    </row>
    <row r="80" spans="2:27" x14ac:dyDescent="0.25">
      <c r="B80" s="30">
        <v>44721</v>
      </c>
      <c r="C80" s="105"/>
      <c r="D80" s="131">
        <v>0.83</v>
      </c>
      <c r="E80" s="26"/>
      <c r="F80" s="26"/>
      <c r="G80" s="26"/>
      <c r="H80" s="26"/>
      <c r="I80" s="46"/>
      <c r="J80" s="131">
        <v>6.0999999999999999E-2</v>
      </c>
      <c r="K80" s="46"/>
      <c r="L80" s="26"/>
      <c r="M80" s="46"/>
      <c r="N80" s="47" t="s">
        <v>33</v>
      </c>
      <c r="O80" s="206">
        <v>7.5999999999999998E-2</v>
      </c>
      <c r="P80" s="216">
        <v>0.121</v>
      </c>
      <c r="Q80" s="46"/>
      <c r="R80" s="18"/>
      <c r="S80" s="22"/>
      <c r="T80" s="195">
        <v>6.0999999999999999E-2</v>
      </c>
      <c r="U80" s="208">
        <v>6.0999999999999999E-2</v>
      </c>
      <c r="V80" s="184">
        <v>6.0999999999999999E-2</v>
      </c>
      <c r="W80" s="210"/>
      <c r="X80" s="218">
        <v>0.27</v>
      </c>
      <c r="Y80" s="219"/>
    </row>
    <row r="81" spans="2:27" x14ac:dyDescent="0.25">
      <c r="B81" s="30">
        <v>44722</v>
      </c>
      <c r="C81" s="105"/>
      <c r="D81" s="131">
        <v>0.81899999999999995</v>
      </c>
      <c r="E81" s="26"/>
      <c r="F81" s="26"/>
      <c r="G81" s="26"/>
      <c r="H81" s="26"/>
      <c r="I81" s="46"/>
      <c r="J81" s="202" t="s">
        <v>330</v>
      </c>
      <c r="K81" s="46"/>
      <c r="L81" s="26"/>
      <c r="M81" s="46"/>
      <c r="N81" s="47" t="s">
        <v>33</v>
      </c>
      <c r="O81" s="206">
        <v>6.0999999999999999E-2</v>
      </c>
      <c r="P81" s="216">
        <v>0.41199999999999998</v>
      </c>
      <c r="Q81" s="46"/>
      <c r="R81" s="18"/>
      <c r="S81" s="22"/>
      <c r="T81" s="195" t="s">
        <v>330</v>
      </c>
      <c r="U81" s="208" t="s">
        <v>330</v>
      </c>
      <c r="V81" s="184" t="s">
        <v>330</v>
      </c>
      <c r="W81" s="210"/>
      <c r="X81" s="218">
        <v>0.20100000000000001</v>
      </c>
      <c r="Y81" s="219"/>
    </row>
    <row r="82" spans="2:27" x14ac:dyDescent="0.25">
      <c r="B82" s="30">
        <v>44723</v>
      </c>
      <c r="C82" s="105"/>
      <c r="D82" s="131">
        <v>0.69699999999999995</v>
      </c>
      <c r="E82" s="26"/>
      <c r="F82" s="26"/>
      <c r="G82" s="26"/>
      <c r="H82" s="26"/>
      <c r="I82" s="46"/>
      <c r="J82" s="202" t="s">
        <v>330</v>
      </c>
      <c r="K82" s="46"/>
      <c r="L82" s="26"/>
      <c r="M82" s="46"/>
      <c r="N82" s="47" t="s">
        <v>33</v>
      </c>
      <c r="O82" s="204" t="s">
        <v>330</v>
      </c>
      <c r="P82" s="216">
        <v>0.38100000000000001</v>
      </c>
      <c r="Q82" s="46"/>
      <c r="R82" s="18"/>
      <c r="S82" s="22"/>
      <c r="T82" s="195" t="s">
        <v>330</v>
      </c>
      <c r="U82" s="208" t="s">
        <v>330</v>
      </c>
      <c r="V82" s="184" t="s">
        <v>330</v>
      </c>
      <c r="W82" s="210"/>
      <c r="X82" s="218">
        <v>0.20599999999999999</v>
      </c>
      <c r="Y82" s="219"/>
    </row>
    <row r="83" spans="2:27" x14ac:dyDescent="0.25">
      <c r="B83" s="30">
        <v>44724</v>
      </c>
      <c r="C83" s="105"/>
      <c r="D83" s="131">
        <v>0.95299999999999996</v>
      </c>
      <c r="E83" s="26"/>
      <c r="F83" s="26"/>
      <c r="G83" s="26"/>
      <c r="H83" s="26"/>
      <c r="I83" s="46"/>
      <c r="J83" s="202" t="s">
        <v>330</v>
      </c>
      <c r="K83" s="46"/>
      <c r="L83" s="26"/>
      <c r="M83" s="46"/>
      <c r="N83" s="47" t="s">
        <v>33</v>
      </c>
      <c r="O83" s="205">
        <v>6.3E-2</v>
      </c>
      <c r="P83" s="207">
        <v>0.318</v>
      </c>
      <c r="Q83" s="46"/>
      <c r="R83" s="102"/>
      <c r="S83" s="103"/>
      <c r="T83" s="110" t="s">
        <v>330</v>
      </c>
      <c r="U83" s="208" t="s">
        <v>330</v>
      </c>
      <c r="V83" s="184" t="s">
        <v>330</v>
      </c>
      <c r="W83" s="210"/>
      <c r="X83" s="191">
        <v>0.20300000000000001</v>
      </c>
      <c r="Y83" s="192"/>
    </row>
    <row r="84" spans="2:27" x14ac:dyDescent="0.25">
      <c r="B84" s="30">
        <v>44725</v>
      </c>
      <c r="C84" s="105"/>
      <c r="D84" s="131">
        <v>0.82</v>
      </c>
      <c r="E84" s="26"/>
      <c r="F84" s="26"/>
      <c r="G84" s="26"/>
      <c r="H84" s="26"/>
      <c r="I84" s="46"/>
      <c r="J84" s="202" t="s">
        <v>330</v>
      </c>
      <c r="K84" s="46"/>
      <c r="L84" s="26"/>
      <c r="M84" s="46"/>
      <c r="N84" s="47" t="s">
        <v>33</v>
      </c>
      <c r="O84" s="205">
        <v>6.6000000000000003E-2</v>
      </c>
      <c r="P84" s="207">
        <v>6.7000000000000004E-2</v>
      </c>
      <c r="Q84" s="46"/>
      <c r="R84" s="102"/>
      <c r="S84" s="103"/>
      <c r="T84" s="195" t="s">
        <v>330</v>
      </c>
      <c r="U84" s="208" t="s">
        <v>330</v>
      </c>
      <c r="V84" s="184" t="s">
        <v>330</v>
      </c>
      <c r="W84" s="210"/>
      <c r="X84" s="191">
        <v>0.14799999999999999</v>
      </c>
      <c r="Y84" s="192"/>
    </row>
    <row r="85" spans="2:27" x14ac:dyDescent="0.25">
      <c r="B85" s="30">
        <v>44726</v>
      </c>
      <c r="C85" s="105"/>
      <c r="D85" s="131">
        <v>0.82199999999999995</v>
      </c>
      <c r="E85" s="26"/>
      <c r="F85" s="26"/>
      <c r="G85" s="26"/>
      <c r="H85" s="26"/>
      <c r="I85" s="46"/>
      <c r="J85" s="202" t="s">
        <v>330</v>
      </c>
      <c r="K85" s="46"/>
      <c r="L85" s="26"/>
      <c r="M85" s="46"/>
      <c r="N85" s="47" t="s">
        <v>33</v>
      </c>
      <c r="O85" s="205">
        <v>7.0999999999999994E-2</v>
      </c>
      <c r="P85" s="236" t="s">
        <v>167</v>
      </c>
      <c r="Q85" s="46"/>
      <c r="R85" s="102"/>
      <c r="S85" s="103"/>
      <c r="T85" s="110" t="s">
        <v>330</v>
      </c>
      <c r="U85" s="208" t="s">
        <v>330</v>
      </c>
      <c r="V85" s="184" t="s">
        <v>330</v>
      </c>
      <c r="W85" s="210"/>
      <c r="X85" s="191">
        <v>0.153</v>
      </c>
      <c r="Y85" s="192"/>
    </row>
    <row r="86" spans="2:27" x14ac:dyDescent="0.25">
      <c r="B86" s="30">
        <v>44727</v>
      </c>
      <c r="C86" s="105"/>
      <c r="D86" s="131">
        <v>0.74</v>
      </c>
      <c r="E86" s="130"/>
      <c r="F86" s="130"/>
      <c r="G86" s="130"/>
      <c r="H86" s="130"/>
      <c r="I86" s="105"/>
      <c r="J86" s="202" t="s">
        <v>330</v>
      </c>
      <c r="K86" s="105"/>
      <c r="L86" s="26"/>
      <c r="M86" s="105"/>
      <c r="N86" s="47" t="s">
        <v>33</v>
      </c>
      <c r="O86" s="205" t="s">
        <v>330</v>
      </c>
      <c r="P86" s="236" t="s">
        <v>167</v>
      </c>
      <c r="Q86" s="105"/>
      <c r="R86" s="102"/>
      <c r="S86" s="103"/>
      <c r="T86" s="110" t="s">
        <v>330</v>
      </c>
      <c r="U86" s="198" t="s">
        <v>330</v>
      </c>
      <c r="V86" s="151" t="s">
        <v>167</v>
      </c>
      <c r="W86" s="214"/>
      <c r="X86" s="191">
        <v>0.36299999999999999</v>
      </c>
      <c r="Y86" s="192"/>
    </row>
    <row r="87" spans="2:27" x14ac:dyDescent="0.25">
      <c r="B87" s="30">
        <v>44728</v>
      </c>
      <c r="C87" s="105"/>
      <c r="D87" s="131">
        <v>0.93400000000000005</v>
      </c>
      <c r="E87" s="26"/>
      <c r="F87" s="26"/>
      <c r="G87" s="26"/>
      <c r="H87" s="26"/>
      <c r="I87" s="105"/>
      <c r="J87" s="202" t="s">
        <v>330</v>
      </c>
      <c r="K87" s="105"/>
      <c r="L87" s="26"/>
      <c r="M87" s="105"/>
      <c r="N87" s="131">
        <v>0.10299999999999999</v>
      </c>
      <c r="O87" s="206">
        <v>8.7999999999999995E-2</v>
      </c>
      <c r="P87" s="236" t="s">
        <v>167</v>
      </c>
      <c r="Q87" s="105"/>
      <c r="R87" s="102" t="s">
        <v>24</v>
      </c>
      <c r="S87" s="103" t="s">
        <v>24</v>
      </c>
      <c r="T87" s="195" t="s">
        <v>330</v>
      </c>
      <c r="U87" s="208" t="s">
        <v>330</v>
      </c>
      <c r="V87" s="151" t="s">
        <v>167</v>
      </c>
      <c r="W87" s="200" t="s">
        <v>24</v>
      </c>
      <c r="X87" s="218">
        <v>0.187</v>
      </c>
      <c r="Y87" s="221" t="s">
        <v>33</v>
      </c>
    </row>
    <row r="88" spans="2:27" x14ac:dyDescent="0.25">
      <c r="B88" s="30">
        <v>44729</v>
      </c>
      <c r="C88" s="105"/>
      <c r="D88" s="131">
        <v>0.81499999999999995</v>
      </c>
      <c r="E88" s="26"/>
      <c r="F88" s="26"/>
      <c r="G88" s="26"/>
      <c r="H88" s="26"/>
      <c r="I88" s="46"/>
      <c r="J88" s="202">
        <v>6.9000000000000006E-2</v>
      </c>
      <c r="K88" s="46"/>
      <c r="L88" s="26"/>
      <c r="M88" s="46"/>
      <c r="N88" s="47" t="s">
        <v>33</v>
      </c>
      <c r="O88" s="205">
        <v>9.4E-2</v>
      </c>
      <c r="P88" s="236" t="s">
        <v>167</v>
      </c>
      <c r="Q88" s="46"/>
      <c r="R88" s="102"/>
      <c r="S88" s="103"/>
      <c r="T88" s="110" t="s">
        <v>330</v>
      </c>
      <c r="U88" s="198" t="s">
        <v>330</v>
      </c>
      <c r="V88" s="151" t="s">
        <v>167</v>
      </c>
      <c r="W88" s="210"/>
      <c r="X88" s="191">
        <v>0.25700000000000001</v>
      </c>
      <c r="Y88" s="192"/>
    </row>
    <row r="89" spans="2:27" x14ac:dyDescent="0.25">
      <c r="B89" s="30">
        <v>44730</v>
      </c>
      <c r="C89" s="105"/>
      <c r="D89" s="131">
        <v>0.93500000000000005</v>
      </c>
      <c r="E89" s="130"/>
      <c r="F89" s="130"/>
      <c r="G89" s="130"/>
      <c r="H89" s="130"/>
      <c r="I89" s="105"/>
      <c r="J89" s="202">
        <v>6.5000000000000002E-2</v>
      </c>
      <c r="K89" s="105"/>
      <c r="L89" s="26"/>
      <c r="M89" s="105"/>
      <c r="N89" s="47" t="s">
        <v>33</v>
      </c>
      <c r="O89" s="205">
        <v>0.157</v>
      </c>
      <c r="P89" s="236" t="s">
        <v>167</v>
      </c>
      <c r="Q89" s="105"/>
      <c r="R89" s="102"/>
      <c r="S89" s="103"/>
      <c r="T89" s="195">
        <v>0.124</v>
      </c>
      <c r="U89" s="208" t="s">
        <v>330</v>
      </c>
      <c r="V89" s="151" t="s">
        <v>167</v>
      </c>
      <c r="W89" s="214"/>
      <c r="X89" s="191">
        <v>0.23599999999999999</v>
      </c>
      <c r="Y89" s="192"/>
    </row>
    <row r="90" spans="2:27" x14ac:dyDescent="0.25">
      <c r="B90" s="30">
        <v>44731</v>
      </c>
      <c r="C90" s="105"/>
      <c r="D90" s="131">
        <v>1.5740000000000001</v>
      </c>
      <c r="E90" s="26"/>
      <c r="F90" s="26"/>
      <c r="G90" s="26"/>
      <c r="H90" s="26"/>
      <c r="I90" s="46"/>
      <c r="J90" s="202">
        <v>7.9000000000000001E-2</v>
      </c>
      <c r="K90" s="46"/>
      <c r="L90" s="26"/>
      <c r="M90" s="46"/>
      <c r="N90" s="47" t="s">
        <v>33</v>
      </c>
      <c r="O90" s="205">
        <v>0.13600000000000001</v>
      </c>
      <c r="P90" s="236" t="s">
        <v>167</v>
      </c>
      <c r="Q90" s="46"/>
      <c r="R90" s="102"/>
      <c r="S90" s="103"/>
      <c r="T90" s="195" t="s">
        <v>330</v>
      </c>
      <c r="U90" s="198" t="s">
        <v>330</v>
      </c>
      <c r="V90" s="151" t="s">
        <v>167</v>
      </c>
      <c r="W90" s="210"/>
      <c r="X90" s="191">
        <v>0.314</v>
      </c>
      <c r="Y90" s="192"/>
    </row>
    <row r="91" spans="2:27" x14ac:dyDescent="0.25">
      <c r="B91" s="30">
        <v>44732</v>
      </c>
      <c r="C91" s="105"/>
      <c r="D91" s="131">
        <v>1.51</v>
      </c>
      <c r="E91" s="26"/>
      <c r="F91" s="26"/>
      <c r="G91" s="26"/>
      <c r="H91" s="26"/>
      <c r="I91" s="46"/>
      <c r="J91" s="202">
        <v>6.2E-2</v>
      </c>
      <c r="K91" s="46"/>
      <c r="L91" s="26"/>
      <c r="M91" s="46"/>
      <c r="N91" s="47" t="s">
        <v>33</v>
      </c>
      <c r="O91" s="205">
        <v>9.4E-2</v>
      </c>
      <c r="P91" s="236" t="s">
        <v>167</v>
      </c>
      <c r="Q91" s="46"/>
      <c r="R91" s="102"/>
      <c r="S91" s="103"/>
      <c r="T91" s="110" t="s">
        <v>330</v>
      </c>
      <c r="U91" s="198" t="s">
        <v>330</v>
      </c>
      <c r="V91" s="151" t="s">
        <v>167</v>
      </c>
      <c r="W91" s="210"/>
      <c r="X91" s="191">
        <v>0.36799999999999999</v>
      </c>
      <c r="Y91" s="192"/>
    </row>
    <row r="92" spans="2:27" x14ac:dyDescent="0.25">
      <c r="B92" s="30">
        <v>44733</v>
      </c>
      <c r="C92" s="46"/>
      <c r="D92" s="131">
        <v>1.399</v>
      </c>
      <c r="E92" s="26"/>
      <c r="F92" s="26"/>
      <c r="G92" s="26"/>
      <c r="H92" s="26"/>
      <c r="I92" s="46"/>
      <c r="J92" s="202">
        <v>9.5000000000000001E-2</v>
      </c>
      <c r="K92" s="46"/>
      <c r="L92" s="26"/>
      <c r="M92" s="46"/>
      <c r="N92" s="47" t="s">
        <v>33</v>
      </c>
      <c r="O92" s="205">
        <v>0.12</v>
      </c>
      <c r="P92" s="236" t="s">
        <v>167</v>
      </c>
      <c r="Q92" s="46"/>
      <c r="R92" s="102"/>
      <c r="S92" s="103"/>
      <c r="T92" s="110" t="s">
        <v>330</v>
      </c>
      <c r="U92" s="198" t="s">
        <v>330</v>
      </c>
      <c r="V92" s="151" t="s">
        <v>167</v>
      </c>
      <c r="W92" s="210"/>
      <c r="X92" s="191">
        <v>0.25900000000000001</v>
      </c>
      <c r="Y92" s="192"/>
    </row>
    <row r="93" spans="2:27" x14ac:dyDescent="0.25">
      <c r="B93" s="30">
        <v>44734</v>
      </c>
      <c r="C93" s="105"/>
      <c r="D93" s="131">
        <v>1.6879999999999999</v>
      </c>
      <c r="E93" s="26"/>
      <c r="F93" s="26"/>
      <c r="G93" s="26"/>
      <c r="H93" s="26"/>
      <c r="I93" s="46"/>
      <c r="J93" s="202">
        <v>0.40799999999999997</v>
      </c>
      <c r="K93" s="46"/>
      <c r="L93" s="26"/>
      <c r="M93" s="46"/>
      <c r="N93" s="47" t="s">
        <v>33</v>
      </c>
      <c r="O93" s="205">
        <v>0.13</v>
      </c>
      <c r="P93" s="236" t="s">
        <v>167</v>
      </c>
      <c r="Q93" s="46"/>
      <c r="R93" s="102" t="s">
        <v>24</v>
      </c>
      <c r="S93" s="103" t="s">
        <v>24</v>
      </c>
      <c r="T93" s="110" t="s">
        <v>330</v>
      </c>
      <c r="U93" s="198" t="s">
        <v>330</v>
      </c>
      <c r="V93" s="151" t="s">
        <v>167</v>
      </c>
      <c r="W93" s="200" t="s">
        <v>24</v>
      </c>
      <c r="X93" s="191">
        <v>0.21099999999999999</v>
      </c>
      <c r="Y93" s="221" t="s">
        <v>33</v>
      </c>
      <c r="AA93" t="s">
        <v>168</v>
      </c>
    </row>
    <row r="94" spans="2:27" x14ac:dyDescent="0.25">
      <c r="B94" s="30">
        <v>44735</v>
      </c>
      <c r="C94" s="105"/>
      <c r="D94" s="131">
        <v>1.4750000000000001</v>
      </c>
      <c r="E94" s="26"/>
      <c r="F94" s="26"/>
      <c r="G94" s="26"/>
      <c r="H94" s="26"/>
      <c r="I94" s="46"/>
      <c r="J94" s="202">
        <v>0.36899999999999999</v>
      </c>
      <c r="K94" s="46"/>
      <c r="L94" s="26"/>
      <c r="M94" s="46"/>
      <c r="N94" s="47" t="s">
        <v>33</v>
      </c>
      <c r="O94" s="204">
        <v>0.13200000000000001</v>
      </c>
      <c r="P94" s="236" t="s">
        <v>167</v>
      </c>
      <c r="Q94" s="46"/>
      <c r="R94" s="102"/>
      <c r="S94" s="103"/>
      <c r="T94" s="110" t="s">
        <v>330</v>
      </c>
      <c r="U94" s="198" t="s">
        <v>330</v>
      </c>
      <c r="V94" s="151" t="s">
        <v>167</v>
      </c>
      <c r="W94" s="210"/>
      <c r="X94" s="191">
        <v>0.221</v>
      </c>
      <c r="Y94" s="192"/>
    </row>
    <row r="95" spans="2:27" x14ac:dyDescent="0.25">
      <c r="B95" s="30">
        <v>44736</v>
      </c>
      <c r="C95" s="105"/>
      <c r="D95" s="131">
        <v>1.206</v>
      </c>
      <c r="E95" s="26"/>
      <c r="F95" s="26"/>
      <c r="G95" s="26"/>
      <c r="H95" s="26"/>
      <c r="I95" s="46"/>
      <c r="J95" s="202">
        <v>0.30299999999999999</v>
      </c>
      <c r="K95" s="46"/>
      <c r="L95" s="26"/>
      <c r="M95" s="46"/>
      <c r="N95" s="47" t="s">
        <v>33</v>
      </c>
      <c r="O95" s="205">
        <v>0.246</v>
      </c>
      <c r="P95" s="236" t="s">
        <v>167</v>
      </c>
      <c r="Q95" s="46"/>
      <c r="R95" s="102"/>
      <c r="S95" s="103"/>
      <c r="T95" s="195">
        <v>0.14399999999999999</v>
      </c>
      <c r="U95" s="198" t="s">
        <v>330</v>
      </c>
      <c r="V95" s="151" t="s">
        <v>167</v>
      </c>
      <c r="W95" s="210"/>
      <c r="X95" s="191">
        <v>0.379</v>
      </c>
      <c r="Y95" s="192"/>
    </row>
    <row r="96" spans="2:27" x14ac:dyDescent="0.25">
      <c r="B96" s="30">
        <v>44737</v>
      </c>
      <c r="C96" s="105"/>
      <c r="D96" s="131">
        <v>1.1180000000000001</v>
      </c>
      <c r="E96" s="26"/>
      <c r="F96" s="26"/>
      <c r="G96" s="26"/>
      <c r="H96" s="26"/>
      <c r="I96" s="46"/>
      <c r="J96" s="202">
        <v>0.16600000000000001</v>
      </c>
      <c r="K96" s="46"/>
      <c r="L96" s="26"/>
      <c r="M96" s="46"/>
      <c r="N96" s="202">
        <v>9.2999999999999999E-2</v>
      </c>
      <c r="O96" s="205">
        <v>0.108</v>
      </c>
      <c r="P96" s="236" t="s">
        <v>167</v>
      </c>
      <c r="Q96" s="46"/>
      <c r="R96" s="102"/>
      <c r="S96" s="103"/>
      <c r="T96" s="110" t="s">
        <v>330</v>
      </c>
      <c r="U96" s="198" t="s">
        <v>330</v>
      </c>
      <c r="V96" s="151" t="s">
        <v>167</v>
      </c>
      <c r="W96" s="210"/>
      <c r="X96" s="191">
        <v>0.14799999999999999</v>
      </c>
      <c r="Y96" s="192"/>
    </row>
    <row r="97" spans="2:25" x14ac:dyDescent="0.25">
      <c r="B97" s="30">
        <v>44738</v>
      </c>
      <c r="C97" s="105"/>
      <c r="D97" s="131">
        <v>1.2110000000000001</v>
      </c>
      <c r="E97" s="130"/>
      <c r="F97" s="130"/>
      <c r="G97" s="130"/>
      <c r="H97" s="130"/>
      <c r="I97" s="105"/>
      <c r="J97" s="202">
        <v>0.17</v>
      </c>
      <c r="K97" s="105"/>
      <c r="L97" s="26"/>
      <c r="M97" s="105"/>
      <c r="N97" s="202">
        <v>8.5000000000000006E-2</v>
      </c>
      <c r="O97" s="205">
        <v>9.5000000000000001E-2</v>
      </c>
      <c r="P97" s="236" t="s">
        <v>167</v>
      </c>
      <c r="Q97" s="105"/>
      <c r="R97" s="102"/>
      <c r="S97" s="103"/>
      <c r="T97" s="110" t="s">
        <v>330</v>
      </c>
      <c r="U97" s="198" t="s">
        <v>330</v>
      </c>
      <c r="V97" s="151" t="s">
        <v>167</v>
      </c>
      <c r="W97" s="214"/>
      <c r="X97" s="191">
        <v>0.17100000000000001</v>
      </c>
      <c r="Y97" s="192"/>
    </row>
    <row r="98" spans="2:25" x14ac:dyDescent="0.25">
      <c r="B98" s="30">
        <v>44739</v>
      </c>
      <c r="C98" s="105"/>
      <c r="D98" s="131">
        <v>1.3380000000000001</v>
      </c>
      <c r="E98" s="26"/>
      <c r="F98" s="26"/>
      <c r="G98" s="26"/>
      <c r="H98" s="26"/>
      <c r="I98" s="46"/>
      <c r="J98" s="202">
        <v>0.70499999999999996</v>
      </c>
      <c r="K98" s="46"/>
      <c r="L98" s="26"/>
      <c r="M98" s="46"/>
      <c r="N98" s="47" t="s">
        <v>33</v>
      </c>
      <c r="O98" s="205">
        <v>0.128</v>
      </c>
      <c r="P98" s="236" t="s">
        <v>167</v>
      </c>
      <c r="Q98" s="46"/>
      <c r="R98" s="102"/>
      <c r="S98" s="103"/>
      <c r="T98" s="110" t="s">
        <v>330</v>
      </c>
      <c r="U98" s="198" t="s">
        <v>330</v>
      </c>
      <c r="V98" s="151" t="s">
        <v>167</v>
      </c>
      <c r="W98" s="210"/>
      <c r="X98" s="191">
        <v>0.14599999999999999</v>
      </c>
      <c r="Y98" s="192"/>
    </row>
    <row r="99" spans="2:25" x14ac:dyDescent="0.25">
      <c r="B99" s="30">
        <v>44740</v>
      </c>
      <c r="C99" s="105"/>
      <c r="D99" s="131">
        <v>1.0640000000000001</v>
      </c>
      <c r="E99" s="26"/>
      <c r="F99" s="26"/>
      <c r="G99" s="26"/>
      <c r="H99" s="26"/>
      <c r="I99" s="46"/>
      <c r="J99" s="131">
        <v>1.0980000000000001</v>
      </c>
      <c r="K99" s="46"/>
      <c r="L99" s="26"/>
      <c r="M99" s="46"/>
      <c r="N99" s="131">
        <v>0.1</v>
      </c>
      <c r="O99" s="206">
        <v>0.16600000000000001</v>
      </c>
      <c r="P99" s="236" t="s">
        <v>167</v>
      </c>
      <c r="Q99" s="46"/>
      <c r="R99" s="18"/>
      <c r="S99" s="22"/>
      <c r="T99" s="195" t="s">
        <v>330</v>
      </c>
      <c r="U99" s="208" t="s">
        <v>330</v>
      </c>
      <c r="V99" s="151" t="s">
        <v>167</v>
      </c>
      <c r="W99" s="210"/>
      <c r="X99" s="218">
        <v>0.191</v>
      </c>
      <c r="Y99" s="219"/>
    </row>
    <row r="100" spans="2:25" x14ac:dyDescent="0.25">
      <c r="B100" s="30">
        <v>44741</v>
      </c>
      <c r="C100" s="105"/>
      <c r="D100" s="131">
        <v>1.2250000000000001</v>
      </c>
      <c r="E100" s="26"/>
      <c r="F100" s="26"/>
      <c r="G100" s="26"/>
      <c r="H100" s="26"/>
      <c r="I100" s="46"/>
      <c r="J100" s="131">
        <v>1.3520000000000001</v>
      </c>
      <c r="K100" s="46"/>
      <c r="L100" s="26"/>
      <c r="M100" s="46"/>
      <c r="N100" s="131">
        <v>0.92900000000000005</v>
      </c>
      <c r="O100" s="206">
        <v>0.122</v>
      </c>
      <c r="P100" s="236" t="s">
        <v>167</v>
      </c>
      <c r="Q100" s="46"/>
      <c r="R100" s="18"/>
      <c r="S100" s="22"/>
      <c r="T100" s="195" t="s">
        <v>330</v>
      </c>
      <c r="U100" s="208" t="s">
        <v>330</v>
      </c>
      <c r="V100" s="151" t="s">
        <v>167</v>
      </c>
      <c r="W100" s="210"/>
      <c r="X100" s="218">
        <v>0.30399999999999999</v>
      </c>
      <c r="Y100" s="219"/>
    </row>
    <row r="101" spans="2:25" x14ac:dyDescent="0.25">
      <c r="B101" s="30">
        <v>44742</v>
      </c>
      <c r="C101" s="105"/>
      <c r="D101" s="131">
        <v>1.137</v>
      </c>
      <c r="E101" s="26"/>
      <c r="F101" s="26"/>
      <c r="G101" s="26"/>
      <c r="H101" s="26"/>
      <c r="I101" s="46"/>
      <c r="J101" s="202">
        <v>1.4590000000000001</v>
      </c>
      <c r="K101" s="46"/>
      <c r="L101" s="26"/>
      <c r="M101" s="46"/>
      <c r="N101" s="202">
        <v>0.14299999999999999</v>
      </c>
      <c r="O101" s="204">
        <v>0.108</v>
      </c>
      <c r="P101" s="236" t="s">
        <v>167</v>
      </c>
      <c r="Q101" s="46"/>
      <c r="R101" s="102"/>
      <c r="S101" s="103"/>
      <c r="T101" s="110" t="s">
        <v>330</v>
      </c>
      <c r="U101" s="198" t="s">
        <v>169</v>
      </c>
      <c r="V101" s="151" t="s">
        <v>167</v>
      </c>
      <c r="W101" s="210"/>
      <c r="X101" s="191">
        <v>0.219</v>
      </c>
      <c r="Y101" s="192"/>
    </row>
    <row r="102" spans="2:25" x14ac:dyDescent="0.25">
      <c r="B102" s="30">
        <v>44743</v>
      </c>
      <c r="C102" s="105"/>
      <c r="D102" s="131">
        <v>1.5569999999999999</v>
      </c>
      <c r="E102" s="26"/>
      <c r="F102" s="26"/>
      <c r="G102" s="26"/>
      <c r="H102" s="26"/>
      <c r="I102" s="46"/>
      <c r="J102" s="202">
        <v>1.135</v>
      </c>
      <c r="K102" s="46"/>
      <c r="L102" s="26"/>
      <c r="M102" s="46"/>
      <c r="N102" s="202">
        <v>0.114</v>
      </c>
      <c r="O102" s="204">
        <v>0.13</v>
      </c>
      <c r="P102" s="236" t="s">
        <v>167</v>
      </c>
      <c r="Q102" s="46"/>
      <c r="R102" s="102" t="s">
        <v>24</v>
      </c>
      <c r="S102" s="103" t="s">
        <v>24</v>
      </c>
      <c r="T102" s="195">
        <v>0.16200000000000001</v>
      </c>
      <c r="U102" s="198" t="s">
        <v>330</v>
      </c>
      <c r="V102" s="151" t="s">
        <v>167</v>
      </c>
      <c r="W102" s="200" t="s">
        <v>24</v>
      </c>
      <c r="X102" s="191">
        <v>0.21099999999999999</v>
      </c>
      <c r="Y102" s="221" t="s">
        <v>33</v>
      </c>
    </row>
    <row r="103" spans="2:25" x14ac:dyDescent="0.25">
      <c r="B103" s="30">
        <v>44744</v>
      </c>
      <c r="C103" s="105"/>
      <c r="D103" s="131">
        <v>1.1970000000000001</v>
      </c>
      <c r="E103" s="26"/>
      <c r="F103" s="26"/>
      <c r="G103" s="26"/>
      <c r="H103" s="26"/>
      <c r="I103" s="46"/>
      <c r="J103" s="202">
        <v>1.327</v>
      </c>
      <c r="K103" s="46"/>
      <c r="L103" s="26"/>
      <c r="M103" s="46"/>
      <c r="N103" s="47" t="s">
        <v>33</v>
      </c>
      <c r="O103" s="205">
        <v>0.217</v>
      </c>
      <c r="P103" s="236" t="s">
        <v>167</v>
      </c>
      <c r="Q103" s="46"/>
      <c r="R103" s="102"/>
      <c r="S103" s="103"/>
      <c r="T103" s="195">
        <v>7.0000000000000007E-2</v>
      </c>
      <c r="U103" s="198">
        <v>0.36699999999999999</v>
      </c>
      <c r="V103" s="151" t="s">
        <v>167</v>
      </c>
      <c r="W103" s="210"/>
      <c r="X103" s="191">
        <v>0.314</v>
      </c>
      <c r="Y103" s="192"/>
    </row>
    <row r="104" spans="2:25" x14ac:dyDescent="0.25">
      <c r="B104" s="30">
        <v>44745</v>
      </c>
      <c r="C104" s="105"/>
      <c r="D104" s="131">
        <v>1.222</v>
      </c>
      <c r="E104" s="26"/>
      <c r="F104" s="26"/>
      <c r="G104" s="26"/>
      <c r="H104" s="26"/>
      <c r="I104" s="46"/>
      <c r="J104" s="202">
        <v>1.319</v>
      </c>
      <c r="K104" s="46"/>
      <c r="L104" s="26"/>
      <c r="M104" s="46"/>
      <c r="N104" s="47" t="s">
        <v>33</v>
      </c>
      <c r="O104" s="204">
        <v>0.157</v>
      </c>
      <c r="P104" s="236" t="s">
        <v>167</v>
      </c>
      <c r="Q104" s="46"/>
      <c r="R104" s="102"/>
      <c r="S104" s="103"/>
      <c r="T104" s="195">
        <v>6.8000000000000005E-2</v>
      </c>
      <c r="U104" s="198">
        <v>0.10100000000000001</v>
      </c>
      <c r="V104" s="151" t="s">
        <v>167</v>
      </c>
      <c r="W104" s="210"/>
      <c r="X104" s="191">
        <v>0.434</v>
      </c>
      <c r="Y104" s="192"/>
    </row>
    <row r="105" spans="2:25" x14ac:dyDescent="0.25">
      <c r="B105" s="30">
        <v>44746</v>
      </c>
      <c r="C105" s="105"/>
      <c r="D105" s="131">
        <v>1.625</v>
      </c>
      <c r="E105" s="26"/>
      <c r="F105" s="26"/>
      <c r="G105" s="26"/>
      <c r="H105" s="26"/>
      <c r="I105" s="46"/>
      <c r="J105" s="202">
        <v>2.9420000000000002</v>
      </c>
      <c r="K105" s="46"/>
      <c r="L105" s="26"/>
      <c r="M105" s="46"/>
      <c r="N105" s="47" t="s">
        <v>33</v>
      </c>
      <c r="O105" s="205">
        <v>0.214</v>
      </c>
      <c r="P105" s="236" t="s">
        <v>167</v>
      </c>
      <c r="Q105" s="46"/>
      <c r="R105" s="102"/>
      <c r="S105" s="103"/>
      <c r="T105" s="195">
        <v>6.5000000000000002E-2</v>
      </c>
      <c r="U105" s="208">
        <v>7.6999999999999999E-2</v>
      </c>
      <c r="V105" s="151" t="s">
        <v>167</v>
      </c>
      <c r="W105" s="210"/>
      <c r="X105" s="191">
        <v>0.42599999999999999</v>
      </c>
      <c r="Y105" s="192"/>
    </row>
    <row r="106" spans="2:25" x14ac:dyDescent="0.25">
      <c r="B106" s="30">
        <v>44747</v>
      </c>
      <c r="C106" s="105"/>
      <c r="D106" s="131">
        <v>1.179</v>
      </c>
      <c r="E106" s="26"/>
      <c r="F106" s="26"/>
      <c r="G106" s="26"/>
      <c r="H106" s="26"/>
      <c r="I106" s="46"/>
      <c r="J106" s="202">
        <v>1.9379999999999999</v>
      </c>
      <c r="K106" s="46"/>
      <c r="L106" s="26"/>
      <c r="M106" s="46"/>
      <c r="N106" s="47" t="s">
        <v>33</v>
      </c>
      <c r="O106" s="205">
        <v>0.13600000000000001</v>
      </c>
      <c r="P106" s="236" t="s">
        <v>167</v>
      </c>
      <c r="Q106" s="46"/>
      <c r="R106" s="102"/>
      <c r="S106" s="103"/>
      <c r="T106" s="110" t="s">
        <v>330</v>
      </c>
      <c r="U106" s="198" t="s">
        <v>330</v>
      </c>
      <c r="V106" s="184" t="s">
        <v>330</v>
      </c>
      <c r="W106" s="210"/>
      <c r="X106" s="218">
        <v>0.312</v>
      </c>
      <c r="Y106" s="192"/>
    </row>
    <row r="107" spans="2:25" x14ac:dyDescent="0.25">
      <c r="B107" s="30">
        <v>44748</v>
      </c>
      <c r="C107" s="105"/>
      <c r="D107" s="131">
        <v>1.274</v>
      </c>
      <c r="E107" s="130"/>
      <c r="F107" s="130"/>
      <c r="G107" s="130"/>
      <c r="H107" s="130"/>
      <c r="I107" s="105"/>
      <c r="J107" s="202">
        <v>2.3620000000000001</v>
      </c>
      <c r="K107" s="105"/>
      <c r="L107" s="26"/>
      <c r="M107" s="105"/>
      <c r="N107" s="47" t="s">
        <v>33</v>
      </c>
      <c r="O107" s="205">
        <v>0.14399999999999999</v>
      </c>
      <c r="P107" s="236" t="s">
        <v>167</v>
      </c>
      <c r="Q107" s="105"/>
      <c r="R107" s="102"/>
      <c r="S107" s="103"/>
      <c r="T107" s="110" t="s">
        <v>330</v>
      </c>
      <c r="U107" s="198" t="s">
        <v>330</v>
      </c>
      <c r="V107" s="151" t="s">
        <v>167</v>
      </c>
      <c r="W107" s="214"/>
      <c r="X107" s="191">
        <v>0.3</v>
      </c>
      <c r="Y107" s="192"/>
    </row>
    <row r="108" spans="2:25" x14ac:dyDescent="0.25">
      <c r="B108" s="30">
        <v>44749</v>
      </c>
      <c r="C108" s="105"/>
      <c r="D108" s="131">
        <v>1.5309999999999999</v>
      </c>
      <c r="E108" s="26"/>
      <c r="F108" s="26"/>
      <c r="G108" s="26"/>
      <c r="H108" s="26"/>
      <c r="I108" s="46"/>
      <c r="J108" s="202">
        <v>2.452</v>
      </c>
      <c r="K108" s="46"/>
      <c r="L108" s="26"/>
      <c r="M108" s="46"/>
      <c r="N108" s="47" t="s">
        <v>33</v>
      </c>
      <c r="O108" s="204">
        <v>0.33300000000000002</v>
      </c>
      <c r="P108" s="236" t="s">
        <v>167</v>
      </c>
      <c r="Q108" s="46"/>
      <c r="R108" s="102" t="s">
        <v>24</v>
      </c>
      <c r="S108" s="103" t="s">
        <v>24</v>
      </c>
      <c r="T108" s="110" t="s">
        <v>330</v>
      </c>
      <c r="U108" s="208">
        <v>6.9000000000000006E-2</v>
      </c>
      <c r="V108" s="151" t="s">
        <v>167</v>
      </c>
      <c r="W108" s="200" t="s">
        <v>24</v>
      </c>
      <c r="X108" s="191">
        <v>0.67900000000000005</v>
      </c>
      <c r="Y108" s="221" t="s">
        <v>33</v>
      </c>
    </row>
    <row r="109" spans="2:25" x14ac:dyDescent="0.25">
      <c r="B109" s="30">
        <v>44750</v>
      </c>
      <c r="C109" s="105"/>
      <c r="D109" s="131">
        <v>1.417</v>
      </c>
      <c r="E109" s="26"/>
      <c r="F109" s="26"/>
      <c r="G109" s="26"/>
      <c r="H109" s="26"/>
      <c r="I109" s="46"/>
      <c r="J109" s="202">
        <v>2.7639999999999998</v>
      </c>
      <c r="K109" s="46"/>
      <c r="L109" s="26"/>
      <c r="M109" s="46"/>
      <c r="N109" s="47" t="s">
        <v>33</v>
      </c>
      <c r="O109" s="204">
        <v>0.20100000000000001</v>
      </c>
      <c r="P109" s="236" t="s">
        <v>167</v>
      </c>
      <c r="Q109" s="46"/>
      <c r="R109" s="102"/>
      <c r="S109" s="103"/>
      <c r="T109" s="195">
        <v>8.5999999999999993E-2</v>
      </c>
      <c r="U109" s="208">
        <v>0.26100000000000001</v>
      </c>
      <c r="V109" s="151" t="s">
        <v>167</v>
      </c>
      <c r="W109" s="210"/>
      <c r="X109" s="191">
        <v>0.26200000000000001</v>
      </c>
      <c r="Y109" s="192"/>
    </row>
    <row r="110" spans="2:25" x14ac:dyDescent="0.25">
      <c r="B110" s="30">
        <v>44751</v>
      </c>
      <c r="C110" s="105"/>
      <c r="D110" s="131">
        <v>1.405</v>
      </c>
      <c r="E110" s="26"/>
      <c r="F110" s="26"/>
      <c r="G110" s="26"/>
      <c r="H110" s="26"/>
      <c r="I110" s="46"/>
      <c r="J110" s="202">
        <v>2.2189999999999999</v>
      </c>
      <c r="K110" s="46"/>
      <c r="L110" s="26"/>
      <c r="M110" s="46"/>
      <c r="N110" s="47" t="s">
        <v>33</v>
      </c>
      <c r="O110" s="204">
        <v>0.20399999999999999</v>
      </c>
      <c r="P110" s="236" t="s">
        <v>167</v>
      </c>
      <c r="Q110" s="46"/>
      <c r="R110" s="102"/>
      <c r="S110" s="103"/>
      <c r="T110" s="195">
        <v>7.0000000000000007E-2</v>
      </c>
      <c r="U110" s="208">
        <v>0.252</v>
      </c>
      <c r="V110" s="151" t="s">
        <v>167</v>
      </c>
      <c r="W110" s="210"/>
      <c r="X110" s="191">
        <v>0.245</v>
      </c>
      <c r="Y110" s="192"/>
    </row>
    <row r="111" spans="2:25" x14ac:dyDescent="0.25">
      <c r="B111" s="30">
        <v>44752</v>
      </c>
      <c r="C111" s="105"/>
      <c r="D111" s="131">
        <v>2.2410000000000001</v>
      </c>
      <c r="E111" s="26"/>
      <c r="F111" s="26"/>
      <c r="G111" s="26"/>
      <c r="H111" s="26"/>
      <c r="I111" s="46"/>
      <c r="J111" s="202">
        <v>2.9140000000000001</v>
      </c>
      <c r="K111" s="46"/>
      <c r="L111" s="26"/>
      <c r="M111" s="46"/>
      <c r="N111" s="47" t="s">
        <v>33</v>
      </c>
      <c r="O111" s="204">
        <v>0.109</v>
      </c>
      <c r="P111" s="236" t="s">
        <v>167</v>
      </c>
      <c r="Q111" s="46"/>
      <c r="R111" s="102"/>
      <c r="S111" s="103"/>
      <c r="T111" s="110" t="s">
        <v>330</v>
      </c>
      <c r="U111" s="198" t="s">
        <v>330</v>
      </c>
      <c r="V111" s="151" t="s">
        <v>167</v>
      </c>
      <c r="W111" s="210"/>
      <c r="X111" s="191">
        <v>0.42299999999999999</v>
      </c>
      <c r="Y111" s="192"/>
    </row>
    <row r="112" spans="2:25" x14ac:dyDescent="0.25">
      <c r="B112" s="30">
        <v>44753</v>
      </c>
      <c r="C112" s="105"/>
      <c r="D112" s="131">
        <v>3.0649999999999999</v>
      </c>
      <c r="E112" s="130"/>
      <c r="F112" s="130"/>
      <c r="G112" s="130"/>
      <c r="H112" s="130"/>
      <c r="I112" s="105"/>
      <c r="J112" s="202">
        <v>4.3250000000000002</v>
      </c>
      <c r="K112" s="105"/>
      <c r="L112" s="26"/>
      <c r="M112" s="105"/>
      <c r="N112" s="47" t="s">
        <v>33</v>
      </c>
      <c r="O112" s="205">
        <v>0.11799999999999999</v>
      </c>
      <c r="P112" s="236" t="s">
        <v>167</v>
      </c>
      <c r="Q112" s="105"/>
      <c r="R112" s="102"/>
      <c r="S112" s="103"/>
      <c r="T112" s="195">
        <v>0.309</v>
      </c>
      <c r="U112" s="208">
        <v>9.6000000000000002E-2</v>
      </c>
      <c r="V112" s="151" t="s">
        <v>167</v>
      </c>
      <c r="W112" s="214"/>
      <c r="X112" s="191">
        <v>0.52700000000000002</v>
      </c>
      <c r="Y112" s="192"/>
    </row>
    <row r="113" spans="2:25" x14ac:dyDescent="0.25">
      <c r="B113" s="30">
        <v>44754</v>
      </c>
      <c r="C113" s="105"/>
      <c r="D113" s="131">
        <v>1.95</v>
      </c>
      <c r="E113" s="26"/>
      <c r="F113" s="26"/>
      <c r="G113" s="26"/>
      <c r="H113" s="26"/>
      <c r="I113" s="46"/>
      <c r="J113" s="202">
        <v>4.234</v>
      </c>
      <c r="K113" s="46"/>
      <c r="L113" s="26"/>
      <c r="M113" s="46"/>
      <c r="N113" s="47" t="s">
        <v>33</v>
      </c>
      <c r="O113" s="205">
        <v>0.11799999999999999</v>
      </c>
      <c r="P113" s="236" t="s">
        <v>167</v>
      </c>
      <c r="Q113" s="46"/>
      <c r="R113" s="102"/>
      <c r="S113" s="103"/>
      <c r="T113" s="110" t="s">
        <v>330</v>
      </c>
      <c r="U113" s="198" t="s">
        <v>330</v>
      </c>
      <c r="V113" s="151" t="s">
        <v>167</v>
      </c>
      <c r="W113" s="210"/>
      <c r="X113" s="191">
        <v>0.46899999999999997</v>
      </c>
      <c r="Y113" s="192"/>
    </row>
    <row r="114" spans="2:25" x14ac:dyDescent="0.25">
      <c r="B114" s="30">
        <v>44755</v>
      </c>
      <c r="C114" s="105"/>
      <c r="D114" s="131">
        <v>1.857</v>
      </c>
      <c r="E114" s="130"/>
      <c r="F114" s="130"/>
      <c r="G114" s="130"/>
      <c r="H114" s="130"/>
      <c r="I114" s="105"/>
      <c r="J114" s="202">
        <v>3.0649999999999999</v>
      </c>
      <c r="K114" s="105"/>
      <c r="L114" s="26"/>
      <c r="M114" s="105"/>
      <c r="N114" s="47" t="s">
        <v>33</v>
      </c>
      <c r="O114" s="205">
        <v>0.40400000000000003</v>
      </c>
      <c r="P114" s="236" t="s">
        <v>167</v>
      </c>
      <c r="Q114" s="105"/>
      <c r="R114" s="102" t="s">
        <v>33</v>
      </c>
      <c r="S114" s="103" t="s">
        <v>33</v>
      </c>
      <c r="T114" s="195">
        <v>7.0999999999999994E-2</v>
      </c>
      <c r="U114" s="198" t="s">
        <v>330</v>
      </c>
      <c r="V114" s="151" t="s">
        <v>167</v>
      </c>
      <c r="W114" s="200" t="s">
        <v>24</v>
      </c>
      <c r="X114" s="191">
        <v>0.435</v>
      </c>
      <c r="Y114" s="221" t="s">
        <v>33</v>
      </c>
    </row>
    <row r="115" spans="2:25" x14ac:dyDescent="0.25">
      <c r="B115" s="30">
        <v>44756</v>
      </c>
      <c r="C115" s="105"/>
      <c r="D115" s="131">
        <v>1.623</v>
      </c>
      <c r="E115" s="26"/>
      <c r="F115" s="26"/>
      <c r="G115" s="26"/>
      <c r="H115" s="26"/>
      <c r="I115" s="46"/>
      <c r="J115" s="202">
        <v>4.1100000000000003</v>
      </c>
      <c r="K115" s="46"/>
      <c r="L115" s="26"/>
      <c r="M115" s="46"/>
      <c r="N115" s="47" t="s">
        <v>33</v>
      </c>
      <c r="O115" s="205">
        <v>8.6999999999999994E-2</v>
      </c>
      <c r="P115" s="236" t="s">
        <v>167</v>
      </c>
      <c r="Q115" s="46"/>
      <c r="R115" s="102"/>
      <c r="S115" s="103"/>
      <c r="T115" s="110" t="s">
        <v>330</v>
      </c>
      <c r="U115" s="198" t="s">
        <v>330</v>
      </c>
      <c r="V115" s="151" t="s">
        <v>167</v>
      </c>
      <c r="W115" s="210"/>
      <c r="X115" s="191">
        <v>0.36</v>
      </c>
      <c r="Y115" s="192"/>
    </row>
    <row r="116" spans="2:25" x14ac:dyDescent="0.25">
      <c r="B116" s="30">
        <v>44757</v>
      </c>
      <c r="C116" s="105"/>
      <c r="D116" s="131">
        <v>1.7170000000000001</v>
      </c>
      <c r="E116" s="26"/>
      <c r="F116" s="26"/>
      <c r="G116" s="26"/>
      <c r="H116" s="26"/>
      <c r="I116" s="46"/>
      <c r="J116" s="202">
        <v>4.1959999999999997</v>
      </c>
      <c r="K116" s="46"/>
      <c r="L116" s="26"/>
      <c r="M116" s="46"/>
      <c r="N116" s="47" t="s">
        <v>33</v>
      </c>
      <c r="O116" s="205">
        <v>0.25600000000000001</v>
      </c>
      <c r="P116" s="236" t="s">
        <v>167</v>
      </c>
      <c r="Q116" s="46"/>
      <c r="R116" s="102"/>
      <c r="S116" s="103"/>
      <c r="T116" s="110">
        <v>6.4000000000000001E-2</v>
      </c>
      <c r="U116" s="198" t="s">
        <v>330</v>
      </c>
      <c r="V116" s="151" t="s">
        <v>167</v>
      </c>
      <c r="W116" s="210"/>
      <c r="X116" s="191">
        <v>0.38900000000000001</v>
      </c>
      <c r="Y116" s="192"/>
    </row>
    <row r="117" spans="2:25" x14ac:dyDescent="0.25">
      <c r="B117" s="30">
        <v>44758</v>
      </c>
      <c r="C117" s="105"/>
      <c r="D117" s="131">
        <v>0.623</v>
      </c>
      <c r="E117" s="26"/>
      <c r="F117" s="26"/>
      <c r="G117" s="26"/>
      <c r="H117" s="26"/>
      <c r="I117" s="46"/>
      <c r="J117" s="202">
        <v>0.68600000000000005</v>
      </c>
      <c r="K117" s="46"/>
      <c r="L117" s="26"/>
      <c r="M117" s="46"/>
      <c r="N117" s="47" t="s">
        <v>33</v>
      </c>
      <c r="O117" s="204">
        <v>0.17799999999999999</v>
      </c>
      <c r="P117" s="236" t="s">
        <v>167</v>
      </c>
      <c r="Q117" s="46"/>
      <c r="R117" s="102"/>
      <c r="S117" s="103"/>
      <c r="T117" s="110" t="s">
        <v>330</v>
      </c>
      <c r="U117" s="198" t="s">
        <v>330</v>
      </c>
      <c r="V117" s="151" t="s">
        <v>167</v>
      </c>
      <c r="W117" s="210"/>
      <c r="X117" s="191">
        <v>0.38200000000000001</v>
      </c>
      <c r="Y117" s="192"/>
    </row>
    <row r="118" spans="2:25" x14ac:dyDescent="0.25">
      <c r="B118" s="30">
        <v>44759</v>
      </c>
      <c r="C118" s="105"/>
      <c r="D118" s="131">
        <v>0.49299999999999999</v>
      </c>
      <c r="E118" s="130"/>
      <c r="F118" s="130"/>
      <c r="G118" s="130"/>
      <c r="H118" s="130"/>
      <c r="I118" s="105"/>
      <c r="J118" s="202">
        <v>0.41899999999999998</v>
      </c>
      <c r="K118" s="105"/>
      <c r="L118" s="26"/>
      <c r="M118" s="105"/>
      <c r="N118" s="47" t="s">
        <v>33</v>
      </c>
      <c r="O118" s="205">
        <v>9.4E-2</v>
      </c>
      <c r="P118" s="236" t="s">
        <v>167</v>
      </c>
      <c r="Q118" s="105"/>
      <c r="R118" s="102"/>
      <c r="S118" s="103"/>
      <c r="T118" s="110" t="s">
        <v>330</v>
      </c>
      <c r="U118" s="198" t="s">
        <v>330</v>
      </c>
      <c r="V118" s="151" t="s">
        <v>167</v>
      </c>
      <c r="W118" s="214"/>
      <c r="X118" s="191">
        <v>0.29399999999999998</v>
      </c>
      <c r="Y118" s="192"/>
    </row>
    <row r="119" spans="2:25" x14ac:dyDescent="0.25">
      <c r="B119" s="30">
        <v>44760</v>
      </c>
      <c r="C119" s="105"/>
      <c r="D119" s="131">
        <v>0.51800000000000002</v>
      </c>
      <c r="E119" s="26"/>
      <c r="F119" s="26"/>
      <c r="G119" s="26"/>
      <c r="H119" s="26"/>
      <c r="I119" s="46"/>
      <c r="J119" s="202">
        <v>0.61299999999999999</v>
      </c>
      <c r="K119" s="46"/>
      <c r="L119" s="26"/>
      <c r="M119" s="46"/>
      <c r="N119" s="47" t="s">
        <v>33</v>
      </c>
      <c r="O119" s="205">
        <v>0.16800000000000001</v>
      </c>
      <c r="P119" s="236" t="s">
        <v>167</v>
      </c>
      <c r="Q119" s="46"/>
      <c r="R119" s="102" t="s">
        <v>33</v>
      </c>
      <c r="S119" s="103" t="s">
        <v>33</v>
      </c>
      <c r="T119" s="195">
        <v>6.2E-2</v>
      </c>
      <c r="U119" s="198">
        <v>6.0999999999999999E-2</v>
      </c>
      <c r="V119" s="151" t="s">
        <v>167</v>
      </c>
      <c r="W119" s="210" t="s">
        <v>24</v>
      </c>
      <c r="X119" s="191">
        <v>0.27400000000000002</v>
      </c>
      <c r="Y119" s="221" t="s">
        <v>33</v>
      </c>
    </row>
    <row r="120" spans="2:25" x14ac:dyDescent="0.25">
      <c r="B120" s="30">
        <v>44761</v>
      </c>
      <c r="C120" s="105"/>
      <c r="D120" s="131">
        <v>0.44400000000000001</v>
      </c>
      <c r="E120" s="26"/>
      <c r="F120" s="26"/>
      <c r="G120" s="26"/>
      <c r="H120" s="26"/>
      <c r="I120" s="46"/>
      <c r="J120" s="202">
        <v>0.52</v>
      </c>
      <c r="K120" s="46"/>
      <c r="L120" s="26"/>
      <c r="M120" s="46"/>
      <c r="N120" s="47" t="s">
        <v>33</v>
      </c>
      <c r="O120" s="205">
        <v>0.124</v>
      </c>
      <c r="P120" s="236" t="s">
        <v>167</v>
      </c>
      <c r="Q120" s="46"/>
      <c r="R120" s="102"/>
      <c r="S120" s="103"/>
      <c r="T120" s="110" t="s">
        <v>330</v>
      </c>
      <c r="U120" s="198" t="s">
        <v>332</v>
      </c>
      <c r="V120" s="151" t="s">
        <v>167</v>
      </c>
      <c r="W120" s="210"/>
      <c r="X120" s="191">
        <v>0.246</v>
      </c>
      <c r="Y120" s="192"/>
    </row>
    <row r="121" spans="2:25" x14ac:dyDescent="0.25">
      <c r="B121" s="30">
        <v>44762</v>
      </c>
      <c r="C121" s="105"/>
      <c r="D121" s="131">
        <v>0.53900000000000003</v>
      </c>
      <c r="E121" s="26"/>
      <c r="F121" s="26"/>
      <c r="G121" s="26"/>
      <c r="H121" s="26"/>
      <c r="I121" s="46"/>
      <c r="J121" s="202">
        <v>0.54800000000000004</v>
      </c>
      <c r="K121" s="46"/>
      <c r="L121" s="26"/>
      <c r="M121" s="46"/>
      <c r="N121" s="47" t="s">
        <v>33</v>
      </c>
      <c r="O121" s="205">
        <v>0.18099999999999999</v>
      </c>
      <c r="P121" s="236" t="s">
        <v>167</v>
      </c>
      <c r="Q121" s="46"/>
      <c r="R121" s="102"/>
      <c r="S121" s="103"/>
      <c r="T121" s="195">
        <v>8.2000000000000003E-2</v>
      </c>
      <c r="U121" s="208">
        <v>7.5999999999999998E-2</v>
      </c>
      <c r="V121" s="151" t="s">
        <v>167</v>
      </c>
      <c r="W121" s="210"/>
      <c r="X121" s="191">
        <v>0.317</v>
      </c>
      <c r="Y121" s="192"/>
    </row>
    <row r="122" spans="2:25" x14ac:dyDescent="0.25">
      <c r="B122" s="30">
        <v>44763</v>
      </c>
      <c r="C122" s="105"/>
      <c r="D122" s="131">
        <v>0.52500000000000002</v>
      </c>
      <c r="E122" s="130"/>
      <c r="F122" s="130"/>
      <c r="G122" s="130"/>
      <c r="H122" s="130"/>
      <c r="I122" s="105"/>
      <c r="J122" s="202">
        <v>0.55300000000000005</v>
      </c>
      <c r="K122" s="105"/>
      <c r="L122" s="26"/>
      <c r="M122" s="105"/>
      <c r="N122" s="47" t="s">
        <v>33</v>
      </c>
      <c r="O122" s="205">
        <v>0.154</v>
      </c>
      <c r="P122" s="236" t="s">
        <v>167</v>
      </c>
      <c r="Q122" s="105"/>
      <c r="R122" s="102"/>
      <c r="S122" s="103"/>
      <c r="T122" s="110" t="s">
        <v>330</v>
      </c>
      <c r="U122" s="208">
        <v>7.2999999999999995E-2</v>
      </c>
      <c r="V122" s="151" t="s">
        <v>167</v>
      </c>
      <c r="W122" s="214"/>
      <c r="X122" s="191">
        <v>0.23</v>
      </c>
      <c r="Y122" s="192"/>
    </row>
    <row r="123" spans="2:25" x14ac:dyDescent="0.25">
      <c r="B123" s="30">
        <v>44764</v>
      </c>
      <c r="C123" s="105"/>
      <c r="D123" s="131">
        <v>0.51100000000000001</v>
      </c>
      <c r="E123" s="26"/>
      <c r="F123" s="26"/>
      <c r="G123" s="26"/>
      <c r="H123" s="26"/>
      <c r="I123" s="46"/>
      <c r="J123" s="202">
        <v>0.72199999999999998</v>
      </c>
      <c r="K123" s="46"/>
      <c r="L123" s="26"/>
      <c r="M123" s="46"/>
      <c r="N123" s="47" t="s">
        <v>33</v>
      </c>
      <c r="O123" s="205">
        <v>0.28899999999999998</v>
      </c>
      <c r="P123" s="236" t="s">
        <v>167</v>
      </c>
      <c r="Q123" s="46"/>
      <c r="R123" s="102"/>
      <c r="S123" s="103"/>
      <c r="T123" s="110" t="s">
        <v>330</v>
      </c>
      <c r="U123" s="208">
        <v>7.3999999999999996E-2</v>
      </c>
      <c r="V123" s="151" t="s">
        <v>167</v>
      </c>
      <c r="W123" s="210"/>
      <c r="X123" s="191">
        <v>0.31900000000000001</v>
      </c>
      <c r="Y123" s="192"/>
    </row>
    <row r="124" spans="2:25" x14ac:dyDescent="0.25">
      <c r="B124" s="30">
        <v>44765</v>
      </c>
      <c r="C124" s="105"/>
      <c r="D124" s="131">
        <v>0.503</v>
      </c>
      <c r="E124" s="26"/>
      <c r="F124" s="26"/>
      <c r="G124" s="26"/>
      <c r="H124" s="26"/>
      <c r="I124" s="46"/>
      <c r="J124" s="202">
        <v>0.44400000000000001</v>
      </c>
      <c r="K124" s="46"/>
      <c r="L124" s="26"/>
      <c r="M124" s="46"/>
      <c r="N124" s="47" t="s">
        <v>33</v>
      </c>
      <c r="O124" s="205">
        <v>0.14699999999999999</v>
      </c>
      <c r="P124" s="236" t="s">
        <v>167</v>
      </c>
      <c r="Q124" s="46"/>
      <c r="R124" s="102"/>
      <c r="S124" s="103"/>
      <c r="T124" s="110" t="s">
        <v>330</v>
      </c>
      <c r="U124" s="198" t="s">
        <v>330</v>
      </c>
      <c r="V124" s="151" t="s">
        <v>167</v>
      </c>
      <c r="W124" s="210"/>
      <c r="X124" s="191">
        <v>0.24399999999999999</v>
      </c>
      <c r="Y124" s="192"/>
    </row>
    <row r="125" spans="2:25" x14ac:dyDescent="0.25">
      <c r="B125" s="30">
        <v>44766</v>
      </c>
      <c r="C125" s="105"/>
      <c r="D125" s="131">
        <v>0.54700000000000004</v>
      </c>
      <c r="E125" s="26"/>
      <c r="F125" s="26"/>
      <c r="G125" s="26"/>
      <c r="H125" s="26"/>
      <c r="I125" s="46"/>
      <c r="J125" s="202">
        <v>0.432</v>
      </c>
      <c r="K125" s="46"/>
      <c r="L125" s="26"/>
      <c r="M125" s="46"/>
      <c r="N125" s="47" t="s">
        <v>33</v>
      </c>
      <c r="O125" s="205">
        <v>0.157</v>
      </c>
      <c r="P125" s="236" t="s">
        <v>167</v>
      </c>
      <c r="Q125" s="46"/>
      <c r="R125" s="102"/>
      <c r="S125" s="103"/>
      <c r="T125" s="195">
        <v>6.3E-2</v>
      </c>
      <c r="U125" s="198" t="s">
        <v>330</v>
      </c>
      <c r="V125" s="151" t="s">
        <v>167</v>
      </c>
      <c r="W125" s="210"/>
      <c r="X125" s="191">
        <v>0.26800000000000002</v>
      </c>
      <c r="Y125" s="192"/>
    </row>
    <row r="126" spans="2:25" x14ac:dyDescent="0.25">
      <c r="B126" s="30">
        <v>44767</v>
      </c>
      <c r="C126" s="105"/>
      <c r="D126" s="131">
        <v>0.44500000000000001</v>
      </c>
      <c r="E126" s="130"/>
      <c r="F126" s="130"/>
      <c r="G126" s="130"/>
      <c r="H126" s="130"/>
      <c r="I126" s="105"/>
      <c r="J126" s="202">
        <v>0.38800000000000001</v>
      </c>
      <c r="K126" s="105"/>
      <c r="L126" s="26"/>
      <c r="M126" s="105"/>
      <c r="N126" s="47" t="s">
        <v>33</v>
      </c>
      <c r="O126" s="205">
        <v>0.14000000000000001</v>
      </c>
      <c r="P126" s="236" t="s">
        <v>167</v>
      </c>
      <c r="Q126" s="105"/>
      <c r="R126" s="102"/>
      <c r="S126" s="103"/>
      <c r="T126" s="195" t="s">
        <v>330</v>
      </c>
      <c r="U126" s="208" t="s">
        <v>330</v>
      </c>
      <c r="V126" s="151" t="s">
        <v>167</v>
      </c>
      <c r="W126" s="214"/>
      <c r="X126" s="191">
        <v>0.223</v>
      </c>
      <c r="Y126" s="192"/>
    </row>
    <row r="127" spans="2:25" x14ac:dyDescent="0.25">
      <c r="B127" s="30">
        <v>44768</v>
      </c>
      <c r="C127" s="105"/>
      <c r="D127" s="131">
        <v>0.48</v>
      </c>
      <c r="E127" s="26"/>
      <c r="F127" s="26"/>
      <c r="G127" s="26"/>
      <c r="H127" s="26"/>
      <c r="I127" s="46"/>
      <c r="J127" s="202">
        <v>0.34899999999999998</v>
      </c>
      <c r="K127" s="46"/>
      <c r="L127" s="26"/>
      <c r="M127" s="46"/>
      <c r="N127" s="47" t="s">
        <v>33</v>
      </c>
      <c r="O127" s="205">
        <v>0.16200000000000001</v>
      </c>
      <c r="P127" s="236" t="s">
        <v>167</v>
      </c>
      <c r="Q127" s="46"/>
      <c r="R127" s="102"/>
      <c r="S127" s="103"/>
      <c r="T127" s="110" t="s">
        <v>330</v>
      </c>
      <c r="U127" s="198" t="s">
        <v>330</v>
      </c>
      <c r="V127" s="151" t="s">
        <v>167</v>
      </c>
      <c r="W127" s="210"/>
      <c r="X127" s="191">
        <v>0.25</v>
      </c>
      <c r="Y127" s="192"/>
    </row>
    <row r="128" spans="2:25" x14ac:dyDescent="0.25">
      <c r="B128" s="30">
        <v>44769</v>
      </c>
      <c r="C128" s="105"/>
      <c r="D128" s="131">
        <v>0.40799999999999997</v>
      </c>
      <c r="E128" s="26"/>
      <c r="F128" s="26"/>
      <c r="G128" s="26"/>
      <c r="H128" s="26"/>
      <c r="I128" s="46"/>
      <c r="J128" s="202">
        <v>0.35499999999999998</v>
      </c>
      <c r="K128" s="46"/>
      <c r="L128" s="26"/>
      <c r="M128" s="46"/>
      <c r="N128" s="47" t="s">
        <v>33</v>
      </c>
      <c r="O128" s="205">
        <v>0.151</v>
      </c>
      <c r="P128" s="236" t="s">
        <v>167</v>
      </c>
      <c r="Q128" s="46"/>
      <c r="R128" s="102" t="s">
        <v>33</v>
      </c>
      <c r="S128" s="103" t="s">
        <v>33</v>
      </c>
      <c r="T128" s="110" t="s">
        <v>330</v>
      </c>
      <c r="U128" s="198" t="s">
        <v>330</v>
      </c>
      <c r="V128" s="151" t="s">
        <v>167</v>
      </c>
      <c r="W128" s="200" t="s">
        <v>24</v>
      </c>
      <c r="X128" s="191">
        <v>0.23400000000000001</v>
      </c>
      <c r="Y128" s="192">
        <v>0.33200000000000002</v>
      </c>
    </row>
    <row r="129" spans="2:25" x14ac:dyDescent="0.25">
      <c r="B129" s="30">
        <v>44770</v>
      </c>
      <c r="C129" s="105"/>
      <c r="D129" s="131">
        <v>0.42599999999999999</v>
      </c>
      <c r="E129" s="26"/>
      <c r="F129" s="26"/>
      <c r="G129" s="26"/>
      <c r="H129" s="26"/>
      <c r="I129" s="46"/>
      <c r="J129" s="202">
        <v>0.33800000000000002</v>
      </c>
      <c r="K129" s="46"/>
      <c r="L129" s="26"/>
      <c r="M129" s="46"/>
      <c r="N129" s="47" t="s">
        <v>33</v>
      </c>
      <c r="O129" s="205">
        <v>0.13200000000000001</v>
      </c>
      <c r="P129" s="236" t="s">
        <v>167</v>
      </c>
      <c r="Q129" s="46"/>
      <c r="R129" s="102"/>
      <c r="S129" s="103"/>
      <c r="T129" s="110" t="s">
        <v>330</v>
      </c>
      <c r="U129" s="198" t="s">
        <v>330</v>
      </c>
      <c r="V129" s="151" t="s">
        <v>167</v>
      </c>
      <c r="W129" s="210"/>
      <c r="X129" s="191">
        <v>0.20180000000000001</v>
      </c>
      <c r="Y129" s="192"/>
    </row>
    <row r="130" spans="2:25" x14ac:dyDescent="0.25">
      <c r="B130" s="30">
        <v>44771</v>
      </c>
      <c r="C130" s="105"/>
      <c r="D130" s="131">
        <v>0.435</v>
      </c>
      <c r="E130" s="130"/>
      <c r="F130" s="130"/>
      <c r="G130" s="130"/>
      <c r="H130" s="130"/>
      <c r="I130" s="105"/>
      <c r="J130" s="202">
        <v>0.29399999999999998</v>
      </c>
      <c r="K130" s="105"/>
      <c r="L130" s="26"/>
      <c r="M130" s="105"/>
      <c r="N130" s="47" t="s">
        <v>33</v>
      </c>
      <c r="O130" s="205">
        <v>0.14499999999999999</v>
      </c>
      <c r="P130" s="236" t="s">
        <v>167</v>
      </c>
      <c r="Q130" s="105"/>
      <c r="R130" s="102"/>
      <c r="S130" s="103"/>
      <c r="T130" s="110" t="s">
        <v>330</v>
      </c>
      <c r="U130" s="198" t="s">
        <v>330</v>
      </c>
      <c r="V130" s="151" t="s">
        <v>167</v>
      </c>
      <c r="W130" s="214"/>
      <c r="X130" s="191">
        <v>0.193</v>
      </c>
      <c r="Y130" s="192"/>
    </row>
    <row r="131" spans="2:25" x14ac:dyDescent="0.25">
      <c r="B131" s="30">
        <v>44772</v>
      </c>
      <c r="C131" s="105"/>
      <c r="D131" s="131">
        <v>0.47</v>
      </c>
      <c r="E131" s="130"/>
      <c r="F131" s="130"/>
      <c r="G131" s="130"/>
      <c r="H131" s="130"/>
      <c r="I131" s="105"/>
      <c r="J131" s="202">
        <v>0.32</v>
      </c>
      <c r="K131" s="105"/>
      <c r="L131" s="26"/>
      <c r="M131" s="105"/>
      <c r="N131" s="47" t="s">
        <v>33</v>
      </c>
      <c r="O131" s="205">
        <v>0.17199999999999999</v>
      </c>
      <c r="P131" s="236" t="s">
        <v>167</v>
      </c>
      <c r="Q131" s="105"/>
      <c r="R131" s="102"/>
      <c r="S131" s="103"/>
      <c r="T131" s="110" t="s">
        <v>330</v>
      </c>
      <c r="U131" s="198" t="s">
        <v>330</v>
      </c>
      <c r="V131" s="151" t="s">
        <v>167</v>
      </c>
      <c r="W131" s="214"/>
      <c r="X131" s="191">
        <v>0.253</v>
      </c>
      <c r="Y131" s="192"/>
    </row>
    <row r="132" spans="2:25" x14ac:dyDescent="0.25">
      <c r="B132" s="30">
        <v>44773</v>
      </c>
      <c r="C132" s="105"/>
      <c r="D132" s="131">
        <v>0.45300000000000001</v>
      </c>
      <c r="E132" s="26"/>
      <c r="F132" s="26"/>
      <c r="G132" s="26"/>
      <c r="H132" s="26"/>
      <c r="I132" s="46"/>
      <c r="J132" s="202">
        <v>0.315</v>
      </c>
      <c r="K132" s="46"/>
      <c r="L132" s="26"/>
      <c r="M132" s="46"/>
      <c r="N132" s="47" t="s">
        <v>33</v>
      </c>
      <c r="O132" s="205">
        <v>0.109</v>
      </c>
      <c r="P132" s="236" t="s">
        <v>167</v>
      </c>
      <c r="Q132" s="46"/>
      <c r="R132" s="102"/>
      <c r="S132" s="103"/>
      <c r="T132" s="110" t="s">
        <v>330</v>
      </c>
      <c r="U132" s="198" t="s">
        <v>330</v>
      </c>
      <c r="V132" s="151" t="s">
        <v>167</v>
      </c>
      <c r="W132" s="210"/>
      <c r="X132" s="191">
        <v>0.20599999999999999</v>
      </c>
      <c r="Y132" s="192"/>
    </row>
    <row r="133" spans="2:25" x14ac:dyDescent="0.25">
      <c r="B133" s="30">
        <v>44774</v>
      </c>
      <c r="C133" s="105"/>
      <c r="D133" s="131">
        <v>0.34499999999999997</v>
      </c>
      <c r="E133" s="54"/>
      <c r="F133" s="54"/>
      <c r="G133" s="54"/>
      <c r="H133" s="54"/>
      <c r="I133" s="105"/>
      <c r="J133" s="202">
        <v>0.23100000000000001</v>
      </c>
      <c r="K133" s="105"/>
      <c r="L133" s="26"/>
      <c r="M133" s="105"/>
      <c r="N133" s="47" t="s">
        <v>33</v>
      </c>
      <c r="O133" s="205">
        <v>6.4000000000000001E-2</v>
      </c>
      <c r="P133" s="236" t="s">
        <v>167</v>
      </c>
      <c r="Q133" s="105"/>
      <c r="R133" s="102"/>
      <c r="S133" s="103"/>
      <c r="T133" s="110" t="s">
        <v>330</v>
      </c>
      <c r="U133" s="198" t="s">
        <v>330</v>
      </c>
      <c r="V133" s="151" t="s">
        <v>167</v>
      </c>
      <c r="W133" s="210"/>
      <c r="X133" s="191">
        <v>0.108</v>
      </c>
      <c r="Y133" s="192"/>
    </row>
    <row r="134" spans="2:25" x14ac:dyDescent="0.25">
      <c r="B134" s="30">
        <v>44775</v>
      </c>
      <c r="C134" s="105"/>
      <c r="D134" s="131">
        <v>0.36499999999999999</v>
      </c>
      <c r="E134" s="26"/>
      <c r="F134" s="26"/>
      <c r="G134" s="26"/>
      <c r="H134" s="26"/>
      <c r="I134" s="46"/>
      <c r="J134" s="202">
        <v>0.247</v>
      </c>
      <c r="K134" s="46"/>
      <c r="L134" s="26"/>
      <c r="M134" s="46"/>
      <c r="N134" s="47" t="s">
        <v>33</v>
      </c>
      <c r="O134" s="205">
        <v>9.1999999999999998E-2</v>
      </c>
      <c r="P134" s="236" t="s">
        <v>167</v>
      </c>
      <c r="Q134" s="46"/>
      <c r="R134" s="102"/>
      <c r="S134" s="103"/>
      <c r="T134" s="110" t="s">
        <v>330</v>
      </c>
      <c r="U134" s="198" t="s">
        <v>330</v>
      </c>
      <c r="V134" s="151" t="s">
        <v>167</v>
      </c>
      <c r="W134" s="210"/>
      <c r="X134" s="191">
        <v>0.193</v>
      </c>
      <c r="Y134" s="192"/>
    </row>
    <row r="135" spans="2:25" x14ac:dyDescent="0.25">
      <c r="B135" s="30">
        <v>44776</v>
      </c>
      <c r="C135" s="105"/>
      <c r="D135" s="131">
        <v>0.35</v>
      </c>
      <c r="E135" s="26"/>
      <c r="F135" s="26"/>
      <c r="G135" s="26"/>
      <c r="H135" s="26"/>
      <c r="I135" s="46"/>
      <c r="J135" s="202">
        <v>0.23699999999999999</v>
      </c>
      <c r="K135" s="46"/>
      <c r="L135" s="26"/>
      <c r="M135" s="46"/>
      <c r="N135" s="47" t="s">
        <v>33</v>
      </c>
      <c r="O135" s="242" t="s">
        <v>42</v>
      </c>
      <c r="P135" s="236" t="s">
        <v>167</v>
      </c>
      <c r="Q135" s="46"/>
      <c r="R135" s="102" t="s">
        <v>33</v>
      </c>
      <c r="S135" s="103" t="s">
        <v>33</v>
      </c>
      <c r="T135" s="110" t="s">
        <v>330</v>
      </c>
      <c r="U135" s="198" t="s">
        <v>330</v>
      </c>
      <c r="V135" s="151" t="s">
        <v>167</v>
      </c>
      <c r="W135" s="200" t="s">
        <v>24</v>
      </c>
      <c r="X135" s="191">
        <v>0.21099999999999999</v>
      </c>
      <c r="Y135" s="192">
        <v>0.308</v>
      </c>
    </row>
    <row r="136" spans="2:25" x14ac:dyDescent="0.25">
      <c r="B136" s="30">
        <v>44777</v>
      </c>
      <c r="C136" s="105"/>
      <c r="D136" s="131">
        <v>0.34100000000000003</v>
      </c>
      <c r="E136" s="54"/>
      <c r="F136" s="54"/>
      <c r="G136" s="54"/>
      <c r="H136" s="54"/>
      <c r="I136" s="105"/>
      <c r="J136" s="202">
        <v>0.218</v>
      </c>
      <c r="K136" s="105"/>
      <c r="L136" s="26"/>
      <c r="M136" s="105"/>
      <c r="N136" s="47" t="s">
        <v>33</v>
      </c>
      <c r="O136" s="242" t="s">
        <v>42</v>
      </c>
      <c r="P136" s="236" t="s">
        <v>167</v>
      </c>
      <c r="Q136" s="105"/>
      <c r="R136" s="102"/>
      <c r="S136" s="103"/>
      <c r="T136" s="110" t="s">
        <v>330</v>
      </c>
      <c r="U136" s="198" t="s">
        <v>330</v>
      </c>
      <c r="V136" s="151" t="s">
        <v>167</v>
      </c>
      <c r="W136" s="210"/>
      <c r="X136" s="191">
        <v>0.20200000000000001</v>
      </c>
      <c r="Y136" s="192"/>
    </row>
    <row r="137" spans="2:25" x14ac:dyDescent="0.25">
      <c r="B137" s="30">
        <v>44778</v>
      </c>
      <c r="C137" s="105"/>
      <c r="D137" s="131">
        <v>0.4</v>
      </c>
      <c r="E137" s="54"/>
      <c r="F137" s="54"/>
      <c r="G137" s="54"/>
      <c r="H137" s="54"/>
      <c r="I137" s="105"/>
      <c r="J137" s="202">
        <v>0.222</v>
      </c>
      <c r="K137" s="105"/>
      <c r="L137" s="26"/>
      <c r="M137" s="105"/>
      <c r="N137" s="47" t="s">
        <v>33</v>
      </c>
      <c r="O137" s="242" t="s">
        <v>42</v>
      </c>
      <c r="P137" s="236" t="s">
        <v>167</v>
      </c>
      <c r="Q137" s="105"/>
      <c r="R137" s="102"/>
      <c r="S137" s="103"/>
      <c r="T137" s="110" t="s">
        <v>330</v>
      </c>
      <c r="U137" s="198" t="s">
        <v>330</v>
      </c>
      <c r="V137" s="151" t="s">
        <v>167</v>
      </c>
      <c r="W137" s="210"/>
      <c r="X137" s="191">
        <v>0.17399999999999999</v>
      </c>
      <c r="Y137" s="192"/>
    </row>
    <row r="138" spans="2:25" x14ac:dyDescent="0.25">
      <c r="B138" s="30">
        <v>44779</v>
      </c>
      <c r="C138" s="105"/>
      <c r="D138" s="131">
        <v>0.40400000000000003</v>
      </c>
      <c r="E138" s="54"/>
      <c r="F138" s="54"/>
      <c r="G138" s="54"/>
      <c r="H138" s="54"/>
      <c r="I138" s="105"/>
      <c r="J138" s="202">
        <v>0.23499999999999999</v>
      </c>
      <c r="K138" s="105"/>
      <c r="L138" s="26"/>
      <c r="M138" s="105"/>
      <c r="N138" s="47" t="s">
        <v>33</v>
      </c>
      <c r="O138" s="242" t="s">
        <v>42</v>
      </c>
      <c r="P138" s="236" t="s">
        <v>167</v>
      </c>
      <c r="Q138" s="105"/>
      <c r="R138" s="102"/>
      <c r="S138" s="103"/>
      <c r="T138" s="110" t="s">
        <v>333</v>
      </c>
      <c r="U138" s="198" t="s">
        <v>334</v>
      </c>
      <c r="V138" s="151" t="s">
        <v>167</v>
      </c>
      <c r="W138" s="210"/>
      <c r="X138" s="191">
        <v>0.251</v>
      </c>
      <c r="Y138" s="192"/>
    </row>
    <row r="139" spans="2:25" ht="15.75" customHeight="1" x14ac:dyDescent="0.25">
      <c r="B139" s="30">
        <v>44780</v>
      </c>
      <c r="C139" s="105"/>
      <c r="D139" s="131">
        <v>0.442</v>
      </c>
      <c r="E139" s="26"/>
      <c r="F139" s="26"/>
      <c r="G139" s="26"/>
      <c r="H139" s="26"/>
      <c r="I139" s="46"/>
      <c r="J139" s="202">
        <v>0.23</v>
      </c>
      <c r="K139" s="46"/>
      <c r="L139" s="26"/>
      <c r="M139" s="46"/>
      <c r="N139" s="47" t="s">
        <v>33</v>
      </c>
      <c r="O139" s="242" t="s">
        <v>42</v>
      </c>
      <c r="P139" s="236" t="s">
        <v>167</v>
      </c>
      <c r="Q139" s="46"/>
      <c r="R139" s="102"/>
      <c r="S139" s="103"/>
      <c r="T139" s="110" t="s">
        <v>330</v>
      </c>
      <c r="U139" s="198" t="s">
        <v>330</v>
      </c>
      <c r="V139" s="151" t="s">
        <v>167</v>
      </c>
      <c r="W139" s="210"/>
      <c r="X139" s="191">
        <v>0.23499999999999999</v>
      </c>
      <c r="Y139" s="192"/>
    </row>
    <row r="140" spans="2:25" x14ac:dyDescent="0.25">
      <c r="B140" s="30">
        <v>44781</v>
      </c>
      <c r="C140" s="105"/>
      <c r="D140" s="131">
        <v>0.35099999999999998</v>
      </c>
      <c r="E140" s="26"/>
      <c r="F140" s="26"/>
      <c r="G140" s="26"/>
      <c r="H140" s="26"/>
      <c r="I140" s="46"/>
      <c r="J140" s="202">
        <v>0.38900000000000001</v>
      </c>
      <c r="K140" s="46"/>
      <c r="L140" s="26"/>
      <c r="M140" s="46"/>
      <c r="N140" s="47" t="s">
        <v>33</v>
      </c>
      <c r="O140" s="242" t="s">
        <v>42</v>
      </c>
      <c r="P140" s="236" t="s">
        <v>167</v>
      </c>
      <c r="Q140" s="46"/>
      <c r="R140" s="102"/>
      <c r="S140" s="103"/>
      <c r="T140" s="110" t="s">
        <v>330</v>
      </c>
      <c r="U140" s="198" t="s">
        <v>330</v>
      </c>
      <c r="V140" s="151" t="s">
        <v>167</v>
      </c>
      <c r="W140" s="210"/>
      <c r="X140" s="191">
        <v>0.23100000000000001</v>
      </c>
      <c r="Y140" s="192"/>
    </row>
    <row r="141" spans="2:25" x14ac:dyDescent="0.25">
      <c r="B141" s="30">
        <v>44782</v>
      </c>
      <c r="C141" s="105"/>
      <c r="D141" s="131">
        <v>0.19600000000000001</v>
      </c>
      <c r="E141" s="130"/>
      <c r="F141" s="130"/>
      <c r="G141" s="130"/>
      <c r="H141" s="130"/>
      <c r="I141" s="105"/>
      <c r="J141" s="202">
        <v>0.39700000000000002</v>
      </c>
      <c r="K141" s="105"/>
      <c r="L141" s="26"/>
      <c r="M141" s="105"/>
      <c r="N141" s="47" t="s">
        <v>33</v>
      </c>
      <c r="O141" s="242" t="s">
        <v>42</v>
      </c>
      <c r="P141" s="236" t="s">
        <v>167</v>
      </c>
      <c r="Q141" s="105"/>
      <c r="R141" s="102"/>
      <c r="S141" s="103"/>
      <c r="T141" s="195">
        <v>6.2E-2</v>
      </c>
      <c r="U141" s="198" t="s">
        <v>330</v>
      </c>
      <c r="V141" s="151" t="s">
        <v>167</v>
      </c>
      <c r="W141" s="214"/>
      <c r="X141" s="191">
        <v>0.186</v>
      </c>
      <c r="Y141" s="192"/>
    </row>
    <row r="142" spans="2:25" x14ac:dyDescent="0.25">
      <c r="B142" s="30">
        <v>44783</v>
      </c>
      <c r="C142" s="105"/>
      <c r="D142" s="131">
        <v>0.41599999999999998</v>
      </c>
      <c r="E142" s="130"/>
      <c r="F142" s="130"/>
      <c r="G142" s="130"/>
      <c r="H142" s="130"/>
      <c r="I142" s="105"/>
      <c r="J142" s="202">
        <v>0.223</v>
      </c>
      <c r="K142" s="105"/>
      <c r="L142" s="26"/>
      <c r="M142" s="105"/>
      <c r="N142" s="47" t="s">
        <v>33</v>
      </c>
      <c r="O142" s="242" t="s">
        <v>42</v>
      </c>
      <c r="P142" s="236" t="s">
        <v>167</v>
      </c>
      <c r="Q142" s="105"/>
      <c r="R142" s="102" t="s">
        <v>33</v>
      </c>
      <c r="S142" s="103" t="s">
        <v>33</v>
      </c>
      <c r="T142" s="110" t="s">
        <v>330</v>
      </c>
      <c r="U142" s="198" t="s">
        <v>330</v>
      </c>
      <c r="V142" s="151" t="s">
        <v>167</v>
      </c>
      <c r="W142" s="200" t="s">
        <v>24</v>
      </c>
      <c r="X142" s="191">
        <v>0.20399999999999999</v>
      </c>
      <c r="Y142" s="192">
        <v>0.29499999999999998</v>
      </c>
    </row>
    <row r="143" spans="2:25" x14ac:dyDescent="0.25">
      <c r="B143" s="30">
        <v>44784</v>
      </c>
      <c r="C143" s="105"/>
      <c r="D143" s="131">
        <v>0.35599999999999998</v>
      </c>
      <c r="E143" s="130"/>
      <c r="F143" s="130"/>
      <c r="G143" s="130"/>
      <c r="H143" s="130"/>
      <c r="I143" s="105"/>
      <c r="J143" s="202">
        <v>0.18099999999999999</v>
      </c>
      <c r="K143" s="105"/>
      <c r="L143" s="26"/>
      <c r="M143" s="105"/>
      <c r="N143" s="47" t="s">
        <v>33</v>
      </c>
      <c r="O143" s="242" t="s">
        <v>42</v>
      </c>
      <c r="P143" s="236" t="s">
        <v>167</v>
      </c>
      <c r="Q143" s="105"/>
      <c r="R143" s="102"/>
      <c r="S143" s="103"/>
      <c r="T143" s="195">
        <v>6.4000000000000001E-2</v>
      </c>
      <c r="U143" s="208">
        <v>6.4000000000000001E-2</v>
      </c>
      <c r="V143" s="151" t="s">
        <v>167</v>
      </c>
      <c r="W143" s="214"/>
      <c r="X143" s="191">
        <v>0.191</v>
      </c>
      <c r="Y143" s="192"/>
    </row>
    <row r="144" spans="2:25" x14ac:dyDescent="0.25">
      <c r="B144" s="30">
        <v>44785</v>
      </c>
      <c r="C144" s="105"/>
      <c r="D144" s="131">
        <v>0.53800000000000003</v>
      </c>
      <c r="E144" s="130"/>
      <c r="F144" s="130"/>
      <c r="G144" s="130"/>
      <c r="H144" s="130"/>
      <c r="I144" s="105"/>
      <c r="J144" s="202">
        <v>0.21099999999999999</v>
      </c>
      <c r="K144" s="105"/>
      <c r="L144" s="26"/>
      <c r="M144" s="105"/>
      <c r="N144" s="47" t="s">
        <v>33</v>
      </c>
      <c r="O144" s="242" t="s">
        <v>42</v>
      </c>
      <c r="P144" s="236" t="s">
        <v>167</v>
      </c>
      <c r="Q144" s="105"/>
      <c r="R144" s="102"/>
      <c r="S144" s="103"/>
      <c r="T144" s="195">
        <v>6.9000000000000006E-2</v>
      </c>
      <c r="U144" s="208">
        <v>6.0999999999999999E-2</v>
      </c>
      <c r="V144" s="151" t="s">
        <v>167</v>
      </c>
      <c r="W144" s="214"/>
      <c r="X144" s="191">
        <v>0.20499999999999999</v>
      </c>
      <c r="Y144" s="192"/>
    </row>
    <row r="145" spans="2:25" x14ac:dyDescent="0.25">
      <c r="B145" s="30">
        <v>44786</v>
      </c>
      <c r="C145" s="105"/>
      <c r="D145" s="131">
        <v>0.34599999999999997</v>
      </c>
      <c r="E145" s="26"/>
      <c r="F145" s="26"/>
      <c r="G145" s="26"/>
      <c r="H145" s="26"/>
      <c r="I145" s="46"/>
      <c r="J145" s="202">
        <v>0.16900000000000001</v>
      </c>
      <c r="K145" s="46"/>
      <c r="L145" s="26"/>
      <c r="M145" s="46"/>
      <c r="N145" s="47" t="s">
        <v>33</v>
      </c>
      <c r="O145" s="242" t="s">
        <v>42</v>
      </c>
      <c r="P145" s="236" t="s">
        <v>167</v>
      </c>
      <c r="Q145" s="46"/>
      <c r="R145" s="102"/>
      <c r="S145" s="103"/>
      <c r="T145" s="110" t="s">
        <v>330</v>
      </c>
      <c r="U145" s="198" t="s">
        <v>330</v>
      </c>
      <c r="V145" s="151" t="s">
        <v>167</v>
      </c>
      <c r="W145" s="210"/>
      <c r="X145" s="191">
        <v>0.157</v>
      </c>
      <c r="Y145" s="192"/>
    </row>
    <row r="146" spans="2:25" x14ac:dyDescent="0.25">
      <c r="B146" s="30">
        <v>44787</v>
      </c>
      <c r="C146" s="105"/>
      <c r="D146" s="131">
        <v>0.379</v>
      </c>
      <c r="E146" s="26"/>
      <c r="F146" s="26"/>
      <c r="G146" s="26"/>
      <c r="H146" s="26"/>
      <c r="I146" s="46"/>
      <c r="J146" s="202">
        <v>0.18</v>
      </c>
      <c r="K146" s="46"/>
      <c r="L146" s="26"/>
      <c r="M146" s="46"/>
      <c r="N146" s="47" t="s">
        <v>33</v>
      </c>
      <c r="O146" s="242" t="s">
        <v>42</v>
      </c>
      <c r="P146" s="236" t="s">
        <v>167</v>
      </c>
      <c r="Q146" s="46"/>
      <c r="R146" s="102"/>
      <c r="S146" s="103"/>
      <c r="T146" s="110" t="s">
        <v>330</v>
      </c>
      <c r="U146" s="198" t="s">
        <v>330</v>
      </c>
      <c r="V146" s="151" t="s">
        <v>167</v>
      </c>
      <c r="W146" s="210"/>
      <c r="X146" s="191">
        <v>0.18099999999999999</v>
      </c>
      <c r="Y146" s="192"/>
    </row>
    <row r="147" spans="2:25" x14ac:dyDescent="0.25">
      <c r="B147" s="30">
        <v>44788</v>
      </c>
      <c r="C147" s="105"/>
      <c r="D147" s="131">
        <v>0.35399999999999998</v>
      </c>
      <c r="E147" s="26"/>
      <c r="F147" s="26"/>
      <c r="G147" s="26"/>
      <c r="H147" s="26"/>
      <c r="I147" s="46"/>
      <c r="J147" s="202">
        <v>0.188</v>
      </c>
      <c r="K147" s="46"/>
      <c r="L147" s="26"/>
      <c r="M147" s="46"/>
      <c r="N147" s="47" t="s">
        <v>33</v>
      </c>
      <c r="O147" s="242" t="s">
        <v>42</v>
      </c>
      <c r="P147" s="236" t="s">
        <v>167</v>
      </c>
      <c r="Q147" s="46"/>
      <c r="R147" s="102"/>
      <c r="S147" s="103"/>
      <c r="T147" s="110" t="s">
        <v>330</v>
      </c>
      <c r="U147" s="198" t="s">
        <v>330</v>
      </c>
      <c r="V147" s="151" t="s">
        <v>167</v>
      </c>
      <c r="W147" s="210"/>
      <c r="X147" s="191">
        <v>0.183</v>
      </c>
      <c r="Y147" s="192"/>
    </row>
    <row r="148" spans="2:25" x14ac:dyDescent="0.25">
      <c r="B148" s="30">
        <v>44789</v>
      </c>
      <c r="C148" s="105"/>
      <c r="D148" s="131">
        <v>0.33900000000000002</v>
      </c>
      <c r="E148" s="26"/>
      <c r="F148" s="26"/>
      <c r="G148" s="26"/>
      <c r="H148" s="26"/>
      <c r="I148" s="46"/>
      <c r="J148" s="202">
        <v>0.12</v>
      </c>
      <c r="K148" s="46"/>
      <c r="L148" s="26"/>
      <c r="M148" s="46"/>
      <c r="N148" s="47" t="s">
        <v>33</v>
      </c>
      <c r="O148" s="242" t="s">
        <v>42</v>
      </c>
      <c r="P148" s="236" t="s">
        <v>167</v>
      </c>
      <c r="Q148" s="46"/>
      <c r="R148" s="102"/>
      <c r="S148" s="103"/>
      <c r="T148" s="110" t="s">
        <v>330</v>
      </c>
      <c r="U148" s="198" t="s">
        <v>330</v>
      </c>
      <c r="V148" s="151" t="s">
        <v>167</v>
      </c>
      <c r="W148" s="210"/>
      <c r="X148" s="191">
        <v>7.0000000000000007E-2</v>
      </c>
      <c r="Y148" s="192"/>
    </row>
    <row r="149" spans="2:25" x14ac:dyDescent="0.25">
      <c r="B149" s="30">
        <v>44790</v>
      </c>
      <c r="C149" s="105"/>
      <c r="D149" s="131">
        <v>0.34300000000000003</v>
      </c>
      <c r="E149" s="130"/>
      <c r="F149" s="130"/>
      <c r="G149" s="130"/>
      <c r="H149" s="130"/>
      <c r="I149" s="105"/>
      <c r="J149" s="202">
        <v>0.115</v>
      </c>
      <c r="K149" s="105"/>
      <c r="L149" s="26"/>
      <c r="M149" s="105"/>
      <c r="N149" s="47" t="s">
        <v>33</v>
      </c>
      <c r="O149" s="242" t="s">
        <v>42</v>
      </c>
      <c r="P149" s="236" t="s">
        <v>167</v>
      </c>
      <c r="Q149" s="105"/>
      <c r="R149" s="102" t="s">
        <v>33</v>
      </c>
      <c r="S149" s="103" t="s">
        <v>33</v>
      </c>
      <c r="T149" s="110" t="s">
        <v>330</v>
      </c>
      <c r="U149" s="198" t="s">
        <v>330</v>
      </c>
      <c r="V149" s="151" t="s">
        <v>167</v>
      </c>
      <c r="W149" s="200" t="s">
        <v>24</v>
      </c>
      <c r="X149" s="191">
        <v>0.223</v>
      </c>
      <c r="Y149" s="192">
        <v>0.28799999999999998</v>
      </c>
    </row>
    <row r="150" spans="2:25" x14ac:dyDescent="0.25">
      <c r="B150" s="30">
        <v>44791</v>
      </c>
      <c r="C150" s="105"/>
      <c r="D150" s="131">
        <v>0.61399999999999999</v>
      </c>
      <c r="E150" s="130"/>
      <c r="F150" s="130"/>
      <c r="G150" s="130"/>
      <c r="H150" s="130"/>
      <c r="I150" s="105"/>
      <c r="J150" s="202">
        <v>0.13200000000000001</v>
      </c>
      <c r="K150" s="105"/>
      <c r="L150" s="26"/>
      <c r="M150" s="105"/>
      <c r="N150" s="47" t="s">
        <v>33</v>
      </c>
      <c r="O150" s="242" t="s">
        <v>42</v>
      </c>
      <c r="P150" s="236" t="s">
        <v>167</v>
      </c>
      <c r="Q150" s="105"/>
      <c r="R150" s="102"/>
      <c r="S150" s="103"/>
      <c r="T150" s="110" t="s">
        <v>330</v>
      </c>
      <c r="U150" s="208">
        <v>0.26600000000000001</v>
      </c>
      <c r="V150" s="184" t="s">
        <v>167</v>
      </c>
      <c r="W150" s="214"/>
      <c r="X150" s="191">
        <v>0.34699999999999998</v>
      </c>
      <c r="Y150" s="192"/>
    </row>
    <row r="151" spans="2:25" x14ac:dyDescent="0.25">
      <c r="B151" s="30">
        <v>44792</v>
      </c>
      <c r="C151" s="105"/>
      <c r="D151" s="131">
        <v>0.35599999999999998</v>
      </c>
      <c r="E151" s="26"/>
      <c r="F151" s="26"/>
      <c r="G151" s="26"/>
      <c r="H151" s="26"/>
      <c r="I151" s="46"/>
      <c r="J151" s="202">
        <v>0.13</v>
      </c>
      <c r="K151" s="46"/>
      <c r="L151" s="26"/>
      <c r="M151" s="46"/>
      <c r="N151" s="47" t="s">
        <v>33</v>
      </c>
      <c r="O151" s="244" t="s">
        <v>42</v>
      </c>
      <c r="P151" s="236" t="s">
        <v>167</v>
      </c>
      <c r="Q151" s="46"/>
      <c r="R151" s="102"/>
      <c r="S151" s="103"/>
      <c r="T151" s="195">
        <v>0.16400000000000001</v>
      </c>
      <c r="U151" s="208" t="s">
        <v>330</v>
      </c>
      <c r="V151" s="151" t="s">
        <v>167</v>
      </c>
      <c r="W151" s="210"/>
      <c r="X151" s="191">
        <v>0.17599999999999999</v>
      </c>
      <c r="Y151" s="192"/>
    </row>
    <row r="152" spans="2:25" x14ac:dyDescent="0.25">
      <c r="B152" s="30">
        <v>44793</v>
      </c>
      <c r="C152" s="105"/>
      <c r="D152" s="131">
        <v>0.38100000000000001</v>
      </c>
      <c r="E152" s="26"/>
      <c r="F152" s="26"/>
      <c r="G152" s="26"/>
      <c r="H152" s="26"/>
      <c r="I152" s="46"/>
      <c r="J152" s="202">
        <v>0.17599999999999999</v>
      </c>
      <c r="K152" s="46"/>
      <c r="L152" s="26"/>
      <c r="M152" s="46"/>
      <c r="N152" s="47" t="s">
        <v>33</v>
      </c>
      <c r="O152" s="242" t="s">
        <v>42</v>
      </c>
      <c r="P152" s="236" t="s">
        <v>167</v>
      </c>
      <c r="Q152" s="46"/>
      <c r="R152" s="102"/>
      <c r="S152" s="103"/>
      <c r="T152" s="195">
        <v>0.14000000000000001</v>
      </c>
      <c r="U152" s="198" t="s">
        <v>330</v>
      </c>
      <c r="V152" s="151" t="s">
        <v>167</v>
      </c>
      <c r="W152" s="210"/>
      <c r="X152" s="191">
        <v>0.23300000000000001</v>
      </c>
      <c r="Y152" s="192"/>
    </row>
    <row r="153" spans="2:25" x14ac:dyDescent="0.25">
      <c r="B153" s="30">
        <v>44794</v>
      </c>
      <c r="C153" s="105"/>
      <c r="D153" s="131">
        <v>0.38200000000000001</v>
      </c>
      <c r="E153" s="26"/>
      <c r="F153" s="26"/>
      <c r="G153" s="26"/>
      <c r="H153" s="26"/>
      <c r="I153" s="46"/>
      <c r="J153" s="202">
        <v>0.123</v>
      </c>
      <c r="K153" s="46"/>
      <c r="L153" s="26"/>
      <c r="M153" s="46"/>
      <c r="N153" s="47" t="s">
        <v>33</v>
      </c>
      <c r="O153" s="242" t="s">
        <v>42</v>
      </c>
      <c r="P153" s="236" t="s">
        <v>167</v>
      </c>
      <c r="Q153" s="46"/>
      <c r="R153" s="102"/>
      <c r="S153" s="103"/>
      <c r="T153" s="110" t="s">
        <v>330</v>
      </c>
      <c r="U153" s="198" t="s">
        <v>330</v>
      </c>
      <c r="V153" s="151" t="s">
        <v>167</v>
      </c>
      <c r="W153" s="210"/>
      <c r="X153" s="191">
        <v>0.20100000000000001</v>
      </c>
      <c r="Y153" s="192"/>
    </row>
    <row r="154" spans="2:25" x14ac:dyDescent="0.25">
      <c r="B154" s="30">
        <v>44795</v>
      </c>
      <c r="C154" s="105"/>
      <c r="D154" s="131">
        <v>0.313</v>
      </c>
      <c r="E154" s="26"/>
      <c r="F154" s="26"/>
      <c r="G154" s="26"/>
      <c r="H154" s="26"/>
      <c r="I154" s="46"/>
      <c r="J154" s="202">
        <v>0.13300000000000001</v>
      </c>
      <c r="K154" s="46"/>
      <c r="L154" s="26"/>
      <c r="M154" s="46"/>
      <c r="N154" s="47" t="s">
        <v>33</v>
      </c>
      <c r="O154" s="242" t="s">
        <v>42</v>
      </c>
      <c r="P154" s="236" t="s">
        <v>167</v>
      </c>
      <c r="Q154" s="46"/>
      <c r="R154" s="102"/>
      <c r="S154" s="103"/>
      <c r="T154" s="110" t="s">
        <v>330</v>
      </c>
      <c r="U154" s="198" t="s">
        <v>330</v>
      </c>
      <c r="V154" s="151" t="s">
        <v>167</v>
      </c>
      <c r="W154" s="210"/>
      <c r="X154" s="191">
        <v>0.17</v>
      </c>
      <c r="Y154" s="192"/>
    </row>
    <row r="155" spans="2:25" x14ac:dyDescent="0.25">
      <c r="B155" s="30">
        <v>44796</v>
      </c>
      <c r="C155" s="105"/>
      <c r="D155" s="131">
        <v>0.30399999999999999</v>
      </c>
      <c r="E155" s="26"/>
      <c r="F155" s="26"/>
      <c r="G155" s="26"/>
      <c r="H155" s="26"/>
      <c r="I155" s="46"/>
      <c r="J155" s="202">
        <v>0.11899999999999999</v>
      </c>
      <c r="K155" s="46"/>
      <c r="L155" s="26"/>
      <c r="M155" s="46"/>
      <c r="N155" s="47" t="s">
        <v>33</v>
      </c>
      <c r="O155" s="242" t="s">
        <v>42</v>
      </c>
      <c r="P155" s="236" t="s">
        <v>167</v>
      </c>
      <c r="Q155" s="46"/>
      <c r="R155" s="102"/>
      <c r="S155" s="103"/>
      <c r="T155" s="110" t="s">
        <v>330</v>
      </c>
      <c r="U155" s="198" t="s">
        <v>330</v>
      </c>
      <c r="V155" s="151" t="s">
        <v>167</v>
      </c>
      <c r="W155" s="210"/>
      <c r="X155" s="191">
        <v>0.17499999999999999</v>
      </c>
      <c r="Y155" s="192"/>
    </row>
    <row r="156" spans="2:25" x14ac:dyDescent="0.25">
      <c r="B156" s="30">
        <v>44797</v>
      </c>
      <c r="C156" s="105"/>
      <c r="D156" s="131">
        <v>0.34300000000000003</v>
      </c>
      <c r="E156" s="130"/>
      <c r="F156" s="130"/>
      <c r="G156" s="130"/>
      <c r="H156" s="130"/>
      <c r="I156" s="105"/>
      <c r="J156" s="202">
        <v>0.21299999999999999</v>
      </c>
      <c r="K156" s="105"/>
      <c r="L156" s="26"/>
      <c r="M156" s="105"/>
      <c r="N156" s="47" t="s">
        <v>33</v>
      </c>
      <c r="O156" s="242" t="s">
        <v>42</v>
      </c>
      <c r="P156" s="236" t="s">
        <v>167</v>
      </c>
      <c r="Q156" s="105"/>
      <c r="R156" s="102" t="s">
        <v>33</v>
      </c>
      <c r="S156" s="103" t="s">
        <v>33</v>
      </c>
      <c r="T156" s="110" t="s">
        <v>330</v>
      </c>
      <c r="U156" s="198" t="s">
        <v>330</v>
      </c>
      <c r="V156" s="151" t="s">
        <v>167</v>
      </c>
      <c r="W156" s="200" t="s">
        <v>24</v>
      </c>
      <c r="X156" s="191">
        <v>0.16600000000000001</v>
      </c>
      <c r="Y156" s="192">
        <v>0.26700000000000002</v>
      </c>
    </row>
    <row r="157" spans="2:25" x14ac:dyDescent="0.25">
      <c r="B157" s="30">
        <v>44798</v>
      </c>
      <c r="C157" s="105"/>
      <c r="D157" s="131">
        <v>0.36299999999999999</v>
      </c>
      <c r="E157" s="26"/>
      <c r="F157" s="26"/>
      <c r="G157" s="26"/>
      <c r="H157" s="26"/>
      <c r="I157" s="46"/>
      <c r="J157" s="202">
        <v>0.14599999999999999</v>
      </c>
      <c r="K157" s="46"/>
      <c r="L157" s="26"/>
      <c r="M157" s="46"/>
      <c r="N157" s="47" t="s">
        <v>33</v>
      </c>
      <c r="O157" s="242" t="s">
        <v>42</v>
      </c>
      <c r="P157" s="236" t="s">
        <v>167</v>
      </c>
      <c r="Q157" s="46"/>
      <c r="R157" s="102"/>
      <c r="S157" s="103"/>
      <c r="T157" s="110" t="s">
        <v>330</v>
      </c>
      <c r="U157" s="198" t="s">
        <v>330</v>
      </c>
      <c r="V157" s="151" t="s">
        <v>167</v>
      </c>
      <c r="W157" s="210"/>
      <c r="X157" s="191">
        <v>0.216</v>
      </c>
      <c r="Y157" s="192"/>
    </row>
    <row r="158" spans="2:25" x14ac:dyDescent="0.25">
      <c r="B158" s="30">
        <v>44799</v>
      </c>
      <c r="C158" s="105"/>
      <c r="D158" s="131">
        <v>0.35599999999999998</v>
      </c>
      <c r="E158" s="26"/>
      <c r="F158" s="26"/>
      <c r="G158" s="26"/>
      <c r="H158" s="26"/>
      <c r="I158" s="46"/>
      <c r="J158" s="202">
        <v>0.12</v>
      </c>
      <c r="K158" s="46"/>
      <c r="L158" s="26"/>
      <c r="M158" s="46"/>
      <c r="N158" s="47" t="s">
        <v>33</v>
      </c>
      <c r="O158" s="242" t="s">
        <v>42</v>
      </c>
      <c r="P158" s="236" t="s">
        <v>167</v>
      </c>
      <c r="Q158" s="46"/>
      <c r="R158" s="102"/>
      <c r="S158" s="103"/>
      <c r="T158" s="110" t="s">
        <v>330</v>
      </c>
      <c r="U158" s="198" t="s">
        <v>330</v>
      </c>
      <c r="V158" s="151" t="s">
        <v>167</v>
      </c>
      <c r="W158" s="210"/>
      <c r="X158" s="191">
        <v>0.16200000000000001</v>
      </c>
      <c r="Y158" s="192"/>
    </row>
    <row r="159" spans="2:25" x14ac:dyDescent="0.25">
      <c r="B159" s="30">
        <v>44800</v>
      </c>
      <c r="C159" s="105"/>
      <c r="D159" s="131">
        <v>0.378</v>
      </c>
      <c r="E159" s="26"/>
      <c r="F159" s="26"/>
      <c r="G159" s="26"/>
      <c r="H159" s="26"/>
      <c r="I159" s="46"/>
      <c r="J159" s="202">
        <v>0.13300000000000001</v>
      </c>
      <c r="K159" s="46"/>
      <c r="L159" s="26"/>
      <c r="M159" s="46"/>
      <c r="N159" s="47" t="s">
        <v>33</v>
      </c>
      <c r="O159" s="242" t="s">
        <v>42</v>
      </c>
      <c r="P159" s="236" t="s">
        <v>167</v>
      </c>
      <c r="Q159" s="46"/>
      <c r="R159" s="102"/>
      <c r="S159" s="103"/>
      <c r="T159" s="110" t="s">
        <v>330</v>
      </c>
      <c r="U159" s="198" t="s">
        <v>330</v>
      </c>
      <c r="V159" s="151" t="s">
        <v>167</v>
      </c>
      <c r="W159" s="210"/>
      <c r="X159" s="191">
        <v>0.20699999999999999</v>
      </c>
      <c r="Y159" s="192"/>
    </row>
    <row r="160" spans="2:25" x14ac:dyDescent="0.25">
      <c r="B160" s="30">
        <v>44801</v>
      </c>
      <c r="C160" s="105"/>
      <c r="D160" s="131">
        <v>0.32</v>
      </c>
      <c r="E160" s="26"/>
      <c r="F160" s="26"/>
      <c r="G160" s="26"/>
      <c r="H160" s="26"/>
      <c r="I160" s="46"/>
      <c r="J160" s="202">
        <v>0.14000000000000001</v>
      </c>
      <c r="K160" s="46"/>
      <c r="L160" s="26"/>
      <c r="M160" s="46"/>
      <c r="N160" s="47" t="s">
        <v>33</v>
      </c>
      <c r="O160" s="242" t="s">
        <v>42</v>
      </c>
      <c r="P160" s="236" t="s">
        <v>167</v>
      </c>
      <c r="Q160" s="46"/>
      <c r="R160" s="102"/>
      <c r="S160" s="103"/>
      <c r="T160" s="110" t="s">
        <v>330</v>
      </c>
      <c r="U160" s="198" t="s">
        <v>330</v>
      </c>
      <c r="V160" s="151" t="s">
        <v>167</v>
      </c>
      <c r="W160" s="210"/>
      <c r="X160" s="191">
        <v>0.22</v>
      </c>
      <c r="Y160" s="192"/>
    </row>
    <row r="161" spans="2:25" x14ac:dyDescent="0.25">
      <c r="B161" s="30">
        <v>44802</v>
      </c>
      <c r="C161" s="105"/>
      <c r="D161" s="131">
        <v>0.38400000000000001</v>
      </c>
      <c r="E161" s="26"/>
      <c r="F161" s="26"/>
      <c r="G161" s="26"/>
      <c r="H161" s="26"/>
      <c r="I161" s="46"/>
      <c r="J161" s="202">
        <v>0.14799999999999999</v>
      </c>
      <c r="K161" s="46"/>
      <c r="L161" s="26"/>
      <c r="M161" s="46"/>
      <c r="N161" s="47" t="s">
        <v>33</v>
      </c>
      <c r="O161" s="242" t="s">
        <v>42</v>
      </c>
      <c r="P161" s="236" t="s">
        <v>167</v>
      </c>
      <c r="Q161" s="46"/>
      <c r="R161" s="102"/>
      <c r="S161" s="103"/>
      <c r="T161" s="110" t="s">
        <v>330</v>
      </c>
      <c r="U161" s="208">
        <v>6.8000000000000005E-2</v>
      </c>
      <c r="V161" s="151" t="s">
        <v>167</v>
      </c>
      <c r="W161" s="210"/>
      <c r="X161" s="191">
        <v>0.216</v>
      </c>
      <c r="Y161" s="192"/>
    </row>
    <row r="162" spans="2:25" x14ac:dyDescent="0.25">
      <c r="B162" s="30">
        <v>44803</v>
      </c>
      <c r="C162" s="105"/>
      <c r="D162" s="131">
        <v>0.378</v>
      </c>
      <c r="E162" s="26"/>
      <c r="F162" s="26"/>
      <c r="G162" s="26"/>
      <c r="H162" s="26"/>
      <c r="I162" s="46"/>
      <c r="J162" s="202">
        <v>0.107</v>
      </c>
      <c r="K162" s="46"/>
      <c r="L162" s="26"/>
      <c r="M162" s="46"/>
      <c r="N162" s="47" t="s">
        <v>33</v>
      </c>
      <c r="O162" s="242" t="s">
        <v>42</v>
      </c>
      <c r="P162" s="236" t="s">
        <v>167</v>
      </c>
      <c r="Q162" s="46"/>
      <c r="R162" s="102"/>
      <c r="S162" s="103"/>
      <c r="T162" s="110" t="s">
        <v>330</v>
      </c>
      <c r="U162" s="198" t="s">
        <v>330</v>
      </c>
      <c r="V162" s="151" t="s">
        <v>167</v>
      </c>
      <c r="W162" s="210"/>
      <c r="X162" s="191">
        <v>0.14599999999999999</v>
      </c>
      <c r="Y162" s="192"/>
    </row>
    <row r="163" spans="2:25" x14ac:dyDescent="0.25">
      <c r="B163" s="30">
        <v>44804</v>
      </c>
      <c r="C163" s="105"/>
      <c r="D163" s="131">
        <v>0.67400000000000004</v>
      </c>
      <c r="E163" s="130"/>
      <c r="F163" s="130"/>
      <c r="G163" s="130"/>
      <c r="H163" s="130"/>
      <c r="I163" s="105"/>
      <c r="J163" s="202">
        <v>0.318</v>
      </c>
      <c r="K163" s="105"/>
      <c r="L163" s="26"/>
      <c r="M163" s="105"/>
      <c r="N163" s="47" t="s">
        <v>33</v>
      </c>
      <c r="O163" s="242" t="s">
        <v>42</v>
      </c>
      <c r="P163" s="236" t="s">
        <v>167</v>
      </c>
      <c r="Q163" s="105"/>
      <c r="R163" s="102" t="s">
        <v>33</v>
      </c>
      <c r="S163" s="103" t="s">
        <v>33</v>
      </c>
      <c r="T163" s="110" t="s">
        <v>330</v>
      </c>
      <c r="U163" s="198" t="s">
        <v>330</v>
      </c>
      <c r="V163" s="151" t="s">
        <v>167</v>
      </c>
      <c r="W163" s="200" t="s">
        <v>24</v>
      </c>
      <c r="X163" s="191">
        <v>0.2</v>
      </c>
      <c r="Y163" s="192">
        <v>0.438</v>
      </c>
    </row>
    <row r="164" spans="2:25" x14ac:dyDescent="0.25">
      <c r="B164" s="30">
        <v>44805</v>
      </c>
      <c r="C164" s="46"/>
      <c r="D164" s="131">
        <v>0.85699999999999998</v>
      </c>
      <c r="E164" s="26"/>
      <c r="F164" s="26"/>
      <c r="G164" s="26"/>
      <c r="H164" s="26"/>
      <c r="I164" s="46"/>
      <c r="J164" s="202">
        <v>0.316</v>
      </c>
      <c r="K164" s="46"/>
      <c r="L164" s="26"/>
      <c r="M164" s="46"/>
      <c r="N164" s="47" t="s">
        <v>33</v>
      </c>
      <c r="O164" s="242" t="s">
        <v>42</v>
      </c>
      <c r="P164" s="236" t="s">
        <v>167</v>
      </c>
      <c r="Q164" s="46"/>
      <c r="R164" s="102"/>
      <c r="S164" s="103"/>
      <c r="T164" s="110" t="s">
        <v>330</v>
      </c>
      <c r="U164" s="198" t="s">
        <v>330</v>
      </c>
      <c r="V164" s="151" t="s">
        <v>167</v>
      </c>
      <c r="W164" s="210"/>
      <c r="X164" s="191">
        <v>0.29899999999999999</v>
      </c>
      <c r="Y164" s="192"/>
    </row>
    <row r="165" spans="2:25" x14ac:dyDescent="0.25">
      <c r="B165" s="30">
        <v>44806</v>
      </c>
      <c r="C165" s="105"/>
      <c r="D165" s="131">
        <v>0.47499999999999998</v>
      </c>
      <c r="E165" s="130"/>
      <c r="F165" s="130"/>
      <c r="G165" s="130"/>
      <c r="H165" s="130"/>
      <c r="I165" s="105"/>
      <c r="J165" s="202">
        <v>0.29099999999999998</v>
      </c>
      <c r="K165" s="105"/>
      <c r="L165" s="26"/>
      <c r="M165" s="105"/>
      <c r="N165" s="47" t="s">
        <v>33</v>
      </c>
      <c r="O165" s="242" t="s">
        <v>42</v>
      </c>
      <c r="P165" s="236" t="s">
        <v>167</v>
      </c>
      <c r="Q165" s="105"/>
      <c r="R165" s="102"/>
      <c r="S165" s="103"/>
      <c r="T165" s="110" t="s">
        <v>330</v>
      </c>
      <c r="U165" s="198" t="s">
        <v>330</v>
      </c>
      <c r="V165" s="151" t="s">
        <v>167</v>
      </c>
      <c r="W165" s="214"/>
      <c r="X165" s="191">
        <v>0.309</v>
      </c>
      <c r="Y165" s="192"/>
    </row>
    <row r="166" spans="2:25" x14ac:dyDescent="0.25">
      <c r="B166" s="30">
        <v>44807</v>
      </c>
      <c r="C166" s="105"/>
      <c r="D166" s="131">
        <v>0.40899999999999997</v>
      </c>
      <c r="E166" s="130"/>
      <c r="F166" s="130"/>
      <c r="G166" s="130"/>
      <c r="H166" s="130"/>
      <c r="I166" s="105"/>
      <c r="J166" s="202">
        <v>0.17399999999999999</v>
      </c>
      <c r="K166" s="105"/>
      <c r="L166" s="26"/>
      <c r="M166" s="105"/>
      <c r="N166" s="47" t="s">
        <v>33</v>
      </c>
      <c r="O166" s="242" t="s">
        <v>42</v>
      </c>
      <c r="P166" s="236" t="s">
        <v>167</v>
      </c>
      <c r="Q166" s="105"/>
      <c r="R166" s="102"/>
      <c r="S166" s="103"/>
      <c r="T166" s="110" t="s">
        <v>330</v>
      </c>
      <c r="U166" s="198" t="s">
        <v>330</v>
      </c>
      <c r="V166" s="151" t="s">
        <v>167</v>
      </c>
      <c r="W166" s="214"/>
      <c r="X166" s="191">
        <v>0.28399999999999997</v>
      </c>
      <c r="Y166" s="192"/>
    </row>
    <row r="167" spans="2:25" x14ac:dyDescent="0.25">
      <c r="B167" s="30">
        <v>44808</v>
      </c>
      <c r="C167" s="105"/>
      <c r="D167" s="131">
        <v>0.45100000000000001</v>
      </c>
      <c r="E167" s="130"/>
      <c r="F167" s="130"/>
      <c r="G167" s="130"/>
      <c r="H167" s="130"/>
      <c r="I167" s="105"/>
      <c r="J167" s="202">
        <v>0.19600000000000001</v>
      </c>
      <c r="K167" s="105"/>
      <c r="L167" s="26"/>
      <c r="M167" s="105"/>
      <c r="N167" s="47" t="s">
        <v>33</v>
      </c>
      <c r="O167" s="242" t="s">
        <v>42</v>
      </c>
      <c r="P167" s="236" t="s">
        <v>167</v>
      </c>
      <c r="Q167" s="105"/>
      <c r="R167" s="102"/>
      <c r="S167" s="103"/>
      <c r="T167" s="110" t="s">
        <v>330</v>
      </c>
      <c r="U167" s="198" t="s">
        <v>330</v>
      </c>
      <c r="V167" s="151" t="s">
        <v>167</v>
      </c>
      <c r="W167" s="214"/>
      <c r="X167" s="191">
        <v>0.35899999999999999</v>
      </c>
      <c r="Y167" s="192"/>
    </row>
    <row r="168" spans="2:25" x14ac:dyDescent="0.25">
      <c r="B168" s="30">
        <v>44811</v>
      </c>
      <c r="C168" s="105"/>
      <c r="D168" s="131">
        <v>0.36799999999999999</v>
      </c>
      <c r="E168" s="130"/>
      <c r="F168" s="130"/>
      <c r="G168" s="130"/>
      <c r="H168" s="130"/>
      <c r="I168" s="105"/>
      <c r="J168" s="202">
        <v>0.16400000000000001</v>
      </c>
      <c r="K168" s="105"/>
      <c r="L168" s="26"/>
      <c r="M168" s="105"/>
      <c r="N168" s="47"/>
      <c r="O168" s="205"/>
      <c r="P168" s="236"/>
      <c r="Q168" s="105"/>
      <c r="R168" s="102"/>
      <c r="S168" s="103"/>
      <c r="T168" s="195">
        <v>7.4999999999999997E-2</v>
      </c>
      <c r="U168" s="208">
        <v>6.9000000000000006E-2</v>
      </c>
      <c r="V168" s="151"/>
      <c r="W168" s="214"/>
      <c r="X168" s="191">
        <v>0.25700000000000001</v>
      </c>
      <c r="Y168" s="192">
        <v>0.33300000000000002</v>
      </c>
    </row>
    <row r="169" spans="2:25" x14ac:dyDescent="0.25">
      <c r="B169" s="30">
        <v>44812</v>
      </c>
      <c r="C169" s="105"/>
      <c r="D169" s="131">
        <v>0.34</v>
      </c>
      <c r="E169" s="130"/>
      <c r="F169" s="130"/>
      <c r="G169" s="130"/>
      <c r="H169" s="130"/>
      <c r="I169" s="105"/>
      <c r="J169" s="202">
        <v>8.3000000000000004E-2</v>
      </c>
      <c r="K169" s="105"/>
      <c r="L169" s="26"/>
      <c r="M169" s="105"/>
      <c r="N169" s="47"/>
      <c r="O169" s="205"/>
      <c r="P169" s="236"/>
      <c r="Q169" s="105"/>
      <c r="R169" s="102"/>
      <c r="S169" s="103"/>
      <c r="T169" s="110" t="s">
        <v>330</v>
      </c>
      <c r="U169" s="198" t="s">
        <v>330</v>
      </c>
      <c r="V169" s="151"/>
      <c r="W169" s="214"/>
      <c r="X169" s="191">
        <v>0.215</v>
      </c>
      <c r="Y169" s="192">
        <v>0.30399999999999999</v>
      </c>
    </row>
    <row r="170" spans="2:25" x14ac:dyDescent="0.25">
      <c r="B170" s="30">
        <v>44813</v>
      </c>
      <c r="C170" s="105"/>
      <c r="D170" s="131">
        <v>0.39100000000000001</v>
      </c>
      <c r="E170" s="130"/>
      <c r="F170" s="130"/>
      <c r="G170" s="130"/>
      <c r="H170" s="130"/>
      <c r="I170" s="105"/>
      <c r="J170" s="202">
        <v>9.1999999999999998E-2</v>
      </c>
      <c r="K170" s="105"/>
      <c r="L170" s="26"/>
      <c r="M170" s="105"/>
      <c r="N170" s="47"/>
      <c r="O170" s="205"/>
      <c r="P170" s="236"/>
      <c r="Q170" s="105"/>
      <c r="R170" s="102"/>
      <c r="S170" s="103"/>
      <c r="T170" s="110" t="s">
        <v>330</v>
      </c>
      <c r="U170" s="198" t="s">
        <v>330</v>
      </c>
      <c r="V170" s="151"/>
      <c r="W170" s="214"/>
      <c r="X170" s="191">
        <v>0.221</v>
      </c>
      <c r="Y170" s="192">
        <v>0.29699999999999999</v>
      </c>
    </row>
    <row r="171" spans="2:25" x14ac:dyDescent="0.25">
      <c r="B171" s="30">
        <v>44818</v>
      </c>
      <c r="C171" s="105"/>
      <c r="D171" s="131">
        <v>0.33</v>
      </c>
      <c r="E171" s="130"/>
      <c r="F171" s="130"/>
      <c r="G171" s="130"/>
      <c r="H171" s="130"/>
      <c r="I171" s="105"/>
      <c r="J171" s="202" t="s">
        <v>330</v>
      </c>
      <c r="K171" s="105"/>
      <c r="L171" s="26"/>
      <c r="M171" s="105"/>
      <c r="N171" s="47"/>
      <c r="O171" s="205"/>
      <c r="P171" s="236"/>
      <c r="Q171" s="105"/>
      <c r="R171" s="102"/>
      <c r="S171" s="103"/>
      <c r="T171" s="110" t="s">
        <v>330</v>
      </c>
      <c r="U171" s="198" t="s">
        <v>330</v>
      </c>
      <c r="V171" s="151"/>
      <c r="W171" s="214"/>
      <c r="X171" s="191">
        <v>0.189</v>
      </c>
      <c r="Y171" s="192">
        <v>0.26100000000000001</v>
      </c>
    </row>
    <row r="172" spans="2:25" x14ac:dyDescent="0.25">
      <c r="B172" s="30">
        <v>44819</v>
      </c>
      <c r="C172" s="105"/>
      <c r="D172" s="131">
        <v>0.27500000000000002</v>
      </c>
      <c r="E172" s="130"/>
      <c r="F172" s="130"/>
      <c r="G172" s="130"/>
      <c r="H172" s="130"/>
      <c r="I172" s="105"/>
      <c r="J172" s="202" t="s">
        <v>330</v>
      </c>
      <c r="K172" s="105"/>
      <c r="L172" s="26"/>
      <c r="M172" s="105"/>
      <c r="N172" s="47"/>
      <c r="O172" s="205"/>
      <c r="P172" s="236"/>
      <c r="Q172" s="105"/>
      <c r="R172" s="102"/>
      <c r="S172" s="103"/>
      <c r="T172" s="110" t="s">
        <v>330</v>
      </c>
      <c r="U172" s="198" t="s">
        <v>330</v>
      </c>
      <c r="V172" s="151"/>
      <c r="W172" s="214"/>
      <c r="X172" s="191">
        <v>0.187</v>
      </c>
      <c r="Y172" s="192">
        <v>0.26700000000000002</v>
      </c>
    </row>
    <row r="173" spans="2:25" x14ac:dyDescent="0.25">
      <c r="B173" s="30">
        <v>44820</v>
      </c>
      <c r="C173" s="105"/>
      <c r="D173" s="131">
        <v>0.33200000000000002</v>
      </c>
      <c r="E173" s="130"/>
      <c r="F173" s="130"/>
      <c r="G173" s="130"/>
      <c r="H173" s="130"/>
      <c r="I173" s="105"/>
      <c r="J173" s="202">
        <v>0.31</v>
      </c>
      <c r="K173" s="105"/>
      <c r="L173" s="26"/>
      <c r="M173" s="105"/>
      <c r="N173" s="47"/>
      <c r="O173" s="205"/>
      <c r="P173" s="236"/>
      <c r="Q173" s="105"/>
      <c r="R173" s="102"/>
      <c r="S173" s="103"/>
      <c r="T173" s="110" t="s">
        <v>330</v>
      </c>
      <c r="U173" s="198" t="s">
        <v>330</v>
      </c>
      <c r="V173" s="151"/>
      <c r="W173" s="214"/>
      <c r="X173" s="191">
        <v>0.26200000000000001</v>
      </c>
      <c r="Y173" s="192">
        <v>0.255</v>
      </c>
    </row>
    <row r="174" spans="2:25" x14ac:dyDescent="0.25">
      <c r="B174" s="30">
        <v>44825</v>
      </c>
      <c r="C174" s="105"/>
      <c r="D174" s="131">
        <v>0.36799999999999999</v>
      </c>
      <c r="E174" s="130"/>
      <c r="F174" s="130"/>
      <c r="G174" s="130"/>
      <c r="H174" s="130"/>
      <c r="I174" s="105"/>
      <c r="J174" s="202" t="s">
        <v>330</v>
      </c>
      <c r="K174" s="105"/>
      <c r="L174" s="26"/>
      <c r="M174" s="105"/>
      <c r="N174" s="47"/>
      <c r="O174" s="205"/>
      <c r="P174" s="236"/>
      <c r="Q174" s="105"/>
      <c r="R174" s="102"/>
      <c r="S174" s="103"/>
      <c r="T174" s="110" t="s">
        <v>330</v>
      </c>
      <c r="U174" s="198" t="s">
        <v>330</v>
      </c>
      <c r="V174" s="184"/>
      <c r="W174" s="214"/>
      <c r="X174" s="191">
        <v>0.379</v>
      </c>
      <c r="Y174" s="192">
        <v>0.32700000000000001</v>
      </c>
    </row>
    <row r="175" spans="2:25" x14ac:dyDescent="0.25">
      <c r="B175" s="30">
        <v>44826</v>
      </c>
      <c r="C175" s="105"/>
      <c r="D175" s="131">
        <v>0.45500000000000002</v>
      </c>
      <c r="E175" s="130"/>
      <c r="F175" s="130"/>
      <c r="G175" s="130"/>
      <c r="H175" s="130"/>
      <c r="I175" s="105"/>
      <c r="J175" s="202" t="s">
        <v>330</v>
      </c>
      <c r="K175" s="105"/>
      <c r="L175" s="26"/>
      <c r="M175" s="105"/>
      <c r="N175" s="47"/>
      <c r="O175" s="205"/>
      <c r="P175" s="236"/>
      <c r="Q175" s="105"/>
      <c r="R175" s="102"/>
      <c r="S175" s="103"/>
      <c r="T175" s="110" t="s">
        <v>330</v>
      </c>
      <c r="U175" s="198" t="s">
        <v>330</v>
      </c>
      <c r="V175" s="184"/>
      <c r="W175" s="214"/>
      <c r="X175" s="191">
        <v>0.32100000000000001</v>
      </c>
      <c r="Y175" s="192">
        <v>0.33600000000000002</v>
      </c>
    </row>
    <row r="176" spans="2:25" x14ac:dyDescent="0.25">
      <c r="B176" s="30">
        <v>44827</v>
      </c>
      <c r="C176" s="105"/>
      <c r="D176" s="131">
        <v>0.45500000000000002</v>
      </c>
      <c r="E176" s="130"/>
      <c r="F176" s="130"/>
      <c r="G176" s="130"/>
      <c r="H176" s="130"/>
      <c r="I176" s="105"/>
      <c r="J176" s="202" t="s">
        <v>330</v>
      </c>
      <c r="K176" s="105"/>
      <c r="L176" s="26"/>
      <c r="M176" s="105"/>
      <c r="N176" s="47"/>
      <c r="O176" s="205"/>
      <c r="P176" s="236"/>
      <c r="Q176" s="105"/>
      <c r="R176" s="102"/>
      <c r="S176" s="103"/>
      <c r="T176" s="110" t="s">
        <v>330</v>
      </c>
      <c r="U176" s="198" t="s">
        <v>330</v>
      </c>
      <c r="V176" s="184"/>
      <c r="W176" s="214"/>
      <c r="X176" s="191">
        <v>0.34499999999999997</v>
      </c>
      <c r="Y176" s="192">
        <v>0.35599999999999998</v>
      </c>
    </row>
    <row r="177" spans="2:27" x14ac:dyDescent="0.25">
      <c r="B177" s="30">
        <v>44830</v>
      </c>
      <c r="C177" s="105"/>
      <c r="D177" s="131">
        <v>1.0760000000000001</v>
      </c>
      <c r="E177" s="130"/>
      <c r="F177" s="130"/>
      <c r="G177" s="130"/>
      <c r="H177" s="130"/>
      <c r="I177" s="105"/>
      <c r="J177" s="202">
        <v>0.45900000000000002</v>
      </c>
      <c r="K177" s="105"/>
      <c r="L177" s="26"/>
      <c r="M177" s="105"/>
      <c r="N177" s="47"/>
      <c r="O177" s="205">
        <v>0.92500000000000004</v>
      </c>
      <c r="P177" s="236"/>
      <c r="Q177" s="105"/>
      <c r="R177" s="102"/>
      <c r="S177" s="103"/>
      <c r="T177" s="195">
        <v>0.39800000000000002</v>
      </c>
      <c r="U177" s="208">
        <v>0.23699999999999999</v>
      </c>
      <c r="V177" s="184"/>
      <c r="W177" s="214"/>
      <c r="X177" s="191">
        <v>0.76100000000000001</v>
      </c>
      <c r="Y177" s="192"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v>0.42799999999999999</v>
      </c>
      <c r="E178" s="130"/>
      <c r="F178" s="130"/>
      <c r="G178" s="130"/>
      <c r="H178" s="130"/>
      <c r="I178" s="105"/>
      <c r="J178" s="202">
        <v>0.23400000000000001</v>
      </c>
      <c r="K178" s="105"/>
      <c r="L178" s="26"/>
      <c r="M178" s="105"/>
      <c r="N178" s="47"/>
      <c r="O178" s="205">
        <v>0.41699999999999998</v>
      </c>
      <c r="P178" s="236"/>
      <c r="Q178" s="105"/>
      <c r="R178" s="102"/>
      <c r="S178" s="103"/>
      <c r="T178" s="195" t="s">
        <v>330</v>
      </c>
      <c r="U178" s="208" t="s">
        <v>330</v>
      </c>
      <c r="V178" s="184"/>
      <c r="W178" s="214"/>
      <c r="X178" s="191">
        <v>0.73399999999999999</v>
      </c>
      <c r="Y178" s="192">
        <v>0.502</v>
      </c>
    </row>
    <row r="179" spans="2:27" x14ac:dyDescent="0.25">
      <c r="B179" s="30">
        <v>44834</v>
      </c>
      <c r="C179" s="105"/>
      <c r="D179" s="131">
        <v>0.42399999999999999</v>
      </c>
      <c r="E179" s="130"/>
      <c r="F179" s="130"/>
      <c r="G179" s="130"/>
      <c r="H179" s="130"/>
      <c r="I179" s="105"/>
      <c r="J179" s="202">
        <v>0.10100000000000001</v>
      </c>
      <c r="K179" s="105"/>
      <c r="L179" s="26"/>
      <c r="M179" s="105"/>
      <c r="N179" s="47"/>
      <c r="O179" s="205">
        <v>0.30399999999999999</v>
      </c>
      <c r="P179" s="236"/>
      <c r="Q179" s="105"/>
      <c r="R179" s="102"/>
      <c r="S179" s="103"/>
      <c r="T179" s="195" t="s">
        <v>330</v>
      </c>
      <c r="U179" s="208" t="s">
        <v>330</v>
      </c>
      <c r="V179" s="184"/>
      <c r="W179" s="214"/>
      <c r="X179" s="191">
        <v>0.64400000000000002</v>
      </c>
      <c r="Y179" s="192">
        <v>0.35699999999999998</v>
      </c>
    </row>
    <row r="180" spans="2:27" x14ac:dyDescent="0.25">
      <c r="B180" s="30">
        <v>44837</v>
      </c>
      <c r="C180" s="105"/>
      <c r="D180" s="131">
        <v>0.46800000000000003</v>
      </c>
      <c r="E180" s="130"/>
      <c r="F180" s="130"/>
      <c r="G180" s="130"/>
      <c r="H180" s="130"/>
      <c r="I180" s="105"/>
      <c r="J180" s="202">
        <v>0.108</v>
      </c>
      <c r="K180" s="105"/>
      <c r="L180" s="26"/>
      <c r="M180" s="105"/>
      <c r="N180" s="47" t="s">
        <v>33</v>
      </c>
      <c r="O180" s="205">
        <v>0.26400000000000001</v>
      </c>
      <c r="P180" s="236"/>
      <c r="Q180" s="105"/>
      <c r="R180" s="102"/>
      <c r="S180" s="103"/>
      <c r="T180" s="195" t="s">
        <v>330</v>
      </c>
      <c r="U180" s="208" t="s">
        <v>330</v>
      </c>
      <c r="V180" s="184"/>
      <c r="W180" s="214"/>
      <c r="X180" s="191">
        <v>0.748</v>
      </c>
      <c r="Y180" s="221" t="s">
        <v>33</v>
      </c>
    </row>
    <row r="181" spans="2:27" x14ac:dyDescent="0.25">
      <c r="B181" s="30">
        <v>44840</v>
      </c>
      <c r="C181" s="105"/>
      <c r="D181" s="131">
        <v>0.49299999999999999</v>
      </c>
      <c r="E181" s="130"/>
      <c r="F181" s="130"/>
      <c r="G181" s="130"/>
      <c r="H181" s="130"/>
      <c r="I181" s="105"/>
      <c r="J181" s="202">
        <v>9.0999999999999998E-2</v>
      </c>
      <c r="K181" s="105"/>
      <c r="L181" s="26"/>
      <c r="M181" s="105"/>
      <c r="N181" s="47" t="s">
        <v>33</v>
      </c>
      <c r="O181" s="205"/>
      <c r="P181" s="236"/>
      <c r="Q181" s="105"/>
      <c r="R181" s="102"/>
      <c r="S181" s="103"/>
      <c r="T181" s="195" t="s">
        <v>330</v>
      </c>
      <c r="U181" s="208" t="s">
        <v>330</v>
      </c>
      <c r="V181" s="184"/>
      <c r="W181" s="214"/>
      <c r="X181" s="191">
        <v>1.2170000000000001</v>
      </c>
      <c r="Y181" s="192"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v>0.40500000000000003</v>
      </c>
      <c r="E182" s="130"/>
      <c r="F182" s="130"/>
      <c r="G182" s="130"/>
      <c r="H182" s="130"/>
      <c r="I182" s="105"/>
      <c r="J182" s="202">
        <v>0.115</v>
      </c>
      <c r="K182" s="105"/>
      <c r="L182" s="26"/>
      <c r="M182" s="105"/>
      <c r="N182" s="47" t="s">
        <v>33</v>
      </c>
      <c r="O182" s="205">
        <v>0.24099999999999999</v>
      </c>
      <c r="P182" s="236"/>
      <c r="Q182" s="105"/>
      <c r="R182" s="102"/>
      <c r="S182" s="103"/>
      <c r="T182" s="195" t="s">
        <v>330</v>
      </c>
      <c r="U182" s="208" t="s">
        <v>330</v>
      </c>
      <c r="V182" s="184"/>
      <c r="W182" s="214"/>
      <c r="X182" s="191">
        <v>0.85499999999999998</v>
      </c>
      <c r="Y182" s="192">
        <v>0.39200000000000002</v>
      </c>
    </row>
    <row r="183" spans="2:27" x14ac:dyDescent="0.25">
      <c r="B183" s="30">
        <v>44847</v>
      </c>
      <c r="C183" s="105"/>
      <c r="D183" s="131">
        <v>0.36499999999999999</v>
      </c>
      <c r="E183" s="130"/>
      <c r="F183" s="130"/>
      <c r="G183" s="130"/>
      <c r="H183" s="130"/>
      <c r="I183" s="105"/>
      <c r="J183" s="202">
        <v>0.13600000000000001</v>
      </c>
      <c r="K183" s="105"/>
      <c r="L183" s="26"/>
      <c r="M183" s="105"/>
      <c r="N183" s="47" t="s">
        <v>33</v>
      </c>
      <c r="O183" s="205"/>
      <c r="P183" s="236"/>
      <c r="Q183" s="105"/>
      <c r="R183" s="102"/>
      <c r="S183" s="103"/>
      <c r="T183" s="195" t="s">
        <v>330</v>
      </c>
      <c r="U183" s="208" t="s">
        <v>330</v>
      </c>
      <c r="V183" s="184"/>
      <c r="W183" s="214"/>
      <c r="X183" s="191">
        <v>0.748</v>
      </c>
      <c r="Y183" s="192">
        <v>0.38600000000000001</v>
      </c>
    </row>
    <row r="184" spans="2:27" x14ac:dyDescent="0.25">
      <c r="B184" s="30">
        <v>44851</v>
      </c>
      <c r="C184" s="105"/>
      <c r="D184" s="131">
        <v>0.377</v>
      </c>
      <c r="E184" s="130"/>
      <c r="F184" s="130"/>
      <c r="G184" s="130"/>
      <c r="H184" s="130"/>
      <c r="I184" s="105"/>
      <c r="J184" s="202">
        <v>7.6999999999999999E-2</v>
      </c>
      <c r="K184" s="105"/>
      <c r="L184" s="26"/>
      <c r="M184" s="105"/>
      <c r="N184" s="202">
        <v>0.14699999999999999</v>
      </c>
      <c r="O184" s="205">
        <v>0.185</v>
      </c>
      <c r="P184" s="236"/>
      <c r="Q184" s="105"/>
      <c r="R184" s="102"/>
      <c r="S184" s="103"/>
      <c r="T184" s="195" t="s">
        <v>330</v>
      </c>
      <c r="U184" s="208" t="s">
        <v>330</v>
      </c>
      <c r="V184" s="184"/>
      <c r="W184" s="214"/>
      <c r="X184" s="191">
        <v>0.871</v>
      </c>
      <c r="Y184" s="221" t="s">
        <v>33</v>
      </c>
    </row>
    <row r="185" spans="2:27" x14ac:dyDescent="0.25">
      <c r="B185" s="30">
        <v>44855</v>
      </c>
      <c r="C185" s="105"/>
      <c r="D185" s="131">
        <v>0.46600000000000003</v>
      </c>
      <c r="E185" s="130"/>
      <c r="F185" s="130"/>
      <c r="G185" s="130"/>
      <c r="H185" s="130"/>
      <c r="I185" s="105"/>
      <c r="J185" s="202">
        <v>9.9000000000000005E-2</v>
      </c>
      <c r="K185" s="105"/>
      <c r="L185" s="26"/>
      <c r="M185" s="105"/>
      <c r="N185" s="106"/>
      <c r="O185" s="205"/>
      <c r="P185" s="236"/>
      <c r="Q185" s="105"/>
      <c r="R185" s="102"/>
      <c r="S185" s="103"/>
      <c r="T185" s="195" t="s">
        <v>330</v>
      </c>
      <c r="U185" s="208" t="s">
        <v>330</v>
      </c>
      <c r="V185" s="184"/>
      <c r="W185" s="214"/>
      <c r="X185" s="191">
        <v>0.78800000000000003</v>
      </c>
      <c r="Y185" s="192">
        <v>0.39100000000000001</v>
      </c>
    </row>
    <row r="186" spans="2:27" x14ac:dyDescent="0.25">
      <c r="B186" s="30">
        <v>44858</v>
      </c>
      <c r="C186" s="105"/>
      <c r="D186" s="131">
        <v>0.49199999999999999</v>
      </c>
      <c r="E186" s="130"/>
      <c r="F186" s="130"/>
      <c r="G186" s="130"/>
      <c r="H186" s="130"/>
      <c r="I186" s="105"/>
      <c r="J186" s="202">
        <v>0.186</v>
      </c>
      <c r="K186" s="105"/>
      <c r="L186" s="26"/>
      <c r="M186" s="105"/>
      <c r="N186" s="202">
        <v>0.497</v>
      </c>
      <c r="O186" s="205">
        <v>0.497</v>
      </c>
      <c r="P186" s="236"/>
      <c r="Q186" s="105"/>
      <c r="R186" s="102"/>
      <c r="S186" s="103"/>
      <c r="T186" s="195" t="s">
        <v>330</v>
      </c>
      <c r="U186" s="208" t="s">
        <v>330</v>
      </c>
      <c r="V186" s="184"/>
      <c r="W186" s="214"/>
      <c r="X186" s="191">
        <v>0.67800000000000005</v>
      </c>
      <c r="Y186" s="192">
        <v>0.36499999999999999</v>
      </c>
    </row>
    <row r="187" spans="2:27" x14ac:dyDescent="0.25">
      <c r="B187" s="30">
        <v>44861</v>
      </c>
      <c r="C187" s="105"/>
      <c r="D187" s="131">
        <v>0.59799999999999998</v>
      </c>
      <c r="E187" s="130"/>
      <c r="F187" s="130"/>
      <c r="G187" s="130"/>
      <c r="H187" s="130"/>
      <c r="I187" s="105"/>
      <c r="J187" s="202">
        <v>0.17799999999999999</v>
      </c>
      <c r="K187" s="105"/>
      <c r="L187" s="26"/>
      <c r="M187" s="105"/>
      <c r="N187" s="106"/>
      <c r="O187" s="205"/>
      <c r="P187" s="236"/>
      <c r="Q187" s="105"/>
      <c r="R187" s="102"/>
      <c r="S187" s="103"/>
      <c r="T187" s="195" t="s">
        <v>330</v>
      </c>
      <c r="U187" s="208" t="s">
        <v>330</v>
      </c>
      <c r="V187" s="184"/>
      <c r="W187" s="214"/>
      <c r="X187" s="191">
        <v>0.60899999999999999</v>
      </c>
      <c r="Y187" s="192">
        <v>0.38100000000000001</v>
      </c>
    </row>
    <row r="188" spans="2:27" x14ac:dyDescent="0.25">
      <c r="B188" s="30">
        <v>44867</v>
      </c>
      <c r="C188" s="105"/>
      <c r="D188" s="131">
        <v>0.627</v>
      </c>
      <c r="E188" s="130"/>
      <c r="F188" s="130"/>
      <c r="G188" s="130"/>
      <c r="H188" s="130"/>
      <c r="I188" s="105"/>
      <c r="J188" s="202">
        <v>0.13100000000000001</v>
      </c>
      <c r="K188" s="105"/>
      <c r="L188" s="26"/>
      <c r="M188" s="105"/>
      <c r="N188" s="202">
        <v>0.66900000000000004</v>
      </c>
      <c r="O188" s="205">
        <v>0.151</v>
      </c>
      <c r="P188" s="236"/>
      <c r="Q188" s="105"/>
      <c r="R188" s="102"/>
      <c r="S188" s="103"/>
      <c r="T188" s="195" t="s">
        <v>330</v>
      </c>
      <c r="U188" s="208" t="s">
        <v>330</v>
      </c>
      <c r="V188" s="184"/>
      <c r="W188" s="214"/>
      <c r="X188" s="191">
        <v>0.58599999999999997</v>
      </c>
      <c r="Y188" s="192">
        <v>0.42699999999999999</v>
      </c>
    </row>
    <row r="189" spans="2:27" x14ac:dyDescent="0.25">
      <c r="B189" s="30">
        <v>44869</v>
      </c>
      <c r="C189" s="105"/>
      <c r="D189" s="131">
        <v>0.625</v>
      </c>
      <c r="E189" s="130"/>
      <c r="F189" s="130"/>
      <c r="G189" s="130"/>
      <c r="H189" s="130"/>
      <c r="I189" s="105"/>
      <c r="J189" s="202">
        <v>0.128</v>
      </c>
      <c r="K189" s="105"/>
      <c r="L189" s="26"/>
      <c r="M189" s="105"/>
      <c r="N189" s="47"/>
      <c r="O189" s="205"/>
      <c r="P189" s="236"/>
      <c r="Q189" s="105"/>
      <c r="R189" s="102"/>
      <c r="S189" s="103"/>
      <c r="T189" s="195" t="s">
        <v>330</v>
      </c>
      <c r="U189" s="208" t="s">
        <v>330</v>
      </c>
      <c r="V189" s="184"/>
      <c r="W189" s="214"/>
      <c r="X189" s="191">
        <v>0.69299999999999995</v>
      </c>
      <c r="Y189" s="192">
        <v>0.501</v>
      </c>
    </row>
    <row r="190" spans="2:27" x14ac:dyDescent="0.25">
      <c r="B190" s="30">
        <v>44872</v>
      </c>
      <c r="C190" s="105"/>
      <c r="D190" s="131">
        <v>0.59199999999999997</v>
      </c>
      <c r="E190" s="130"/>
      <c r="F190" s="130"/>
      <c r="G190" s="130"/>
      <c r="H190" s="130"/>
      <c r="I190" s="105"/>
      <c r="J190" s="202">
        <v>0.159</v>
      </c>
      <c r="K190" s="105"/>
      <c r="L190" s="26"/>
      <c r="M190" s="105"/>
      <c r="N190" s="47" t="s">
        <v>33</v>
      </c>
      <c r="O190" s="205">
        <v>0.14499999999999999</v>
      </c>
      <c r="P190" s="236"/>
      <c r="Q190" s="105"/>
      <c r="R190" s="102"/>
      <c r="S190" s="103"/>
      <c r="T190" s="195" t="s">
        <v>330</v>
      </c>
      <c r="U190" s="208" t="s">
        <v>330</v>
      </c>
      <c r="V190" s="184"/>
      <c r="W190" s="214"/>
      <c r="X190" s="191">
        <v>0.626</v>
      </c>
      <c r="Y190" s="192">
        <v>0.47299999999999998</v>
      </c>
    </row>
    <row r="191" spans="2:27" x14ac:dyDescent="0.25">
      <c r="B191" s="30">
        <v>44875</v>
      </c>
      <c r="C191" s="105"/>
      <c r="D191" s="131">
        <v>0.94699999999999995</v>
      </c>
      <c r="E191" s="130"/>
      <c r="F191" s="130"/>
      <c r="G191" s="130"/>
      <c r="H191" s="130"/>
      <c r="I191" s="105"/>
      <c r="J191" s="202">
        <v>0.13400000000000001</v>
      </c>
      <c r="K191" s="105"/>
      <c r="L191" s="26"/>
      <c r="M191" s="105"/>
      <c r="N191" s="202">
        <v>0.17100000000000001</v>
      </c>
      <c r="O191" s="205"/>
      <c r="P191" s="236"/>
      <c r="Q191" s="105"/>
      <c r="R191" s="102"/>
      <c r="S191" s="103"/>
      <c r="T191" s="195" t="s">
        <v>330</v>
      </c>
      <c r="U191" s="208" t="s">
        <v>330</v>
      </c>
      <c r="V191" s="184"/>
      <c r="W191" s="214"/>
      <c r="X191" s="191">
        <v>0.61799999999999999</v>
      </c>
      <c r="Y191" s="192"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v>0.41399999999999998</v>
      </c>
      <c r="E192" s="130"/>
      <c r="F192" s="130"/>
      <c r="G192" s="130"/>
      <c r="H192" s="130"/>
      <c r="I192" s="105"/>
      <c r="J192" s="202">
        <v>0.32700000000000001</v>
      </c>
      <c r="K192" s="105"/>
      <c r="L192" s="26"/>
      <c r="M192" s="105"/>
      <c r="N192" s="202">
        <v>0.14699999999999999</v>
      </c>
      <c r="O192" s="205">
        <v>0.16200000000000001</v>
      </c>
      <c r="P192" s="236"/>
      <c r="Q192" s="105"/>
      <c r="R192" s="102"/>
      <c r="S192" s="103"/>
      <c r="T192" s="195" t="s">
        <v>330</v>
      </c>
      <c r="U192" s="208" t="s">
        <v>330</v>
      </c>
      <c r="V192" s="184"/>
      <c r="W192" s="214"/>
      <c r="X192" s="191">
        <v>0.59699999999999998</v>
      </c>
      <c r="Y192" s="221" t="s">
        <v>33</v>
      </c>
    </row>
    <row r="193" spans="2:27" x14ac:dyDescent="0.25">
      <c r="B193" s="30">
        <v>44882</v>
      </c>
      <c r="C193" s="105"/>
      <c r="D193" s="131">
        <v>0.70299999999999996</v>
      </c>
      <c r="E193" s="130"/>
      <c r="F193" s="130"/>
      <c r="G193" s="130"/>
      <c r="H193" s="130"/>
      <c r="I193" s="105"/>
      <c r="J193" s="202">
        <v>0.47099999999999997</v>
      </c>
      <c r="K193" s="105"/>
      <c r="L193" s="26"/>
      <c r="M193" s="105"/>
      <c r="N193" s="106"/>
      <c r="O193" s="205"/>
      <c r="P193" s="236"/>
      <c r="Q193" s="105"/>
      <c r="R193" s="102"/>
      <c r="S193" s="103"/>
      <c r="T193" s="195" t="s">
        <v>330</v>
      </c>
      <c r="U193" s="208" t="s">
        <v>330</v>
      </c>
      <c r="V193" s="184"/>
      <c r="W193" s="214"/>
      <c r="X193" s="191">
        <v>0.56799999999999995</v>
      </c>
      <c r="Y193" s="221" t="s">
        <v>33</v>
      </c>
    </row>
    <row r="194" spans="2:27" x14ac:dyDescent="0.25">
      <c r="B194" s="30">
        <v>44886</v>
      </c>
      <c r="C194" s="105"/>
      <c r="D194" s="131">
        <v>0.54</v>
      </c>
      <c r="E194" s="130"/>
      <c r="F194" s="130"/>
      <c r="G194" s="130"/>
      <c r="H194" s="130"/>
      <c r="I194" s="105"/>
      <c r="J194" s="202">
        <v>0.46899999999999997</v>
      </c>
      <c r="K194" s="105"/>
      <c r="L194" s="26"/>
      <c r="M194" s="105"/>
      <c r="N194" s="202">
        <v>0.154</v>
      </c>
      <c r="O194" s="205">
        <v>0.16800000000000001</v>
      </c>
      <c r="P194" s="236"/>
      <c r="Q194" s="105"/>
      <c r="R194" s="102"/>
      <c r="S194" s="103"/>
      <c r="T194" s="195" t="s">
        <v>330</v>
      </c>
      <c r="U194" s="208" t="s">
        <v>330</v>
      </c>
      <c r="V194" s="184"/>
      <c r="W194" s="214"/>
      <c r="X194" s="191">
        <v>0.46600000000000003</v>
      </c>
      <c r="Y194" s="221" t="s">
        <v>33</v>
      </c>
    </row>
    <row r="195" spans="2:27" x14ac:dyDescent="0.25">
      <c r="B195" s="30">
        <v>44889</v>
      </c>
      <c r="C195" s="105"/>
      <c r="D195" s="131">
        <v>0.54300000000000004</v>
      </c>
      <c r="E195" s="130"/>
      <c r="F195" s="130"/>
      <c r="G195" s="130"/>
      <c r="H195" s="130"/>
      <c r="I195" s="105"/>
      <c r="J195" s="202">
        <v>0.435</v>
      </c>
      <c r="K195" s="105"/>
      <c r="L195" s="26"/>
      <c r="M195" s="105"/>
      <c r="N195" s="47"/>
      <c r="O195" s="205"/>
      <c r="P195" s="236"/>
      <c r="Q195" s="105"/>
      <c r="R195" s="102"/>
      <c r="S195" s="103"/>
      <c r="T195" s="195" t="s">
        <v>330</v>
      </c>
      <c r="U195" s="208" t="s">
        <v>330</v>
      </c>
      <c r="V195" s="184"/>
      <c r="W195" s="214"/>
      <c r="X195" s="191">
        <v>0.47199999999999998</v>
      </c>
      <c r="Y195" s="221" t="s">
        <v>33</v>
      </c>
    </row>
    <row r="196" spans="2:27" x14ac:dyDescent="0.25">
      <c r="B196" s="30">
        <v>44893</v>
      </c>
      <c r="C196" s="105"/>
      <c r="D196" s="131">
        <v>0.504</v>
      </c>
      <c r="E196" s="130"/>
      <c r="F196" s="130"/>
      <c r="G196" s="130"/>
      <c r="H196" s="130"/>
      <c r="I196" s="105"/>
      <c r="J196" s="202">
        <v>0.38300000000000001</v>
      </c>
      <c r="K196" s="105"/>
      <c r="L196" s="26"/>
      <c r="M196" s="105"/>
      <c r="N196" s="47" t="s">
        <v>33</v>
      </c>
      <c r="O196" s="205">
        <v>0.13600000000000001</v>
      </c>
      <c r="P196" s="236"/>
      <c r="Q196" s="105"/>
      <c r="R196" s="102"/>
      <c r="S196" s="103"/>
      <c r="T196" s="195" t="s">
        <v>330</v>
      </c>
      <c r="U196" s="208" t="s">
        <v>330</v>
      </c>
      <c r="V196" s="184"/>
      <c r="W196" s="214"/>
      <c r="X196" s="191">
        <v>0.42</v>
      </c>
      <c r="Y196" s="221" t="s">
        <v>33</v>
      </c>
    </row>
    <row r="197" spans="2:27" x14ac:dyDescent="0.25">
      <c r="B197" s="30">
        <v>44896</v>
      </c>
      <c r="C197" s="46"/>
      <c r="D197" s="131">
        <v>0.628</v>
      </c>
      <c r="E197" s="130"/>
      <c r="F197" s="130"/>
      <c r="G197" s="130"/>
      <c r="H197" s="130"/>
      <c r="I197" s="105"/>
      <c r="J197" s="202">
        <v>0.47399999999999998</v>
      </c>
      <c r="K197" s="105"/>
      <c r="L197" s="26"/>
      <c r="M197" s="105"/>
      <c r="N197" s="47"/>
      <c r="O197" s="204"/>
      <c r="P197" s="236"/>
      <c r="Q197" s="105"/>
      <c r="R197" s="102"/>
      <c r="S197" s="103"/>
      <c r="T197" s="195" t="s">
        <v>330</v>
      </c>
      <c r="U197" s="208" t="s">
        <v>330</v>
      </c>
      <c r="V197" s="184"/>
      <c r="W197" s="214"/>
      <c r="X197" s="191">
        <v>0.40600000000000003</v>
      </c>
      <c r="Y197" s="221" t="s">
        <v>33</v>
      </c>
    </row>
    <row r="198" spans="2:27" x14ac:dyDescent="0.25">
      <c r="B198" s="30">
        <v>44900</v>
      </c>
      <c r="C198" s="105"/>
      <c r="D198" s="131">
        <v>0.379</v>
      </c>
      <c r="E198" s="130"/>
      <c r="F198" s="130"/>
      <c r="G198" s="130"/>
      <c r="H198" s="130"/>
      <c r="I198" s="105"/>
      <c r="J198" s="202">
        <v>0.379</v>
      </c>
      <c r="K198" s="105"/>
      <c r="L198" s="26"/>
      <c r="M198" s="105"/>
      <c r="N198" s="47" t="s">
        <v>33</v>
      </c>
      <c r="O198" s="205">
        <v>0.23</v>
      </c>
      <c r="P198" s="236"/>
      <c r="Q198" s="105"/>
      <c r="R198" s="102"/>
      <c r="S198" s="103"/>
      <c r="T198" s="195" t="s">
        <v>330</v>
      </c>
      <c r="U198" s="208" t="s">
        <v>330</v>
      </c>
      <c r="V198" s="184"/>
      <c r="W198" s="214"/>
      <c r="X198" s="191">
        <v>0.46100000000000002</v>
      </c>
      <c r="Y198" s="221" t="s">
        <v>33</v>
      </c>
      <c r="AA198" t="s">
        <v>177</v>
      </c>
    </row>
    <row r="199" spans="2:27" x14ac:dyDescent="0.25">
      <c r="B199" s="30">
        <v>44902</v>
      </c>
      <c r="C199" s="46"/>
      <c r="D199" s="131">
        <v>0.34899999999999998</v>
      </c>
      <c r="E199" s="130"/>
      <c r="F199" s="130"/>
      <c r="G199" s="130"/>
      <c r="H199" s="130"/>
      <c r="I199" s="105"/>
      <c r="J199" s="202">
        <v>0.14000000000000001</v>
      </c>
      <c r="K199" s="105"/>
      <c r="L199" s="26"/>
      <c r="M199" s="105"/>
      <c r="N199" s="47" t="s">
        <v>33</v>
      </c>
      <c r="O199" s="204"/>
      <c r="P199" s="236"/>
      <c r="Q199" s="105"/>
      <c r="R199" s="102"/>
      <c r="S199" s="103"/>
      <c r="T199" s="195" t="s">
        <v>330</v>
      </c>
      <c r="U199" s="208" t="s">
        <v>330</v>
      </c>
      <c r="V199" s="184"/>
      <c r="W199" s="214"/>
      <c r="X199" s="191">
        <v>0.41299999999999998</v>
      </c>
      <c r="Y199" s="221" t="s">
        <v>33</v>
      </c>
    </row>
    <row r="200" spans="2:27" x14ac:dyDescent="0.25">
      <c r="B200" s="30">
        <v>44907</v>
      </c>
      <c r="C200" s="105"/>
      <c r="D200" s="131">
        <v>0.496</v>
      </c>
      <c r="E200" s="130"/>
      <c r="F200" s="130"/>
      <c r="G200" s="130"/>
      <c r="H200" s="130"/>
      <c r="I200" s="105"/>
      <c r="J200" s="202">
        <v>0.114</v>
      </c>
      <c r="K200" s="105"/>
      <c r="L200" s="26"/>
      <c r="M200" s="105"/>
      <c r="N200" s="47" t="s">
        <v>33</v>
      </c>
      <c r="O200" s="205">
        <v>0.14799999999999999</v>
      </c>
      <c r="P200" s="236"/>
      <c r="Q200" s="105"/>
      <c r="R200" s="102"/>
      <c r="S200" s="103"/>
      <c r="T200" s="195" t="s">
        <v>330</v>
      </c>
      <c r="U200" s="208" t="s">
        <v>330</v>
      </c>
      <c r="V200" s="184"/>
      <c r="W200" s="214"/>
      <c r="X200" s="191">
        <v>0.40600000000000003</v>
      </c>
      <c r="Y200" s="221" t="s">
        <v>33</v>
      </c>
    </row>
    <row r="201" spans="2:27" x14ac:dyDescent="0.25">
      <c r="B201" s="30">
        <v>44910</v>
      </c>
      <c r="C201" s="46"/>
      <c r="D201" s="131">
        <v>0.624</v>
      </c>
      <c r="E201" s="130"/>
      <c r="F201" s="130"/>
      <c r="G201" s="130"/>
      <c r="H201" s="130"/>
      <c r="I201" s="105"/>
      <c r="J201" s="202">
        <v>0.222</v>
      </c>
      <c r="K201" s="105"/>
      <c r="L201" s="26"/>
      <c r="M201" s="105"/>
      <c r="N201" s="47" t="s">
        <v>33</v>
      </c>
      <c r="O201" s="204"/>
      <c r="P201" s="236"/>
      <c r="Q201" s="105"/>
      <c r="R201" s="102"/>
      <c r="S201" s="103"/>
      <c r="T201" s="195" t="s">
        <v>330</v>
      </c>
      <c r="U201" s="208" t="s">
        <v>330</v>
      </c>
      <c r="V201" s="184"/>
      <c r="W201" s="214"/>
      <c r="X201" s="191">
        <v>0.41199999999999998</v>
      </c>
      <c r="Y201" s="221" t="s">
        <v>33</v>
      </c>
      <c r="AA201" t="s">
        <v>178</v>
      </c>
    </row>
    <row r="202" spans="2:27" x14ac:dyDescent="0.25">
      <c r="B202" s="30">
        <v>44914</v>
      </c>
      <c r="C202" s="46"/>
      <c r="D202" s="131">
        <v>0.46500000000000002</v>
      </c>
      <c r="E202" s="130"/>
      <c r="F202" s="130"/>
      <c r="G202" s="130"/>
      <c r="H202" s="130"/>
      <c r="I202" s="105"/>
      <c r="J202" s="202">
        <v>0.46500000000000002</v>
      </c>
      <c r="K202" s="105"/>
      <c r="L202" s="26"/>
      <c r="M202" s="105"/>
      <c r="N202" s="47" t="s">
        <v>33</v>
      </c>
      <c r="O202" s="204">
        <v>0.111</v>
      </c>
      <c r="P202" s="236"/>
      <c r="Q202" s="105"/>
      <c r="R202" s="102"/>
      <c r="S202" s="103"/>
      <c r="T202" s="195" t="s">
        <v>330</v>
      </c>
      <c r="U202" s="208" t="s">
        <v>330</v>
      </c>
      <c r="V202" s="184"/>
      <c r="W202" s="214"/>
      <c r="X202" s="191">
        <v>0.43</v>
      </c>
      <c r="Y202" s="221" t="s">
        <v>33</v>
      </c>
    </row>
    <row r="203" spans="2:27" x14ac:dyDescent="0.25">
      <c r="B203" s="30">
        <v>44917</v>
      </c>
      <c r="C203" s="105"/>
      <c r="D203" s="131">
        <v>0.63500000000000001</v>
      </c>
      <c r="E203" s="130"/>
      <c r="F203" s="130"/>
      <c r="G203" s="130"/>
      <c r="H203" s="130"/>
      <c r="I203" s="105"/>
      <c r="J203" s="202">
        <v>0.112</v>
      </c>
      <c r="K203" s="105"/>
      <c r="L203" s="26"/>
      <c r="M203" s="105"/>
      <c r="N203" s="202">
        <v>0.19600000000000001</v>
      </c>
      <c r="O203" s="204"/>
      <c r="P203" s="236"/>
      <c r="Q203" s="105"/>
      <c r="R203" s="102"/>
      <c r="S203" s="103"/>
      <c r="T203" s="195" t="s">
        <v>330</v>
      </c>
      <c r="U203" s="208" t="s">
        <v>330</v>
      </c>
      <c r="V203" s="184"/>
      <c r="W203" s="214"/>
      <c r="X203" s="191">
        <v>0.33200000000000002</v>
      </c>
      <c r="Y203" s="221" t="s">
        <v>33</v>
      </c>
    </row>
    <row r="204" spans="2:27" x14ac:dyDescent="0.25">
      <c r="B204" s="30">
        <v>44922</v>
      </c>
      <c r="C204" s="105"/>
      <c r="D204" s="131">
        <v>0.40799999999999997</v>
      </c>
      <c r="E204" s="130"/>
      <c r="F204" s="130"/>
      <c r="G204" s="130"/>
      <c r="H204" s="130"/>
      <c r="I204" s="105"/>
      <c r="J204" s="202">
        <v>0.154</v>
      </c>
      <c r="K204" s="105"/>
      <c r="L204" s="26"/>
      <c r="M204" s="105"/>
      <c r="N204" s="47" t="s">
        <v>33</v>
      </c>
      <c r="O204" s="204">
        <v>8.5999999999999993E-2</v>
      </c>
      <c r="P204" s="236"/>
      <c r="Q204" s="105"/>
      <c r="R204" s="102"/>
      <c r="S204" s="103"/>
      <c r="T204" s="195" t="s">
        <v>330</v>
      </c>
      <c r="U204" s="208" t="s">
        <v>330</v>
      </c>
      <c r="V204" s="184"/>
      <c r="W204" s="214"/>
      <c r="X204" s="191">
        <v>0.41099999999999998</v>
      </c>
      <c r="Y204" s="221" t="s">
        <v>33</v>
      </c>
    </row>
    <row r="205" spans="2:27" x14ac:dyDescent="0.25">
      <c r="B205" s="30">
        <v>44924</v>
      </c>
      <c r="C205" s="46"/>
      <c r="D205" s="131">
        <v>0.52800000000000002</v>
      </c>
      <c r="E205" s="130"/>
      <c r="F205" s="130"/>
      <c r="G205" s="130"/>
      <c r="H205" s="130"/>
      <c r="I205" s="105"/>
      <c r="J205" s="202">
        <v>0.13500000000000001</v>
      </c>
      <c r="K205" s="105"/>
      <c r="L205" s="26"/>
      <c r="M205" s="105"/>
      <c r="N205" s="47" t="s">
        <v>33</v>
      </c>
      <c r="O205" s="204"/>
      <c r="P205" s="236"/>
      <c r="Q205" s="105"/>
      <c r="R205" s="102"/>
      <c r="S205" s="103"/>
      <c r="T205" s="195" t="s">
        <v>330</v>
      </c>
      <c r="U205" s="208" t="s">
        <v>330</v>
      </c>
      <c r="V205" s="184"/>
      <c r="W205" s="214"/>
      <c r="X205" s="191">
        <v>0.39300000000000002</v>
      </c>
      <c r="Y205" s="221" t="s">
        <v>33</v>
      </c>
    </row>
    <row r="206" spans="2:27" x14ac:dyDescent="0.25">
      <c r="B206" s="30">
        <v>44929</v>
      </c>
      <c r="C206" s="46"/>
      <c r="D206" s="131">
        <v>0.3</v>
      </c>
      <c r="E206" s="26"/>
      <c r="F206" s="26"/>
      <c r="G206" s="26"/>
      <c r="H206" s="26"/>
      <c r="I206" s="46"/>
      <c r="J206" s="202">
        <v>0.189</v>
      </c>
      <c r="K206" s="46"/>
      <c r="L206" s="26"/>
      <c r="M206" s="46"/>
      <c r="N206" s="47" t="s">
        <v>33</v>
      </c>
      <c r="O206" s="204">
        <v>0.13300000000000001</v>
      </c>
      <c r="P206" s="236"/>
      <c r="Q206" s="46"/>
      <c r="R206" s="102"/>
      <c r="S206" s="103"/>
      <c r="T206" s="195" t="s">
        <v>330</v>
      </c>
      <c r="U206" s="208" t="s">
        <v>330</v>
      </c>
      <c r="V206" s="151"/>
      <c r="W206" s="210"/>
      <c r="X206" s="191">
        <v>0.23</v>
      </c>
      <c r="Y206" s="221" t="s">
        <v>33</v>
      </c>
    </row>
    <row r="207" spans="2:27" x14ac:dyDescent="0.25">
      <c r="B207" s="30">
        <v>44930</v>
      </c>
      <c r="C207" s="46"/>
      <c r="D207" s="131">
        <v>0.373</v>
      </c>
      <c r="E207" s="26"/>
      <c r="F207" s="26"/>
      <c r="G207" s="26"/>
      <c r="H207" s="26"/>
      <c r="I207" s="46"/>
      <c r="J207" s="202">
        <v>0.19900000000000001</v>
      </c>
      <c r="K207" s="46"/>
      <c r="L207" s="26"/>
      <c r="M207" s="46"/>
      <c r="N207" s="47" t="s">
        <v>33</v>
      </c>
      <c r="O207" s="244"/>
      <c r="P207" s="236"/>
      <c r="Q207" s="46"/>
      <c r="R207" s="102"/>
      <c r="S207" s="103"/>
      <c r="T207" s="110" t="s">
        <v>330</v>
      </c>
      <c r="U207" s="198" t="s">
        <v>330</v>
      </c>
      <c r="V207" s="151"/>
      <c r="W207" s="210"/>
      <c r="X207" s="191">
        <v>0.311</v>
      </c>
      <c r="Y207" s="221" t="s">
        <v>33</v>
      </c>
    </row>
    <row r="208" spans="2:27" x14ac:dyDescent="0.25">
      <c r="B208" s="30">
        <v>44935</v>
      </c>
      <c r="C208" s="46"/>
      <c r="D208" s="131">
        <v>0.621</v>
      </c>
      <c r="E208" s="130"/>
      <c r="F208" s="130"/>
      <c r="G208" s="130"/>
      <c r="H208" s="130"/>
      <c r="I208" s="105"/>
      <c r="J208" s="202">
        <v>0.23300000000000001</v>
      </c>
      <c r="K208" s="105"/>
      <c r="L208" s="26"/>
      <c r="M208" s="105"/>
      <c r="N208" s="47" t="s">
        <v>33</v>
      </c>
      <c r="O208" s="204">
        <v>0.109</v>
      </c>
      <c r="P208" s="236"/>
      <c r="Q208" s="105"/>
      <c r="R208" s="102"/>
      <c r="S208" s="103"/>
      <c r="T208" s="195" t="s">
        <v>330</v>
      </c>
      <c r="U208" s="208" t="s">
        <v>330</v>
      </c>
      <c r="V208" s="184"/>
      <c r="W208" s="214"/>
      <c r="X208" s="191">
        <v>0.41</v>
      </c>
      <c r="Y208" s="221" t="s">
        <v>33</v>
      </c>
    </row>
    <row r="209" spans="2:27" x14ac:dyDescent="0.25">
      <c r="B209" s="30">
        <v>44938</v>
      </c>
      <c r="C209" s="105"/>
      <c r="D209" s="131">
        <v>0.90100000000000002</v>
      </c>
      <c r="E209" s="130"/>
      <c r="F209" s="130"/>
      <c r="G209" s="130"/>
      <c r="H209" s="130"/>
      <c r="I209" s="105"/>
      <c r="J209" s="202">
        <v>0.34399999999999997</v>
      </c>
      <c r="K209" s="105"/>
      <c r="L209" s="26"/>
      <c r="M209" s="105"/>
      <c r="N209" s="47" t="s">
        <v>33</v>
      </c>
      <c r="O209" s="204"/>
      <c r="P209" s="236"/>
      <c r="Q209" s="105"/>
      <c r="R209" s="102"/>
      <c r="S209" s="103"/>
      <c r="T209" s="195" t="s">
        <v>330</v>
      </c>
      <c r="U209" s="208" t="s">
        <v>330</v>
      </c>
      <c r="V209" s="184"/>
      <c r="W209" s="214"/>
      <c r="X209" s="191">
        <v>0.45600000000000002</v>
      </c>
      <c r="Y209" s="221" t="s">
        <v>33</v>
      </c>
    </row>
    <row r="210" spans="2:27" x14ac:dyDescent="0.25">
      <c r="B210" s="30">
        <v>44942</v>
      </c>
      <c r="C210" s="105"/>
      <c r="D210" s="131">
        <v>0.35</v>
      </c>
      <c r="E210" s="26"/>
      <c r="F210" s="26"/>
      <c r="G210" s="26"/>
      <c r="H210" s="26"/>
      <c r="I210" s="46"/>
      <c r="J210" s="202">
        <v>0.21</v>
      </c>
      <c r="K210" s="46"/>
      <c r="L210" s="26"/>
      <c r="M210" s="46"/>
      <c r="N210" s="47" t="s">
        <v>33</v>
      </c>
      <c r="O210" s="204">
        <v>0.13</v>
      </c>
      <c r="P210" s="236"/>
      <c r="Q210" s="46"/>
      <c r="R210" s="102"/>
      <c r="S210" s="103"/>
      <c r="T210" s="195" t="s">
        <v>330</v>
      </c>
      <c r="U210" s="208" t="s">
        <v>330</v>
      </c>
      <c r="V210" s="151"/>
      <c r="W210" s="210"/>
      <c r="X210" s="191">
        <v>0.33900000000000002</v>
      </c>
      <c r="Y210" s="221" t="s">
        <v>33</v>
      </c>
    </row>
    <row r="211" spans="2:27" x14ac:dyDescent="0.25">
      <c r="B211" s="30">
        <v>44945</v>
      </c>
      <c r="C211" s="105"/>
      <c r="D211" s="131">
        <v>0.51800000000000002</v>
      </c>
      <c r="E211" s="130"/>
      <c r="F211" s="130"/>
      <c r="G211" s="130"/>
      <c r="H211" s="130"/>
      <c r="I211" s="105"/>
      <c r="J211" s="202">
        <v>0.2</v>
      </c>
      <c r="K211" s="105"/>
      <c r="L211" s="26"/>
      <c r="M211" s="105"/>
      <c r="N211" s="47" t="s">
        <v>33</v>
      </c>
      <c r="O211" s="204"/>
      <c r="P211" s="236"/>
      <c r="Q211" s="105"/>
      <c r="R211" s="102"/>
      <c r="S211" s="103"/>
      <c r="T211" s="195" t="s">
        <v>330</v>
      </c>
      <c r="U211" s="208" t="s">
        <v>330</v>
      </c>
      <c r="V211" s="184"/>
      <c r="W211" s="214"/>
      <c r="X211" s="191">
        <v>0.47</v>
      </c>
      <c r="Y211" s="221" t="s">
        <v>33</v>
      </c>
    </row>
    <row r="212" spans="2:27" x14ac:dyDescent="0.25">
      <c r="B212" s="30">
        <v>44949</v>
      </c>
      <c r="C212" s="105"/>
      <c r="D212" s="131">
        <v>0.29099999999999998</v>
      </c>
      <c r="E212" s="26"/>
      <c r="F212" s="26"/>
      <c r="G212" s="26"/>
      <c r="H212" s="26"/>
      <c r="I212" s="46"/>
      <c r="J212" s="202">
        <v>0.20200000000000001</v>
      </c>
      <c r="K212" s="46"/>
      <c r="L212" s="26"/>
      <c r="M212" s="46"/>
      <c r="N212" s="47" t="s">
        <v>33</v>
      </c>
      <c r="O212" s="204">
        <v>0.115</v>
      </c>
      <c r="P212" s="236"/>
      <c r="Q212" s="46"/>
      <c r="R212" s="102"/>
      <c r="S212" s="103"/>
      <c r="T212" s="195" t="s">
        <v>330</v>
      </c>
      <c r="U212" s="208" t="s">
        <v>330</v>
      </c>
      <c r="V212" s="151"/>
      <c r="W212" s="210"/>
      <c r="X212" s="191">
        <v>0.57999999999999996</v>
      </c>
      <c r="Y212" s="221" t="s">
        <v>33</v>
      </c>
    </row>
    <row r="213" spans="2:27" x14ac:dyDescent="0.25">
      <c r="B213" s="30">
        <v>44952</v>
      </c>
      <c r="C213" s="105"/>
      <c r="D213" s="131">
        <v>0.42099999999999999</v>
      </c>
      <c r="E213" s="26"/>
      <c r="F213" s="26"/>
      <c r="G213" s="26"/>
      <c r="H213" s="26"/>
      <c r="I213" s="46"/>
      <c r="J213" s="202">
        <v>0.192</v>
      </c>
      <c r="K213" s="46"/>
      <c r="L213" s="26"/>
      <c r="M213" s="46"/>
      <c r="N213" s="47" t="s">
        <v>33</v>
      </c>
      <c r="O213" s="204"/>
      <c r="P213" s="236"/>
      <c r="Q213" s="46"/>
      <c r="R213" s="102"/>
      <c r="S213" s="103"/>
      <c r="T213" s="195" t="s">
        <v>330</v>
      </c>
      <c r="U213" s="208" t="s">
        <v>330</v>
      </c>
      <c r="V213" s="151"/>
      <c r="W213" s="210"/>
      <c r="X213" s="191">
        <v>0.35099999999999998</v>
      </c>
      <c r="Y213" s="221" t="s">
        <v>33</v>
      </c>
    </row>
    <row r="214" spans="2:27" x14ac:dyDescent="0.25">
      <c r="B214" s="30">
        <v>44956</v>
      </c>
      <c r="C214" s="105"/>
      <c r="D214" s="131">
        <v>0.376</v>
      </c>
      <c r="E214" s="130"/>
      <c r="F214" s="130"/>
      <c r="G214" s="130"/>
      <c r="H214" s="130"/>
      <c r="I214" s="105"/>
      <c r="J214" s="202">
        <v>0.251</v>
      </c>
      <c r="K214" s="105"/>
      <c r="L214" s="26"/>
      <c r="M214" s="105"/>
      <c r="N214" s="106" t="s">
        <v>330</v>
      </c>
      <c r="O214" s="204" t="s">
        <v>330</v>
      </c>
      <c r="P214" s="236"/>
      <c r="Q214" s="105"/>
      <c r="R214" s="102"/>
      <c r="S214" s="103"/>
      <c r="T214" s="195" t="s">
        <v>330</v>
      </c>
      <c r="U214" s="208" t="s">
        <v>330</v>
      </c>
      <c r="V214" s="184"/>
      <c r="W214" s="214"/>
      <c r="X214" s="191">
        <v>0.123</v>
      </c>
      <c r="Y214" s="221" t="s">
        <v>33</v>
      </c>
    </row>
    <row r="215" spans="2:27" x14ac:dyDescent="0.25">
      <c r="B215" s="30">
        <v>44959</v>
      </c>
      <c r="C215" s="105"/>
      <c r="D215" s="131">
        <v>0.26300000000000001</v>
      </c>
      <c r="E215" s="26"/>
      <c r="F215" s="26"/>
      <c r="G215" s="26"/>
      <c r="H215" s="26"/>
      <c r="I215" s="46"/>
      <c r="J215" s="202">
        <v>0.127</v>
      </c>
      <c r="K215" s="46"/>
      <c r="L215" s="26"/>
      <c r="M215" s="46"/>
      <c r="N215" s="47"/>
      <c r="O215" s="204"/>
      <c r="P215" s="236"/>
      <c r="Q215" s="46"/>
      <c r="R215" s="102"/>
      <c r="S215" s="103"/>
      <c r="T215" s="195" t="s">
        <v>330</v>
      </c>
      <c r="U215" s="208" t="s">
        <v>330</v>
      </c>
      <c r="V215" s="151"/>
      <c r="W215" s="210"/>
      <c r="X215" s="191">
        <v>0.52900000000000003</v>
      </c>
      <c r="Y215" s="221" t="s">
        <v>33</v>
      </c>
    </row>
    <row r="216" spans="2:27" x14ac:dyDescent="0.25">
      <c r="B216" s="30">
        <v>44963</v>
      </c>
      <c r="C216" s="105"/>
      <c r="D216" s="131">
        <v>0.20200000000000001</v>
      </c>
      <c r="E216" s="26"/>
      <c r="F216" s="26"/>
      <c r="G216" s="26"/>
      <c r="H216" s="26"/>
      <c r="I216" s="46"/>
      <c r="J216" s="202">
        <v>7.2999999999999995E-2</v>
      </c>
      <c r="K216" s="46"/>
      <c r="L216" s="26"/>
      <c r="M216" s="46"/>
      <c r="N216" s="47" t="s">
        <v>33</v>
      </c>
      <c r="O216" s="204">
        <v>8.6999999999999994E-2</v>
      </c>
      <c r="P216" s="236"/>
      <c r="Q216" s="46"/>
      <c r="R216" s="102"/>
      <c r="S216" s="103"/>
      <c r="T216" s="110" t="s">
        <v>330</v>
      </c>
      <c r="U216" s="198" t="s">
        <v>330</v>
      </c>
      <c r="V216" s="151"/>
      <c r="W216" s="210"/>
      <c r="X216" s="191">
        <v>0.58299999999999996</v>
      </c>
      <c r="Y216" s="221" t="s">
        <v>33</v>
      </c>
    </row>
    <row r="217" spans="2:27" x14ac:dyDescent="0.25">
      <c r="B217" s="30">
        <v>44966</v>
      </c>
      <c r="C217" s="105"/>
      <c r="D217" s="131">
        <v>0.64500000000000002</v>
      </c>
      <c r="E217" s="130"/>
      <c r="F217" s="130"/>
      <c r="G217" s="130"/>
      <c r="H217" s="130"/>
      <c r="I217" s="105"/>
      <c r="J217" s="202">
        <v>0.24099999999999999</v>
      </c>
      <c r="K217" s="105"/>
      <c r="L217" s="26"/>
      <c r="M217" s="105"/>
      <c r="N217" s="47" t="s">
        <v>33</v>
      </c>
      <c r="O217" s="204"/>
      <c r="P217" s="236"/>
      <c r="Q217" s="105"/>
      <c r="R217" s="102"/>
      <c r="S217" s="103"/>
      <c r="T217" s="195" t="s">
        <v>330</v>
      </c>
      <c r="U217" s="208" t="s">
        <v>330</v>
      </c>
      <c r="V217" s="184"/>
      <c r="W217" s="214"/>
      <c r="X217" s="191">
        <v>0.68799999999999994</v>
      </c>
      <c r="Y217" s="221" t="s">
        <v>33</v>
      </c>
      <c r="AA217" t="s">
        <v>180</v>
      </c>
    </row>
    <row r="218" spans="2:27" x14ac:dyDescent="0.25">
      <c r="B218" s="30">
        <v>44970</v>
      </c>
      <c r="C218" s="105"/>
      <c r="D218" s="131">
        <v>0.46100000000000002</v>
      </c>
      <c r="E218" s="26"/>
      <c r="F218" s="26"/>
      <c r="G218" s="26"/>
      <c r="H218" s="26"/>
      <c r="I218" s="46"/>
      <c r="J218" s="202">
        <v>0.13600000000000001</v>
      </c>
      <c r="K218" s="46"/>
      <c r="L218" s="26"/>
      <c r="M218" s="46"/>
      <c r="N218" s="47" t="s">
        <v>33</v>
      </c>
      <c r="O218" s="204">
        <v>0.125</v>
      </c>
      <c r="P218" s="236"/>
      <c r="Q218" s="46"/>
      <c r="R218" s="102"/>
      <c r="S218" s="103"/>
      <c r="T218" s="195">
        <v>6.9000000000000006E-2</v>
      </c>
      <c r="U218" s="208" t="s">
        <v>330</v>
      </c>
      <c r="V218" s="151"/>
      <c r="W218" s="210"/>
      <c r="X218" s="191">
        <v>0.35399999999999998</v>
      </c>
      <c r="Y218" s="221" t="s">
        <v>33</v>
      </c>
    </row>
    <row r="219" spans="2:27" x14ac:dyDescent="0.25">
      <c r="B219" s="30">
        <v>44972</v>
      </c>
      <c r="C219" s="105"/>
      <c r="D219" s="131">
        <v>0.308</v>
      </c>
      <c r="E219" s="26"/>
      <c r="F219" s="26"/>
      <c r="G219" s="26"/>
      <c r="H219" s="26"/>
      <c r="I219" s="46"/>
      <c r="J219" s="202">
        <v>8.1000000000000003E-2</v>
      </c>
      <c r="K219" s="46"/>
      <c r="L219" s="26"/>
      <c r="M219" s="46"/>
      <c r="N219" s="47" t="s">
        <v>33</v>
      </c>
      <c r="O219" s="204">
        <v>9.0999999999999998E-2</v>
      </c>
      <c r="P219" s="207">
        <v>0.109</v>
      </c>
      <c r="Q219" s="46"/>
      <c r="R219" s="102" t="s">
        <v>33</v>
      </c>
      <c r="S219" s="103" t="s">
        <v>33</v>
      </c>
      <c r="T219" s="110" t="s">
        <v>330</v>
      </c>
      <c r="U219" s="198" t="s">
        <v>330</v>
      </c>
      <c r="V219" s="225" t="s">
        <v>167</v>
      </c>
      <c r="W219" s="200" t="s">
        <v>33</v>
      </c>
      <c r="X219" s="191">
        <v>0.38900000000000001</v>
      </c>
      <c r="Y219" s="221" t="s">
        <v>33</v>
      </c>
    </row>
    <row r="220" spans="2:27" x14ac:dyDescent="0.25">
      <c r="B220" s="30">
        <v>44974</v>
      </c>
      <c r="C220" s="105"/>
      <c r="D220" s="131">
        <v>0.184</v>
      </c>
      <c r="E220" s="130"/>
      <c r="F220" s="130"/>
      <c r="G220" s="130"/>
      <c r="H220" s="130"/>
      <c r="I220" s="105"/>
      <c r="J220" s="202">
        <v>0.10299999999999999</v>
      </c>
      <c r="K220" s="105"/>
      <c r="L220" s="26"/>
      <c r="M220" s="105"/>
      <c r="N220" s="47" t="s">
        <v>33</v>
      </c>
      <c r="O220" s="204">
        <v>9.8000000000000004E-2</v>
      </c>
      <c r="P220" s="207">
        <v>0.127</v>
      </c>
      <c r="Q220" s="105"/>
      <c r="R220" s="102"/>
      <c r="S220" s="103"/>
      <c r="T220" s="195" t="s">
        <v>330</v>
      </c>
      <c r="U220" s="208" t="s">
        <v>330</v>
      </c>
      <c r="V220" s="225" t="s">
        <v>167</v>
      </c>
      <c r="W220" s="200"/>
      <c r="X220" s="191">
        <v>0.435</v>
      </c>
      <c r="Y220" s="221"/>
    </row>
    <row r="221" spans="2:27" x14ac:dyDescent="0.25">
      <c r="B221" s="30">
        <v>44977</v>
      </c>
      <c r="C221" s="105"/>
      <c r="D221" s="131">
        <v>0.38800000000000001</v>
      </c>
      <c r="E221" s="26"/>
      <c r="F221" s="26"/>
      <c r="G221" s="26"/>
      <c r="H221" s="26"/>
      <c r="I221" s="46"/>
      <c r="J221" s="202">
        <v>0.45900000000000002</v>
      </c>
      <c r="K221" s="46"/>
      <c r="L221" s="26"/>
      <c r="M221" s="46"/>
      <c r="N221" s="47" t="s">
        <v>33</v>
      </c>
      <c r="O221" s="204">
        <v>8.1000000000000003E-2</v>
      </c>
      <c r="P221" s="207">
        <v>9.1999999999999998E-2</v>
      </c>
      <c r="Q221" s="46"/>
      <c r="R221" s="102"/>
      <c r="S221" s="103"/>
      <c r="T221" s="195" t="s">
        <v>330</v>
      </c>
      <c r="U221" s="208" t="s">
        <v>330</v>
      </c>
      <c r="V221" s="225" t="s">
        <v>167</v>
      </c>
      <c r="W221" s="200"/>
      <c r="X221" s="218" t="s">
        <v>330</v>
      </c>
      <c r="Y221" s="221"/>
    </row>
    <row r="222" spans="2:27" x14ac:dyDescent="0.25">
      <c r="B222" s="30">
        <v>44979</v>
      </c>
      <c r="C222" s="105"/>
      <c r="D222" s="131">
        <v>0.27800000000000002</v>
      </c>
      <c r="E222" s="26"/>
      <c r="F222" s="26"/>
      <c r="G222" s="26"/>
      <c r="H222" s="26"/>
      <c r="I222" s="46"/>
      <c r="J222" s="202">
        <v>0.13100000000000001</v>
      </c>
      <c r="K222" s="46"/>
      <c r="L222" s="26"/>
      <c r="M222" s="46"/>
      <c r="N222" s="47" t="s">
        <v>33</v>
      </c>
      <c r="O222" s="204">
        <v>6.4000000000000001E-2</v>
      </c>
      <c r="P222" s="207">
        <v>9.1999999999999998E-2</v>
      </c>
      <c r="Q222" s="46"/>
      <c r="R222" s="102" t="s">
        <v>33</v>
      </c>
      <c r="S222" s="103" t="s">
        <v>33</v>
      </c>
      <c r="T222" s="110" t="s">
        <v>330</v>
      </c>
      <c r="U222" s="198" t="s">
        <v>330</v>
      </c>
      <c r="V222" s="225" t="s">
        <v>167</v>
      </c>
      <c r="W222" s="200" t="s">
        <v>33</v>
      </c>
      <c r="X222" s="218" t="s">
        <v>330</v>
      </c>
      <c r="Y222" s="221" t="s">
        <v>33</v>
      </c>
    </row>
    <row r="223" spans="2:27" x14ac:dyDescent="0.25">
      <c r="B223" s="30">
        <v>44981</v>
      </c>
      <c r="C223" s="105"/>
      <c r="D223" s="131">
        <v>0.26700000000000002</v>
      </c>
      <c r="E223" s="130"/>
      <c r="F223" s="130"/>
      <c r="G223" s="130"/>
      <c r="H223" s="130"/>
      <c r="I223" s="105"/>
      <c r="J223" s="202">
        <v>0.188</v>
      </c>
      <c r="K223" s="105"/>
      <c r="L223" s="26"/>
      <c r="M223" s="105"/>
      <c r="N223" s="47" t="s">
        <v>33</v>
      </c>
      <c r="O223" s="204">
        <v>0.111</v>
      </c>
      <c r="P223" s="207">
        <v>0.128</v>
      </c>
      <c r="Q223" s="105"/>
      <c r="R223" s="102"/>
      <c r="S223" s="103"/>
      <c r="T223" s="195">
        <v>0.32</v>
      </c>
      <c r="U223" s="208">
        <v>0.32300000000000001</v>
      </c>
      <c r="V223" s="225" t="s">
        <v>167</v>
      </c>
      <c r="W223" s="214"/>
      <c r="X223" s="191">
        <v>0.435</v>
      </c>
      <c r="Y223" s="221"/>
    </row>
    <row r="224" spans="2:27" ht="14.25" customHeight="1" x14ac:dyDescent="0.25">
      <c r="B224" s="30">
        <v>44984</v>
      </c>
      <c r="C224" s="105"/>
      <c r="D224" s="131">
        <v>0.21299999999999999</v>
      </c>
      <c r="E224" s="26"/>
      <c r="F224" s="26"/>
      <c r="G224" s="26"/>
      <c r="H224" s="26"/>
      <c r="I224" s="46"/>
      <c r="J224" s="202">
        <v>0.123</v>
      </c>
      <c r="K224" s="46"/>
      <c r="L224" s="26"/>
      <c r="M224" s="46"/>
      <c r="N224" s="47" t="s">
        <v>33</v>
      </c>
      <c r="O224" s="204" t="s">
        <v>330</v>
      </c>
      <c r="P224" s="207" t="s">
        <v>330</v>
      </c>
      <c r="Q224" s="46"/>
      <c r="R224" s="102" t="s">
        <v>33</v>
      </c>
      <c r="S224" s="103" t="s">
        <v>181</v>
      </c>
      <c r="T224" s="195" t="s">
        <v>330</v>
      </c>
      <c r="U224" s="208" t="s">
        <v>330</v>
      </c>
      <c r="V224" s="225" t="s">
        <v>167</v>
      </c>
      <c r="W224" s="200" t="s">
        <v>33</v>
      </c>
      <c r="X224" s="218" t="s">
        <v>330</v>
      </c>
      <c r="Y224" s="221" t="s">
        <v>33</v>
      </c>
    </row>
    <row r="225" spans="2:27" x14ac:dyDescent="0.25">
      <c r="B225" s="30">
        <v>44986</v>
      </c>
      <c r="C225" s="105"/>
      <c r="D225" s="131">
        <v>0.307</v>
      </c>
      <c r="E225" s="26"/>
      <c r="F225" s="26"/>
      <c r="G225" s="26"/>
      <c r="H225" s="26"/>
      <c r="I225" s="46"/>
      <c r="J225" s="202">
        <v>6.6000000000000003E-2</v>
      </c>
      <c r="K225" s="46"/>
      <c r="L225" s="26"/>
      <c r="M225" s="46"/>
      <c r="N225" s="47" t="s">
        <v>33</v>
      </c>
      <c r="O225" s="205" t="s">
        <v>330</v>
      </c>
      <c r="P225" s="207" t="s">
        <v>330</v>
      </c>
      <c r="Q225" s="46"/>
      <c r="R225" s="102"/>
      <c r="S225" s="103"/>
      <c r="T225" s="110" t="s">
        <v>330</v>
      </c>
      <c r="U225" s="198" t="s">
        <v>330</v>
      </c>
      <c r="V225" s="225" t="s">
        <v>167</v>
      </c>
      <c r="W225" s="210"/>
      <c r="X225" s="191">
        <v>0.123</v>
      </c>
      <c r="Y225" s="221"/>
    </row>
    <row r="226" spans="2:27" ht="15" customHeight="1" x14ac:dyDescent="0.25">
      <c r="B226" s="30">
        <v>44988</v>
      </c>
      <c r="C226" s="105"/>
      <c r="D226" s="131">
        <v>0.38200000000000001</v>
      </c>
      <c r="E226" s="130"/>
      <c r="F226" s="130"/>
      <c r="G226" s="130"/>
      <c r="H226" s="130"/>
      <c r="I226" s="105"/>
      <c r="J226" s="202">
        <v>0.14000000000000001</v>
      </c>
      <c r="K226" s="105"/>
      <c r="L226" s="26"/>
      <c r="M226" s="105"/>
      <c r="N226" s="47" t="s">
        <v>33</v>
      </c>
      <c r="O226" s="204">
        <v>0.10199999999999999</v>
      </c>
      <c r="P226" s="207">
        <v>0.11899999999999999</v>
      </c>
      <c r="Q226" s="105"/>
      <c r="R226" s="102"/>
      <c r="S226" s="103"/>
      <c r="T226" s="195" t="s">
        <v>330</v>
      </c>
      <c r="U226" s="208" t="s">
        <v>330</v>
      </c>
      <c r="V226" s="225" t="s">
        <v>167</v>
      </c>
      <c r="W226" s="214"/>
      <c r="X226" s="191">
        <v>0.17299999999999999</v>
      </c>
      <c r="Y226" s="221"/>
    </row>
    <row r="227" spans="2:27" x14ac:dyDescent="0.25">
      <c r="B227" s="30">
        <v>44991</v>
      </c>
      <c r="C227" s="105"/>
      <c r="D227" s="131">
        <v>0.24</v>
      </c>
      <c r="E227" s="130"/>
      <c r="F227" s="130"/>
      <c r="G227" s="130"/>
      <c r="H227" s="130"/>
      <c r="I227" s="105"/>
      <c r="J227" s="202">
        <v>7.4999999999999997E-2</v>
      </c>
      <c r="K227" s="105"/>
      <c r="L227" s="26"/>
      <c r="M227" s="105"/>
      <c r="N227" s="47" t="s">
        <v>33</v>
      </c>
      <c r="O227" s="204" t="s">
        <v>330</v>
      </c>
      <c r="P227" s="207" t="s">
        <v>330</v>
      </c>
      <c r="Q227" s="105"/>
      <c r="R227" s="102" t="s">
        <v>33</v>
      </c>
      <c r="S227" s="103" t="s">
        <v>33</v>
      </c>
      <c r="T227" s="195" t="s">
        <v>330</v>
      </c>
      <c r="U227" s="208" t="s">
        <v>330</v>
      </c>
      <c r="V227" s="225" t="s">
        <v>167</v>
      </c>
      <c r="W227" s="200" t="s">
        <v>33</v>
      </c>
      <c r="X227" s="191">
        <v>0.41899999999999998</v>
      </c>
      <c r="Y227" s="221" t="s">
        <v>33</v>
      </c>
      <c r="AA227" t="s">
        <v>184</v>
      </c>
    </row>
    <row r="228" spans="2:27" x14ac:dyDescent="0.25">
      <c r="B228" s="30">
        <v>44993</v>
      </c>
      <c r="C228" s="105"/>
      <c r="D228" s="131">
        <v>0.193</v>
      </c>
      <c r="E228" s="26"/>
      <c r="F228" s="26"/>
      <c r="G228" s="26"/>
      <c r="H228" s="26"/>
      <c r="I228" s="46"/>
      <c r="J228" s="202">
        <v>7.2999999999999995E-2</v>
      </c>
      <c r="K228" s="46"/>
      <c r="L228" s="26"/>
      <c r="M228" s="46"/>
      <c r="N228" s="47" t="s">
        <v>33</v>
      </c>
      <c r="O228" s="204" t="s">
        <v>330</v>
      </c>
      <c r="P228" s="207" t="s">
        <v>330</v>
      </c>
      <c r="Q228" s="46"/>
      <c r="R228" s="102"/>
      <c r="S228" s="103"/>
      <c r="T228" s="195" t="s">
        <v>330</v>
      </c>
      <c r="U228" s="208" t="s">
        <v>330</v>
      </c>
      <c r="V228" s="225" t="s">
        <v>167</v>
      </c>
      <c r="W228" s="210"/>
      <c r="X228" s="191">
        <v>0.71099999999999997</v>
      </c>
      <c r="Y228" s="221"/>
    </row>
    <row r="229" spans="2:27" x14ac:dyDescent="0.25">
      <c r="B229" s="30">
        <v>44995</v>
      </c>
      <c r="C229" s="105"/>
      <c r="D229" s="131">
        <v>0.26400000000000001</v>
      </c>
      <c r="E229" s="130"/>
      <c r="F229" s="130"/>
      <c r="G229" s="130"/>
      <c r="H229" s="130"/>
      <c r="I229" s="105"/>
      <c r="J229" s="202">
        <v>9.6000000000000002E-2</v>
      </c>
      <c r="K229" s="105"/>
      <c r="L229" s="26"/>
      <c r="M229" s="105"/>
      <c r="N229" s="47" t="s">
        <v>33</v>
      </c>
      <c r="O229" s="204">
        <v>7.5999999999999998E-2</v>
      </c>
      <c r="P229" s="207" t="s">
        <v>330</v>
      </c>
      <c r="Q229" s="105"/>
      <c r="R229" s="102"/>
      <c r="S229" s="103"/>
      <c r="T229" s="195" t="s">
        <v>330</v>
      </c>
      <c r="U229" s="208" t="s">
        <v>330</v>
      </c>
      <c r="V229" s="225" t="s">
        <v>167</v>
      </c>
      <c r="W229" s="214"/>
      <c r="X229" s="191">
        <v>0.78500000000000003</v>
      </c>
      <c r="Y229" s="221"/>
    </row>
    <row r="230" spans="2:27" x14ac:dyDescent="0.25">
      <c r="B230" s="30">
        <v>44998</v>
      </c>
      <c r="C230" s="105"/>
      <c r="D230" s="131">
        <v>0.189</v>
      </c>
      <c r="E230" s="130"/>
      <c r="F230" s="130"/>
      <c r="G230" s="130"/>
      <c r="H230" s="130"/>
      <c r="I230" s="105"/>
      <c r="J230" s="202">
        <v>0.16500000000000001</v>
      </c>
      <c r="K230" s="105"/>
      <c r="L230" s="26"/>
      <c r="M230" s="105"/>
      <c r="N230" s="47" t="s">
        <v>33</v>
      </c>
      <c r="O230" s="204">
        <v>0.109</v>
      </c>
      <c r="P230" s="207" t="s">
        <v>330</v>
      </c>
      <c r="Q230" s="105"/>
      <c r="R230" s="102" t="s">
        <v>33</v>
      </c>
      <c r="S230" s="103" t="s">
        <v>33</v>
      </c>
      <c r="T230" s="195" t="s">
        <v>330</v>
      </c>
      <c r="U230" s="208" t="s">
        <v>330</v>
      </c>
      <c r="V230" s="225" t="s">
        <v>167</v>
      </c>
      <c r="W230" s="200" t="s">
        <v>33</v>
      </c>
      <c r="X230" s="191">
        <v>0.56899999999999995</v>
      </c>
      <c r="Y230" s="221" t="s">
        <v>33</v>
      </c>
    </row>
    <row r="231" spans="2:27" x14ac:dyDescent="0.25">
      <c r="B231" s="30">
        <v>45000</v>
      </c>
      <c r="C231" s="105"/>
      <c r="D231" s="131">
        <v>0.28100000000000003</v>
      </c>
      <c r="E231" s="130"/>
      <c r="F231" s="130"/>
      <c r="G231" s="130"/>
      <c r="H231" s="130"/>
      <c r="I231" s="105"/>
      <c r="J231" s="202">
        <v>0.13700000000000001</v>
      </c>
      <c r="K231" s="105"/>
      <c r="L231" s="26"/>
      <c r="M231" s="105"/>
      <c r="N231" s="47" t="s">
        <v>33</v>
      </c>
      <c r="O231" s="204">
        <v>0.10100000000000001</v>
      </c>
      <c r="P231" s="207">
        <v>6.5000000000000002E-2</v>
      </c>
      <c r="Q231" s="105"/>
      <c r="R231" s="102"/>
      <c r="S231" s="103"/>
      <c r="T231" s="195" t="s">
        <v>330</v>
      </c>
      <c r="U231" s="208" t="s">
        <v>330</v>
      </c>
      <c r="V231" s="225" t="s">
        <v>167</v>
      </c>
      <c r="W231" s="214"/>
      <c r="X231" s="191">
        <v>0.747</v>
      </c>
      <c r="Y231" s="221"/>
    </row>
    <row r="232" spans="2:27" x14ac:dyDescent="0.25">
      <c r="B232" s="30">
        <v>45002</v>
      </c>
      <c r="C232" s="105"/>
      <c r="D232" s="131">
        <v>0.33600000000000002</v>
      </c>
      <c r="E232" s="130"/>
      <c r="F232" s="130"/>
      <c r="G232" s="130"/>
      <c r="H232" s="130"/>
      <c r="I232" s="105"/>
      <c r="J232" s="202">
        <v>0.17799999999999999</v>
      </c>
      <c r="K232" s="105"/>
      <c r="L232" s="26"/>
      <c r="M232" s="105"/>
      <c r="N232" s="47" t="s">
        <v>33</v>
      </c>
      <c r="O232" s="204">
        <v>0.111</v>
      </c>
      <c r="P232" s="207">
        <v>7.2999999999999995E-2</v>
      </c>
      <c r="Q232" s="105"/>
      <c r="R232" s="102"/>
      <c r="S232" s="103"/>
      <c r="T232" s="195" t="s">
        <v>330</v>
      </c>
      <c r="U232" s="208" t="s">
        <v>330</v>
      </c>
      <c r="V232" s="225" t="s">
        <v>167</v>
      </c>
      <c r="W232" s="214"/>
      <c r="X232" s="191">
        <v>0.71399999999999997</v>
      </c>
      <c r="Y232" s="221"/>
    </row>
    <row r="233" spans="2:27" x14ac:dyDescent="0.25">
      <c r="B233" s="30">
        <v>45005</v>
      </c>
      <c r="C233" s="105"/>
      <c r="D233" s="131">
        <v>0.44400000000000001</v>
      </c>
      <c r="E233" s="130"/>
      <c r="F233" s="130"/>
      <c r="G233" s="130"/>
      <c r="H233" s="130"/>
      <c r="I233" s="105"/>
      <c r="J233" s="202">
        <v>0.23</v>
      </c>
      <c r="K233" s="105"/>
      <c r="L233" s="26"/>
      <c r="M233" s="105"/>
      <c r="N233" s="202">
        <v>0.14000000000000001</v>
      </c>
      <c r="O233" s="204">
        <v>0.104</v>
      </c>
      <c r="P233" s="207">
        <v>7.4999999999999997E-2</v>
      </c>
      <c r="Q233" s="105"/>
      <c r="R233" s="102" t="s">
        <v>33</v>
      </c>
      <c r="S233" s="103" t="s">
        <v>33</v>
      </c>
      <c r="T233" s="195" t="s">
        <v>330</v>
      </c>
      <c r="U233" s="208" t="s">
        <v>330</v>
      </c>
      <c r="V233" s="225" t="s">
        <v>167</v>
      </c>
      <c r="W233" s="200" t="s">
        <v>33</v>
      </c>
      <c r="X233" s="191">
        <v>0.17799999999999999</v>
      </c>
      <c r="Y233" s="221" t="s">
        <v>33</v>
      </c>
    </row>
    <row r="234" spans="2:27" x14ac:dyDescent="0.25">
      <c r="B234" s="30">
        <v>45007</v>
      </c>
      <c r="C234" s="105"/>
      <c r="D234" s="131">
        <v>0.38</v>
      </c>
      <c r="E234" s="130"/>
      <c r="F234" s="130"/>
      <c r="G234" s="130"/>
      <c r="H234" s="130"/>
      <c r="I234" s="105"/>
      <c r="J234" s="202">
        <v>0.17599999999999999</v>
      </c>
      <c r="K234" s="105"/>
      <c r="L234" s="26"/>
      <c r="M234" s="105"/>
      <c r="N234" s="47" t="s">
        <v>33</v>
      </c>
      <c r="O234" s="204">
        <v>0.112</v>
      </c>
      <c r="P234" s="207">
        <v>6.5000000000000002E-2</v>
      </c>
      <c r="Q234" s="105"/>
      <c r="R234" s="102"/>
      <c r="S234" s="103"/>
      <c r="T234" s="195" t="s">
        <v>330</v>
      </c>
      <c r="U234" s="208" t="s">
        <v>330</v>
      </c>
      <c r="V234" s="225" t="s">
        <v>167</v>
      </c>
      <c r="W234" s="214"/>
      <c r="X234" s="191">
        <v>0.52400000000000002</v>
      </c>
      <c r="Y234" s="221"/>
    </row>
    <row r="235" spans="2:27" x14ac:dyDescent="0.25">
      <c r="B235" s="30">
        <v>45009</v>
      </c>
      <c r="C235" s="105"/>
      <c r="D235" s="131">
        <v>0.255</v>
      </c>
      <c r="E235" s="130"/>
      <c r="F235" s="130"/>
      <c r="G235" s="130"/>
      <c r="H235" s="130"/>
      <c r="I235" s="105"/>
      <c r="J235" s="202">
        <v>0.19500000000000001</v>
      </c>
      <c r="K235" s="105"/>
      <c r="L235" s="26"/>
      <c r="M235" s="105"/>
      <c r="N235" s="47" t="s">
        <v>33</v>
      </c>
      <c r="O235" s="204">
        <v>0.10299999999999999</v>
      </c>
      <c r="P235" s="207">
        <v>7.2999999999999995E-2</v>
      </c>
      <c r="Q235" s="105"/>
      <c r="R235" s="102"/>
      <c r="S235" s="103"/>
      <c r="T235" s="195" t="s">
        <v>330</v>
      </c>
      <c r="U235" s="208" t="s">
        <v>330</v>
      </c>
      <c r="V235" s="225" t="s">
        <v>167</v>
      </c>
      <c r="W235" s="214"/>
      <c r="X235" s="191">
        <v>0.19400000000000001</v>
      </c>
      <c r="Y235" s="221"/>
    </row>
    <row r="236" spans="2:27" x14ac:dyDescent="0.25">
      <c r="B236" s="30">
        <v>45012</v>
      </c>
      <c r="C236" s="105"/>
      <c r="D236" s="131">
        <v>0.192</v>
      </c>
      <c r="E236" s="130"/>
      <c r="F236" s="130"/>
      <c r="G236" s="130"/>
      <c r="H236" s="130"/>
      <c r="I236" s="105"/>
      <c r="J236" s="202">
        <v>0.251</v>
      </c>
      <c r="K236" s="105"/>
      <c r="L236" s="26"/>
      <c r="M236" s="105"/>
      <c r="N236" s="47" t="s">
        <v>33</v>
      </c>
      <c r="O236" s="204">
        <v>9.9000000000000005E-2</v>
      </c>
      <c r="P236" s="207">
        <v>6.4000000000000001E-2</v>
      </c>
      <c r="Q236" s="105"/>
      <c r="R236" s="102" t="s">
        <v>33</v>
      </c>
      <c r="S236" s="103" t="s">
        <v>33</v>
      </c>
      <c r="T236" s="195" t="s">
        <v>330</v>
      </c>
      <c r="U236" s="208" t="s">
        <v>330</v>
      </c>
      <c r="V236" s="225" t="s">
        <v>167</v>
      </c>
      <c r="W236" s="200" t="s">
        <v>33</v>
      </c>
      <c r="X236" s="253" t="s">
        <v>33</v>
      </c>
      <c r="Y236" s="221" t="s">
        <v>33</v>
      </c>
    </row>
    <row r="237" spans="2:27" x14ac:dyDescent="0.25">
      <c r="B237" s="30">
        <v>45014</v>
      </c>
      <c r="C237" s="105"/>
      <c r="D237" s="131">
        <v>0.27100000000000002</v>
      </c>
      <c r="E237" s="130"/>
      <c r="F237" s="130"/>
      <c r="G237" s="130"/>
      <c r="H237" s="130"/>
      <c r="I237" s="105"/>
      <c r="J237" s="202">
        <v>0.20100000000000001</v>
      </c>
      <c r="K237" s="105"/>
      <c r="L237" s="26"/>
      <c r="M237" s="105"/>
      <c r="N237" s="47" t="s">
        <v>33</v>
      </c>
      <c r="O237" s="204">
        <v>0.10100000000000001</v>
      </c>
      <c r="P237" s="207">
        <v>7.8E-2</v>
      </c>
      <c r="Q237" s="105"/>
      <c r="R237" s="102"/>
      <c r="S237" s="103"/>
      <c r="T237" s="195" t="s">
        <v>330</v>
      </c>
      <c r="U237" s="208" t="s">
        <v>330</v>
      </c>
      <c r="V237" s="225" t="s">
        <v>167</v>
      </c>
      <c r="W237" s="214"/>
      <c r="X237" s="253" t="s">
        <v>33</v>
      </c>
      <c r="Y237" s="221"/>
    </row>
    <row r="238" spans="2:27" x14ac:dyDescent="0.25">
      <c r="B238" s="30">
        <v>45016</v>
      </c>
      <c r="C238" s="105"/>
      <c r="D238" s="131">
        <v>0.27600000000000002</v>
      </c>
      <c r="E238" s="130"/>
      <c r="F238" s="130"/>
      <c r="G238" s="130"/>
      <c r="H238" s="130"/>
      <c r="I238" s="105"/>
      <c r="J238" s="202">
        <v>0.16500000000000001</v>
      </c>
      <c r="K238" s="105"/>
      <c r="L238" s="26"/>
      <c r="M238" s="105"/>
      <c r="N238" s="47" t="s">
        <v>33</v>
      </c>
      <c r="O238" s="204">
        <v>0.1</v>
      </c>
      <c r="P238" s="207">
        <v>9.2999999999999999E-2</v>
      </c>
      <c r="Q238" s="105"/>
      <c r="R238" s="102"/>
      <c r="S238" s="103"/>
      <c r="T238" s="195" t="s">
        <v>330</v>
      </c>
      <c r="U238" s="208" t="s">
        <v>330</v>
      </c>
      <c r="V238" s="225" t="s">
        <v>167</v>
      </c>
      <c r="W238" s="214"/>
      <c r="X238" s="253" t="s">
        <v>33</v>
      </c>
      <c r="Y238" s="221"/>
    </row>
    <row r="239" spans="2:27" x14ac:dyDescent="0.25">
      <c r="B239" s="30">
        <v>45019</v>
      </c>
      <c r="C239" s="105"/>
      <c r="D239" s="131">
        <v>0.36499999999999999</v>
      </c>
      <c r="E239" s="130"/>
      <c r="F239" s="130"/>
      <c r="G239" s="130"/>
      <c r="H239" s="130"/>
      <c r="I239" s="105"/>
      <c r="J239" s="202">
        <v>0.21199999999999999</v>
      </c>
      <c r="K239" s="105"/>
      <c r="L239" s="26"/>
      <c r="M239" s="105"/>
      <c r="N239" s="47" t="s">
        <v>33</v>
      </c>
      <c r="O239" s="204">
        <v>0.109</v>
      </c>
      <c r="P239" s="207">
        <v>7.2999999999999995E-2</v>
      </c>
      <c r="Q239" s="105"/>
      <c r="R239" s="102" t="s">
        <v>33</v>
      </c>
      <c r="S239" s="103" t="s">
        <v>33</v>
      </c>
      <c r="T239" s="195" t="s">
        <v>330</v>
      </c>
      <c r="U239" s="208" t="s">
        <v>330</v>
      </c>
      <c r="V239" s="184" t="s">
        <v>330</v>
      </c>
      <c r="W239" s="200" t="s">
        <v>33</v>
      </c>
      <c r="X239" s="253" t="s">
        <v>33</v>
      </c>
      <c r="Y239" s="221" t="s">
        <v>33</v>
      </c>
    </row>
    <row r="240" spans="2:27" ht="14.25" customHeight="1" x14ac:dyDescent="0.25">
      <c r="B240" s="30">
        <v>45020</v>
      </c>
      <c r="C240" s="105"/>
      <c r="D240" s="131">
        <v>0.32300000000000001</v>
      </c>
      <c r="E240" s="130"/>
      <c r="F240" s="130"/>
      <c r="G240" s="130"/>
      <c r="H240" s="130"/>
      <c r="I240" s="105"/>
      <c r="J240" s="202">
        <v>0.192</v>
      </c>
      <c r="K240" s="105"/>
      <c r="L240" s="26"/>
      <c r="M240" s="105"/>
      <c r="N240" s="47" t="s">
        <v>33</v>
      </c>
      <c r="O240" s="204">
        <v>0.14099999999999999</v>
      </c>
      <c r="P240" s="207">
        <v>9.8000000000000004E-2</v>
      </c>
      <c r="Q240" s="105"/>
      <c r="R240" s="102"/>
      <c r="S240" s="103"/>
      <c r="T240" s="195" t="s">
        <v>330</v>
      </c>
      <c r="U240" s="208" t="s">
        <v>330</v>
      </c>
      <c r="V240" s="184" t="s">
        <v>330</v>
      </c>
      <c r="W240" s="214"/>
      <c r="X240" s="253" t="s">
        <v>33</v>
      </c>
      <c r="Y240" s="221"/>
    </row>
    <row r="241" spans="2:25" x14ac:dyDescent="0.25">
      <c r="B241" s="30">
        <v>45028</v>
      </c>
      <c r="C241" s="105"/>
      <c r="D241" s="131">
        <v>0.24399999999999999</v>
      </c>
      <c r="E241" s="130"/>
      <c r="F241" s="130"/>
      <c r="G241" s="130"/>
      <c r="H241" s="130"/>
      <c r="I241" s="105"/>
      <c r="J241" s="202">
        <v>0.20599999999999999</v>
      </c>
      <c r="K241" s="105"/>
      <c r="L241" s="26"/>
      <c r="M241" s="105"/>
      <c r="N241" s="47" t="s">
        <v>33</v>
      </c>
      <c r="O241" s="204">
        <v>0.10299999999999999</v>
      </c>
      <c r="P241" s="207">
        <v>7.3999999999999996E-2</v>
      </c>
      <c r="Q241" s="105"/>
      <c r="R241" s="102" t="s">
        <v>33</v>
      </c>
      <c r="S241" s="103" t="s">
        <v>33</v>
      </c>
      <c r="T241" s="195" t="s">
        <v>330</v>
      </c>
      <c r="U241" s="208" t="s">
        <v>330</v>
      </c>
      <c r="V241" s="184" t="s">
        <v>330</v>
      </c>
      <c r="W241" s="200" t="s">
        <v>33</v>
      </c>
      <c r="X241" s="253" t="s">
        <v>33</v>
      </c>
      <c r="Y241" s="221" t="s">
        <v>33</v>
      </c>
    </row>
    <row r="242" spans="2:25" x14ac:dyDescent="0.25">
      <c r="B242" s="30">
        <v>45030</v>
      </c>
      <c r="C242" s="105"/>
      <c r="D242" s="131">
        <v>0.22900000000000001</v>
      </c>
      <c r="E242" s="26"/>
      <c r="F242" s="26"/>
      <c r="G242" s="26"/>
      <c r="H242" s="26"/>
      <c r="I242" s="46"/>
      <c r="J242" s="202">
        <v>0.23100000000000001</v>
      </c>
      <c r="K242" s="46"/>
      <c r="L242" s="26"/>
      <c r="M242" s="46"/>
      <c r="N242" s="47" t="s">
        <v>33</v>
      </c>
      <c r="O242" s="204">
        <v>0.128</v>
      </c>
      <c r="P242" s="207">
        <v>8.5000000000000006E-2</v>
      </c>
      <c r="Q242" s="46"/>
      <c r="R242" s="102"/>
      <c r="S242" s="103"/>
      <c r="T242" s="195" t="s">
        <v>330</v>
      </c>
      <c r="U242" s="208" t="s">
        <v>330</v>
      </c>
      <c r="V242" s="184" t="s">
        <v>330</v>
      </c>
      <c r="W242" s="210"/>
      <c r="X242" s="253" t="s">
        <v>33</v>
      </c>
      <c r="Y242" s="221"/>
    </row>
    <row r="243" spans="2:25" x14ac:dyDescent="0.25">
      <c r="B243" s="30">
        <v>45033</v>
      </c>
      <c r="C243" s="46"/>
      <c r="D243" s="131">
        <v>0.13</v>
      </c>
      <c r="E243" s="26"/>
      <c r="F243" s="26"/>
      <c r="G243" s="26"/>
      <c r="H243" s="26"/>
      <c r="I243" s="46"/>
      <c r="J243" s="202">
        <v>0.23200000000000001</v>
      </c>
      <c r="K243" s="46"/>
      <c r="L243" s="26"/>
      <c r="M243" s="46"/>
      <c r="N243" s="47" t="s">
        <v>33</v>
      </c>
      <c r="O243" s="204">
        <v>9.4E-2</v>
      </c>
      <c r="P243" s="207">
        <v>7.2999999999999995E-2</v>
      </c>
      <c r="Q243" s="46"/>
      <c r="R243" s="102" t="s">
        <v>182</v>
      </c>
      <c r="S243" s="103" t="s">
        <v>33</v>
      </c>
      <c r="T243" s="110" t="s">
        <v>330</v>
      </c>
      <c r="U243" s="198" t="s">
        <v>330</v>
      </c>
      <c r="V243" s="184" t="s">
        <v>330</v>
      </c>
      <c r="W243" s="200" t="s">
        <v>33</v>
      </c>
      <c r="X243" s="253" t="s">
        <v>33</v>
      </c>
      <c r="Y243" s="221" t="s">
        <v>33</v>
      </c>
    </row>
    <row r="244" spans="2:25" x14ac:dyDescent="0.25">
      <c r="B244" s="30">
        <v>45035</v>
      </c>
      <c r="C244" s="105"/>
      <c r="D244" s="131">
        <v>0.121</v>
      </c>
      <c r="E244" s="130"/>
      <c r="F244" s="130"/>
      <c r="G244" s="130"/>
      <c r="H244" s="130"/>
      <c r="I244" s="105"/>
      <c r="J244" s="202">
        <v>0.19400000000000001</v>
      </c>
      <c r="K244" s="105"/>
      <c r="L244" s="26"/>
      <c r="M244" s="105"/>
      <c r="N244" s="47" t="s">
        <v>33</v>
      </c>
      <c r="O244" s="204">
        <v>0.104</v>
      </c>
      <c r="P244" s="207">
        <v>7.0999999999999994E-2</v>
      </c>
      <c r="Q244" s="105"/>
      <c r="R244" s="102"/>
      <c r="S244" s="103"/>
      <c r="T244" s="195" t="s">
        <v>330</v>
      </c>
      <c r="U244" s="208" t="s">
        <v>330</v>
      </c>
      <c r="V244" s="151" t="s">
        <v>167</v>
      </c>
      <c r="W244" s="214"/>
      <c r="X244" s="253" t="s">
        <v>33</v>
      </c>
      <c r="Y244" s="221"/>
    </row>
    <row r="245" spans="2:25" x14ac:dyDescent="0.25">
      <c r="B245" s="30">
        <v>45037</v>
      </c>
      <c r="C245" s="105"/>
      <c r="D245" s="131">
        <v>0.13</v>
      </c>
      <c r="E245" s="130"/>
      <c r="F245" s="130"/>
      <c r="G245" s="130"/>
      <c r="H245" s="130"/>
      <c r="I245" s="105"/>
      <c r="J245" s="202">
        <v>0.16700000000000001</v>
      </c>
      <c r="K245" s="105"/>
      <c r="L245" s="26"/>
      <c r="M245" s="105"/>
      <c r="N245" s="47" t="s">
        <v>33</v>
      </c>
      <c r="O245" s="204">
        <v>0.122</v>
      </c>
      <c r="P245" s="207">
        <v>8.4000000000000005E-2</v>
      </c>
      <c r="Q245" s="105"/>
      <c r="R245" s="102"/>
      <c r="S245" s="103"/>
      <c r="T245" s="195" t="s">
        <v>330</v>
      </c>
      <c r="U245" s="208" t="s">
        <v>330</v>
      </c>
      <c r="V245" s="151" t="s">
        <v>167</v>
      </c>
      <c r="W245" s="214"/>
      <c r="X245" s="218" t="s">
        <v>330</v>
      </c>
      <c r="Y245" s="221"/>
    </row>
    <row r="246" spans="2:25" x14ac:dyDescent="0.25">
      <c r="B246" s="30">
        <v>45040</v>
      </c>
      <c r="C246" s="46"/>
      <c r="D246" s="131">
        <v>0.18099999999999999</v>
      </c>
      <c r="E246" s="130"/>
      <c r="F246" s="130"/>
      <c r="G246" s="130"/>
      <c r="H246" s="130"/>
      <c r="I246" s="105"/>
      <c r="J246" s="202">
        <v>0.28699999999999998</v>
      </c>
      <c r="K246" s="105"/>
      <c r="L246" s="26"/>
      <c r="M246" s="105"/>
      <c r="N246" s="47" t="s">
        <v>33</v>
      </c>
      <c r="O246" s="204" t="s">
        <v>42</v>
      </c>
      <c r="P246" s="207">
        <v>0.10299999999999999</v>
      </c>
      <c r="Q246" s="105"/>
      <c r="R246" s="102" t="s">
        <v>33</v>
      </c>
      <c r="S246" s="103" t="s">
        <v>33</v>
      </c>
      <c r="T246" s="195" t="s">
        <v>330</v>
      </c>
      <c r="U246" s="208" t="s">
        <v>330</v>
      </c>
      <c r="V246" s="151" t="s">
        <v>167</v>
      </c>
      <c r="W246" s="200" t="s">
        <v>33</v>
      </c>
      <c r="X246" s="253" t="s">
        <v>33</v>
      </c>
      <c r="Y246" s="221" t="s">
        <v>33</v>
      </c>
    </row>
    <row r="247" spans="2:25" x14ac:dyDescent="0.25">
      <c r="B247" s="30">
        <v>45042</v>
      </c>
      <c r="C247" s="105"/>
      <c r="D247" s="131">
        <v>0.13100000000000001</v>
      </c>
      <c r="E247" s="130"/>
      <c r="F247" s="130"/>
      <c r="G247" s="130"/>
      <c r="H247" s="130"/>
      <c r="I247" s="105"/>
      <c r="J247" s="202">
        <v>8.7999999999999995E-2</v>
      </c>
      <c r="K247" s="105"/>
      <c r="L247" s="26"/>
      <c r="M247" s="105"/>
      <c r="N247" s="47" t="s">
        <v>33</v>
      </c>
      <c r="O247" s="204" t="s">
        <v>42</v>
      </c>
      <c r="P247" s="207">
        <v>6.8000000000000005E-2</v>
      </c>
      <c r="Q247" s="105"/>
      <c r="R247" s="102"/>
      <c r="S247" s="103"/>
      <c r="T247" s="195" t="s">
        <v>330</v>
      </c>
      <c r="U247" s="208" t="s">
        <v>330</v>
      </c>
      <c r="V247" s="151" t="s">
        <v>167</v>
      </c>
      <c r="W247" s="214"/>
      <c r="X247" s="253" t="s">
        <v>33</v>
      </c>
      <c r="Y247" s="221"/>
    </row>
    <row r="248" spans="2:25" x14ac:dyDescent="0.25">
      <c r="B248" s="30">
        <v>45044</v>
      </c>
      <c r="C248" s="46"/>
      <c r="D248" s="131">
        <v>0.121</v>
      </c>
      <c r="E248" s="130"/>
      <c r="F248" s="130"/>
      <c r="G248" s="130"/>
      <c r="H248" s="130"/>
      <c r="I248" s="105"/>
      <c r="J248" s="202">
        <v>9.9000000000000005E-2</v>
      </c>
      <c r="K248" s="105"/>
      <c r="L248" s="26"/>
      <c r="M248" s="105"/>
      <c r="N248" s="47" t="s">
        <v>33</v>
      </c>
      <c r="O248" s="204" t="s">
        <v>42</v>
      </c>
      <c r="P248" s="207">
        <v>9.6000000000000002E-2</v>
      </c>
      <c r="Q248" s="105"/>
      <c r="R248" s="102"/>
      <c r="S248" s="103"/>
      <c r="T248" s="195" t="s">
        <v>330</v>
      </c>
      <c r="U248" s="208" t="s">
        <v>330</v>
      </c>
      <c r="V248" s="151" t="s">
        <v>167</v>
      </c>
      <c r="W248" s="214"/>
      <c r="X248" s="253" t="s">
        <v>33</v>
      </c>
      <c r="Y248" s="221"/>
    </row>
    <row r="249" spans="2:25" x14ac:dyDescent="0.25">
      <c r="B249" s="30">
        <v>45048</v>
      </c>
      <c r="C249" s="46"/>
      <c r="D249" s="131">
        <v>0.14399999999999999</v>
      </c>
      <c r="E249" s="130"/>
      <c r="F249" s="130"/>
      <c r="G249" s="130"/>
      <c r="H249" s="130"/>
      <c r="I249" s="105"/>
      <c r="J249" s="202">
        <v>9.5000000000000001E-2</v>
      </c>
      <c r="K249" s="105"/>
      <c r="L249" s="26"/>
      <c r="M249" s="105"/>
      <c r="N249" s="202">
        <v>0.10199999999999999</v>
      </c>
      <c r="O249" s="204" t="s">
        <v>42</v>
      </c>
      <c r="P249" s="207" t="s">
        <v>330</v>
      </c>
      <c r="Q249" s="105"/>
      <c r="R249" s="102" t="s">
        <v>33</v>
      </c>
      <c r="S249" s="103" t="s">
        <v>33</v>
      </c>
      <c r="T249" s="195" t="s">
        <v>330</v>
      </c>
      <c r="U249" s="208" t="s">
        <v>330</v>
      </c>
      <c r="V249" s="151" t="s">
        <v>167</v>
      </c>
      <c r="W249" s="200" t="s">
        <v>33</v>
      </c>
      <c r="X249" s="218">
        <v>0.16300000000000001</v>
      </c>
      <c r="Y249" s="221" t="s">
        <v>33</v>
      </c>
    </row>
    <row r="250" spans="2:25" x14ac:dyDescent="0.25">
      <c r="B250" s="30">
        <v>45049</v>
      </c>
      <c r="C250" s="105"/>
      <c r="D250" s="131">
        <v>0.129</v>
      </c>
      <c r="E250" s="130"/>
      <c r="F250" s="130"/>
      <c r="G250" s="130"/>
      <c r="H250" s="130"/>
      <c r="I250" s="105"/>
      <c r="J250" s="202">
        <v>8.4000000000000005E-2</v>
      </c>
      <c r="K250" s="105"/>
      <c r="L250" s="26"/>
      <c r="M250" s="105"/>
      <c r="N250" s="202">
        <v>9.2999999999999999E-2</v>
      </c>
      <c r="O250" s="204" t="s">
        <v>42</v>
      </c>
      <c r="P250" s="207" t="s">
        <v>330</v>
      </c>
      <c r="Q250" s="105"/>
      <c r="R250" s="102"/>
      <c r="S250" s="103"/>
      <c r="T250" s="195" t="s">
        <v>330</v>
      </c>
      <c r="U250" s="208" t="s">
        <v>330</v>
      </c>
      <c r="V250" s="151" t="s">
        <v>167</v>
      </c>
      <c r="W250" s="200"/>
      <c r="X250" s="218">
        <v>0.129</v>
      </c>
      <c r="Y250" s="221"/>
    </row>
    <row r="251" spans="2:25" x14ac:dyDescent="0.25">
      <c r="B251" s="30">
        <v>45051</v>
      </c>
      <c r="C251" s="105"/>
      <c r="D251" s="131">
        <v>0.14000000000000001</v>
      </c>
      <c r="E251" s="130"/>
      <c r="F251" s="130"/>
      <c r="G251" s="130"/>
      <c r="H251" s="130"/>
      <c r="I251" s="105"/>
      <c r="J251" s="202">
        <v>0.114</v>
      </c>
      <c r="K251" s="105"/>
      <c r="L251" s="26"/>
      <c r="M251" s="105"/>
      <c r="N251" s="47" t="s">
        <v>33</v>
      </c>
      <c r="O251" s="204" t="s">
        <v>42</v>
      </c>
      <c r="P251" s="207" t="s">
        <v>330</v>
      </c>
      <c r="Q251" s="105"/>
      <c r="R251" s="102"/>
      <c r="S251" s="103"/>
      <c r="T251" s="195" t="s">
        <v>330</v>
      </c>
      <c r="U251" s="208" t="s">
        <v>330</v>
      </c>
      <c r="V251" s="151" t="s">
        <v>167</v>
      </c>
      <c r="W251" s="200"/>
      <c r="X251" s="218" t="s">
        <v>330</v>
      </c>
      <c r="Y251" s="221"/>
    </row>
    <row r="252" spans="2:25" x14ac:dyDescent="0.25">
      <c r="B252" s="30">
        <v>45054</v>
      </c>
      <c r="C252" s="105"/>
      <c r="D252" s="131">
        <v>0.16</v>
      </c>
      <c r="E252" s="130"/>
      <c r="F252" s="130"/>
      <c r="G252" s="130"/>
      <c r="H252" s="130"/>
      <c r="I252" s="105"/>
      <c r="J252" s="202">
        <v>9.8000000000000004E-2</v>
      </c>
      <c r="K252" s="105"/>
      <c r="L252" s="26"/>
      <c r="M252" s="105"/>
      <c r="N252" s="47" t="s">
        <v>33</v>
      </c>
      <c r="O252" s="204" t="s">
        <v>42</v>
      </c>
      <c r="P252" s="207" t="s">
        <v>167</v>
      </c>
      <c r="Q252" s="105"/>
      <c r="R252" s="102" t="s">
        <v>33</v>
      </c>
      <c r="S252" s="103" t="s">
        <v>33</v>
      </c>
      <c r="T252" s="195" t="s">
        <v>330</v>
      </c>
      <c r="U252" s="208" t="s">
        <v>330</v>
      </c>
      <c r="V252" s="151" t="s">
        <v>167</v>
      </c>
      <c r="W252" s="200" t="s">
        <v>33</v>
      </c>
      <c r="X252" s="253" t="s">
        <v>33</v>
      </c>
      <c r="Y252" s="221" t="s">
        <v>33</v>
      </c>
    </row>
    <row r="253" spans="2:25" x14ac:dyDescent="0.25">
      <c r="B253" s="30">
        <v>45056</v>
      </c>
      <c r="C253" s="105"/>
      <c r="D253" s="131">
        <v>0.17899999999999999</v>
      </c>
      <c r="E253" s="130"/>
      <c r="F253" s="130"/>
      <c r="G253" s="130"/>
      <c r="H253" s="130"/>
      <c r="I253" s="105"/>
      <c r="J253" s="202">
        <v>8.7999999999999995E-2</v>
      </c>
      <c r="K253" s="105"/>
      <c r="L253" s="26"/>
      <c r="M253" s="105"/>
      <c r="N253" s="47" t="s">
        <v>33</v>
      </c>
      <c r="O253" s="244" t="s">
        <v>33</v>
      </c>
      <c r="P253" s="207" t="s">
        <v>167</v>
      </c>
      <c r="Q253" s="105"/>
      <c r="R253" s="102"/>
      <c r="S253" s="103"/>
      <c r="T253" s="195" t="s">
        <v>330</v>
      </c>
      <c r="U253" s="196" t="s">
        <v>167</v>
      </c>
      <c r="V253" s="151" t="s">
        <v>167</v>
      </c>
      <c r="W253" s="200"/>
      <c r="X253" s="253" t="s">
        <v>33</v>
      </c>
      <c r="Y253" s="221"/>
    </row>
    <row r="254" spans="2:25" x14ac:dyDescent="0.25">
      <c r="B254" s="30">
        <v>45058</v>
      </c>
      <c r="C254" s="105"/>
      <c r="D254" s="131">
        <v>0.12</v>
      </c>
      <c r="E254" s="130"/>
      <c r="F254" s="130"/>
      <c r="G254" s="130"/>
      <c r="H254" s="130"/>
      <c r="I254" s="105"/>
      <c r="J254" s="202">
        <v>6.4000000000000001E-2</v>
      </c>
      <c r="K254" s="105"/>
      <c r="L254" s="26"/>
      <c r="M254" s="105"/>
      <c r="N254" s="47" t="s">
        <v>33</v>
      </c>
      <c r="O254" s="244" t="s">
        <v>33</v>
      </c>
      <c r="P254" s="207" t="s">
        <v>167</v>
      </c>
      <c r="Q254" s="105"/>
      <c r="R254" s="102"/>
      <c r="S254" s="103"/>
      <c r="T254" s="195" t="s">
        <v>330</v>
      </c>
      <c r="U254" s="196" t="s">
        <v>33</v>
      </c>
      <c r="V254" s="151" t="s">
        <v>167</v>
      </c>
      <c r="W254" s="200"/>
      <c r="X254" s="253" t="s">
        <v>33</v>
      </c>
      <c r="Y254" s="221"/>
    </row>
    <row r="255" spans="2:25" x14ac:dyDescent="0.25">
      <c r="B255" s="30">
        <v>45061</v>
      </c>
      <c r="C255" s="105"/>
      <c r="D255" s="131">
        <v>0.40799999999999997</v>
      </c>
      <c r="E255" s="130"/>
      <c r="F255" s="130"/>
      <c r="G255" s="130"/>
      <c r="H255" s="130"/>
      <c r="I255" s="105"/>
      <c r="J255" s="202">
        <v>0.08</v>
      </c>
      <c r="K255" s="105"/>
      <c r="L255" s="26"/>
      <c r="M255" s="105"/>
      <c r="N255" s="47" t="s">
        <v>33</v>
      </c>
      <c r="O255" s="244" t="s">
        <v>33</v>
      </c>
      <c r="P255" s="207" t="s">
        <v>167</v>
      </c>
      <c r="Q255" s="105"/>
      <c r="R255" s="102" t="s">
        <v>33</v>
      </c>
      <c r="S255" s="103" t="s">
        <v>33</v>
      </c>
      <c r="T255" s="195">
        <v>0.08</v>
      </c>
      <c r="U255" s="196" t="s">
        <v>33</v>
      </c>
      <c r="V255" s="151" t="s">
        <v>167</v>
      </c>
      <c r="W255" s="200" t="s">
        <v>33</v>
      </c>
      <c r="X255" s="253" t="s">
        <v>33</v>
      </c>
      <c r="Y255" s="221" t="s">
        <v>33</v>
      </c>
    </row>
    <row r="256" spans="2:25" x14ac:dyDescent="0.25">
      <c r="B256" s="30">
        <v>45063</v>
      </c>
      <c r="C256" s="105"/>
      <c r="D256" s="131">
        <v>0.442</v>
      </c>
      <c r="E256" s="130"/>
      <c r="F256" s="130"/>
      <c r="G256" s="130"/>
      <c r="H256" s="130"/>
      <c r="I256" s="105"/>
      <c r="J256" s="202">
        <v>0.17399999999999999</v>
      </c>
      <c r="K256" s="105"/>
      <c r="L256" s="26"/>
      <c r="M256" s="105"/>
      <c r="N256" s="47" t="s">
        <v>33</v>
      </c>
      <c r="O256" s="244" t="s">
        <v>33</v>
      </c>
      <c r="P256" s="207" t="s">
        <v>167</v>
      </c>
      <c r="Q256" s="105"/>
      <c r="R256" s="102"/>
      <c r="S256" s="103"/>
      <c r="T256" s="195" t="s">
        <v>167</v>
      </c>
      <c r="U256" s="208" t="s">
        <v>330</v>
      </c>
      <c r="V256" s="151" t="s">
        <v>167</v>
      </c>
      <c r="W256" s="200"/>
      <c r="X256" s="253" t="s">
        <v>33</v>
      </c>
      <c r="Y256" s="221"/>
    </row>
    <row r="257" spans="2:27" hidden="1" x14ac:dyDescent="0.25">
      <c r="B257" s="30"/>
      <c r="C257" s="105"/>
      <c r="D257" s="131"/>
      <c r="E257" s="130"/>
      <c r="F257" s="130"/>
      <c r="G257" s="130"/>
      <c r="H257" s="130"/>
      <c r="I257" s="105"/>
      <c r="J257" s="202"/>
      <c r="K257" s="105"/>
      <c r="L257" s="26"/>
      <c r="M257" s="105"/>
      <c r="N257" s="47"/>
      <c r="O257" s="244"/>
      <c r="P257" s="207"/>
      <c r="Q257" s="105"/>
      <c r="R257" s="102"/>
      <c r="S257" s="103"/>
      <c r="T257" s="195"/>
      <c r="U257" s="196"/>
      <c r="V257" s="151"/>
      <c r="W257" s="200"/>
      <c r="X257" s="253"/>
      <c r="Y257" s="221"/>
    </row>
    <row r="258" spans="2:27" hidden="1" x14ac:dyDescent="0.25">
      <c r="B258" s="30"/>
      <c r="C258" s="105"/>
      <c r="D258" s="131"/>
      <c r="E258" s="26"/>
      <c r="F258" s="26"/>
      <c r="G258" s="26"/>
      <c r="H258" s="26"/>
      <c r="I258" s="46"/>
      <c r="J258" s="202"/>
      <c r="K258" s="46"/>
      <c r="L258" s="26"/>
      <c r="M258" s="46"/>
      <c r="N258" s="47" t="s">
        <v>33</v>
      </c>
      <c r="O258" s="204"/>
      <c r="P258" s="236"/>
      <c r="Q258" s="46"/>
      <c r="R258" s="102"/>
      <c r="S258" s="103"/>
      <c r="T258" s="195"/>
      <c r="U258" s="208"/>
      <c r="V258" s="151"/>
      <c r="W258" s="210"/>
      <c r="X258" s="253" t="s">
        <v>33</v>
      </c>
      <c r="Y258" s="221" t="s">
        <v>33</v>
      </c>
    </row>
    <row r="259" spans="2:27" hidden="1" x14ac:dyDescent="0.25">
      <c r="B259" s="66"/>
      <c r="C259" s="257"/>
      <c r="D259" s="258"/>
      <c r="E259" s="259"/>
      <c r="F259" s="259"/>
      <c r="G259" s="259"/>
      <c r="H259" s="259"/>
      <c r="I259" s="257"/>
      <c r="J259" s="260"/>
      <c r="K259" s="257"/>
      <c r="L259" s="261"/>
      <c r="M259" s="257"/>
      <c r="N259" s="262" t="s">
        <v>33</v>
      </c>
      <c r="O259" s="205"/>
      <c r="P259" s="263"/>
      <c r="Q259" s="257"/>
      <c r="R259" s="264"/>
      <c r="S259" s="265"/>
      <c r="T259" s="266"/>
      <c r="U259" s="267"/>
      <c r="V259" s="189"/>
      <c r="W259" s="268"/>
      <c r="X259" s="269" t="s">
        <v>33</v>
      </c>
      <c r="Y259" s="270" t="s">
        <v>33</v>
      </c>
    </row>
    <row r="260" spans="2:27" x14ac:dyDescent="0.25">
      <c r="B260" s="30">
        <v>45065</v>
      </c>
      <c r="C260" s="46"/>
      <c r="D260" s="131">
        <v>0.35</v>
      </c>
      <c r="E260" s="130"/>
      <c r="F260" s="130"/>
      <c r="G260" s="130"/>
      <c r="H260" s="130"/>
      <c r="I260" s="105"/>
      <c r="J260" s="202">
        <v>0.26100000000000001</v>
      </c>
      <c r="K260" s="105"/>
      <c r="L260" s="26"/>
      <c r="M260" s="105"/>
      <c r="N260" s="47" t="s">
        <v>33</v>
      </c>
      <c r="O260" s="244" t="s">
        <v>33</v>
      </c>
      <c r="P260" s="207" t="s">
        <v>167</v>
      </c>
      <c r="Q260" s="105"/>
      <c r="R260" s="102"/>
      <c r="S260" s="103"/>
      <c r="T260" s="195" t="s">
        <v>330</v>
      </c>
      <c r="U260" s="196" t="s">
        <v>33</v>
      </c>
      <c r="V260" s="151" t="s">
        <v>167</v>
      </c>
      <c r="W260" s="200"/>
      <c r="X260" s="253" t="s">
        <v>33</v>
      </c>
      <c r="Y260" s="221"/>
    </row>
    <row r="261" spans="2:27" x14ac:dyDescent="0.25">
      <c r="B261" s="30">
        <v>45068</v>
      </c>
      <c r="C261" s="46"/>
      <c r="D261" s="131">
        <v>0.65500000000000003</v>
      </c>
      <c r="E261" s="130"/>
      <c r="F261" s="130"/>
      <c r="G261" s="130"/>
      <c r="H261" s="130"/>
      <c r="I261" s="105"/>
      <c r="J261" s="202">
        <v>0.193</v>
      </c>
      <c r="K261" s="105"/>
      <c r="L261" s="26"/>
      <c r="M261" s="105"/>
      <c r="N261" s="47" t="s">
        <v>33</v>
      </c>
      <c r="O261" s="244" t="s">
        <v>42</v>
      </c>
      <c r="P261" s="207" t="s">
        <v>167</v>
      </c>
      <c r="Q261" s="105"/>
      <c r="R261" s="102" t="s">
        <v>33</v>
      </c>
      <c r="S261" s="103" t="s">
        <v>33</v>
      </c>
      <c r="T261" s="195">
        <v>0.26700000000000002</v>
      </c>
      <c r="U261" s="196" t="s">
        <v>33</v>
      </c>
      <c r="V261" s="151" t="s">
        <v>167</v>
      </c>
      <c r="W261" s="200" t="s">
        <v>33</v>
      </c>
      <c r="X261" s="253" t="s">
        <v>33</v>
      </c>
      <c r="Y261" s="221" t="s">
        <v>33</v>
      </c>
    </row>
    <row r="262" spans="2:27" x14ac:dyDescent="0.25">
      <c r="B262" s="30">
        <v>45070</v>
      </c>
      <c r="C262" s="46"/>
      <c r="D262" s="131">
        <v>0.76300000000000001</v>
      </c>
      <c r="E262" s="130"/>
      <c r="F262" s="130"/>
      <c r="G262" s="130"/>
      <c r="H262" s="130"/>
      <c r="I262" s="105"/>
      <c r="J262" s="202">
        <v>0.251</v>
      </c>
      <c r="K262" s="105"/>
      <c r="L262" s="26"/>
      <c r="M262" s="105"/>
      <c r="N262" s="47" t="s">
        <v>33</v>
      </c>
      <c r="O262" s="204">
        <v>0.60599999999999998</v>
      </c>
      <c r="P262" s="207">
        <v>1.2130000000000001</v>
      </c>
      <c r="Q262" s="105"/>
      <c r="R262" s="102"/>
      <c r="S262" s="103"/>
      <c r="T262" s="195">
        <v>0.1</v>
      </c>
      <c r="U262" s="208" t="s">
        <v>330</v>
      </c>
      <c r="V262" s="151" t="s">
        <v>187</v>
      </c>
      <c r="W262" s="200"/>
      <c r="X262" s="218">
        <v>0.34300000000000003</v>
      </c>
      <c r="Y262" s="221"/>
      <c r="AA262" t="s">
        <v>188</v>
      </c>
    </row>
    <row r="263" spans="2:27" x14ac:dyDescent="0.25">
      <c r="B263" s="30">
        <v>45072</v>
      </c>
      <c r="C263" s="46"/>
      <c r="D263" s="131">
        <v>0.65700000000000003</v>
      </c>
      <c r="E263" s="130"/>
      <c r="F263" s="130"/>
      <c r="G263" s="130"/>
      <c r="H263" s="130"/>
      <c r="I263" s="105"/>
      <c r="J263" s="202">
        <v>0.379</v>
      </c>
      <c r="K263" s="105"/>
      <c r="L263" s="26"/>
      <c r="M263" s="105"/>
      <c r="N263" s="47" t="s">
        <v>33</v>
      </c>
      <c r="O263" s="204">
        <v>0.623</v>
      </c>
      <c r="P263" s="207" t="s">
        <v>167</v>
      </c>
      <c r="Q263" s="105"/>
      <c r="R263" s="102"/>
      <c r="S263" s="103"/>
      <c r="T263" s="195">
        <v>0.33400000000000002</v>
      </c>
      <c r="U263" s="208" t="s">
        <v>330</v>
      </c>
      <c r="V263" s="151" t="s">
        <v>187</v>
      </c>
      <c r="W263" s="200"/>
      <c r="X263" s="218">
        <v>0.247</v>
      </c>
      <c r="Y263" s="221"/>
    </row>
    <row r="264" spans="2:27" x14ac:dyDescent="0.25">
      <c r="B264" s="30">
        <v>45075</v>
      </c>
      <c r="C264" s="46"/>
      <c r="D264" s="131">
        <v>0.224</v>
      </c>
      <c r="E264" s="130"/>
      <c r="F264" s="130"/>
      <c r="G264" s="130"/>
      <c r="H264" s="130"/>
      <c r="I264" s="105"/>
      <c r="J264" s="202">
        <v>0.19900000000000001</v>
      </c>
      <c r="K264" s="105"/>
      <c r="L264" s="26"/>
      <c r="M264" s="105"/>
      <c r="N264" s="47" t="s">
        <v>33</v>
      </c>
      <c r="O264" s="204">
        <v>0.624</v>
      </c>
      <c r="P264" s="207">
        <v>0.67400000000000004</v>
      </c>
      <c r="Q264" s="105"/>
      <c r="R264" s="102" t="s">
        <v>33</v>
      </c>
      <c r="S264" s="103" t="s">
        <v>33</v>
      </c>
      <c r="T264" s="195" t="s">
        <v>330</v>
      </c>
      <c r="U264" s="208" t="s">
        <v>330</v>
      </c>
      <c r="V264" s="151" t="s">
        <v>187</v>
      </c>
      <c r="W264" s="200" t="s">
        <v>33</v>
      </c>
      <c r="X264" s="253" t="s">
        <v>33</v>
      </c>
      <c r="Y264" s="221" t="s">
        <v>33</v>
      </c>
    </row>
    <row r="265" spans="2:27" x14ac:dyDescent="0.25">
      <c r="B265" s="30">
        <v>45077</v>
      </c>
      <c r="C265" s="46"/>
      <c r="D265" s="131">
        <v>0.65400000000000003</v>
      </c>
      <c r="E265" s="130"/>
      <c r="F265" s="130"/>
      <c r="G265" s="130"/>
      <c r="H265" s="130"/>
      <c r="I265" s="105"/>
      <c r="J265" s="202">
        <v>0.155</v>
      </c>
      <c r="K265" s="105"/>
      <c r="L265" s="26"/>
      <c r="M265" s="105"/>
      <c r="N265" s="47" t="s">
        <v>33</v>
      </c>
      <c r="O265" s="204">
        <v>0.57799999999999996</v>
      </c>
      <c r="P265" s="207">
        <v>0.186</v>
      </c>
      <c r="Q265" s="105"/>
      <c r="R265" s="102"/>
      <c r="S265" s="103"/>
      <c r="T265" s="195" t="s">
        <v>330</v>
      </c>
      <c r="U265" s="208" t="s">
        <v>330</v>
      </c>
      <c r="V265" s="151" t="s">
        <v>187</v>
      </c>
      <c r="W265" s="200"/>
      <c r="X265" s="253" t="s">
        <v>33</v>
      </c>
      <c r="Y265" s="221"/>
    </row>
    <row r="266" spans="2:27" x14ac:dyDescent="0.25">
      <c r="B266" s="30">
        <v>45079</v>
      </c>
      <c r="C266" s="46"/>
      <c r="D266" s="131">
        <v>0.34399999999999997</v>
      </c>
      <c r="E266" s="130"/>
      <c r="F266" s="130"/>
      <c r="G266" s="130"/>
      <c r="H266" s="130"/>
      <c r="I266" s="105"/>
      <c r="J266" s="202">
        <v>9.6000000000000002E-2</v>
      </c>
      <c r="K266" s="105"/>
      <c r="L266" s="26"/>
      <c r="M266" s="105"/>
      <c r="N266" s="47" t="s">
        <v>33</v>
      </c>
      <c r="O266" s="204">
        <v>0.23400000000000001</v>
      </c>
      <c r="P266" s="207" t="s">
        <v>167</v>
      </c>
      <c r="Q266" s="105"/>
      <c r="R266" s="102"/>
      <c r="S266" s="103"/>
      <c r="T266" s="195" t="s">
        <v>330</v>
      </c>
      <c r="U266" s="208" t="s">
        <v>330</v>
      </c>
      <c r="V266" s="151" t="s">
        <v>187</v>
      </c>
      <c r="W266" s="200"/>
      <c r="X266" s="253" t="s">
        <v>33</v>
      </c>
      <c r="Y266" s="221"/>
    </row>
    <row r="267" spans="2:27" x14ac:dyDescent="0.25">
      <c r="B267" s="30">
        <v>45082</v>
      </c>
      <c r="C267" s="46"/>
      <c r="D267" s="131">
        <v>0.27100000000000002</v>
      </c>
      <c r="E267" s="130"/>
      <c r="F267" s="130"/>
      <c r="G267" s="130"/>
      <c r="H267" s="130"/>
      <c r="I267" s="105"/>
      <c r="J267" s="202">
        <v>6.2E-2</v>
      </c>
      <c r="K267" s="105"/>
      <c r="L267" s="26"/>
      <c r="M267" s="105"/>
      <c r="N267" s="202">
        <v>0.251</v>
      </c>
      <c r="O267" s="204">
        <v>0.29599999999999999</v>
      </c>
      <c r="P267" s="207">
        <v>0.13300000000000001</v>
      </c>
      <c r="Q267" s="105"/>
      <c r="R267" s="102" t="s">
        <v>33</v>
      </c>
      <c r="S267" s="103" t="s">
        <v>33</v>
      </c>
      <c r="T267" s="195" t="s">
        <v>330</v>
      </c>
      <c r="U267" s="208" t="s">
        <v>330</v>
      </c>
      <c r="V267" s="151" t="s">
        <v>187</v>
      </c>
      <c r="W267" s="299" t="s">
        <v>33</v>
      </c>
      <c r="X267" s="218">
        <v>0.26200000000000001</v>
      </c>
      <c r="Y267" s="221" t="s">
        <v>33</v>
      </c>
    </row>
    <row r="268" spans="2:27" x14ac:dyDescent="0.25">
      <c r="B268" s="30">
        <v>45084</v>
      </c>
      <c r="C268" s="46"/>
      <c r="D268" s="131">
        <v>0.186</v>
      </c>
      <c r="E268" s="130"/>
      <c r="F268" s="130"/>
      <c r="G268" s="130"/>
      <c r="H268" s="130"/>
      <c r="I268" s="105"/>
      <c r="J268" s="202" t="s">
        <v>330</v>
      </c>
      <c r="K268" s="105"/>
      <c r="L268" s="26"/>
      <c r="M268" s="105"/>
      <c r="N268" s="47" t="s">
        <v>33</v>
      </c>
      <c r="O268" s="204">
        <v>0.19700000000000001</v>
      </c>
      <c r="P268" s="207" t="s">
        <v>167</v>
      </c>
      <c r="Q268" s="105"/>
      <c r="R268" s="102"/>
      <c r="S268" s="103"/>
      <c r="T268" s="195" t="s">
        <v>330</v>
      </c>
      <c r="U268" s="208" t="s">
        <v>167</v>
      </c>
      <c r="V268" s="151" t="s">
        <v>187</v>
      </c>
      <c r="W268" s="299"/>
      <c r="X268" s="218">
        <v>8.5999999999999993E-2</v>
      </c>
      <c r="Y268" s="221"/>
      <c r="AA268" t="s">
        <v>190</v>
      </c>
    </row>
    <row r="269" spans="2:27" x14ac:dyDescent="0.25">
      <c r="B269" s="30">
        <v>45085</v>
      </c>
      <c r="C269" s="46"/>
      <c r="D269" s="131">
        <v>0.16400000000000001</v>
      </c>
      <c r="E269" s="26"/>
      <c r="F269" s="26"/>
      <c r="G269" s="26"/>
      <c r="H269" s="26"/>
      <c r="I269" s="46"/>
      <c r="J269" s="202" t="s">
        <v>330</v>
      </c>
      <c r="K269" s="46"/>
      <c r="L269" s="26"/>
      <c r="M269" s="46"/>
      <c r="N269" s="202">
        <v>0.16</v>
      </c>
      <c r="O269" s="204">
        <v>0.192</v>
      </c>
      <c r="P269" s="207">
        <v>0.126</v>
      </c>
      <c r="Q269" s="46"/>
      <c r="R269" s="102"/>
      <c r="S269" s="103"/>
      <c r="T269" s="195" t="s">
        <v>330</v>
      </c>
      <c r="U269" s="208" t="s">
        <v>167</v>
      </c>
      <c r="V269" s="151" t="s">
        <v>187</v>
      </c>
      <c r="W269" s="300"/>
      <c r="X269" s="218">
        <v>0.154</v>
      </c>
      <c r="Y269" s="221"/>
    </row>
    <row r="270" spans="2:27" x14ac:dyDescent="0.25">
      <c r="B270" s="30">
        <v>45089</v>
      </c>
      <c r="C270" s="46"/>
      <c r="D270" s="131">
        <v>0.156</v>
      </c>
      <c r="E270" s="26"/>
      <c r="F270" s="26"/>
      <c r="G270" s="26"/>
      <c r="H270" s="26"/>
      <c r="I270" s="46"/>
      <c r="J270" s="202" t="s">
        <v>330</v>
      </c>
      <c r="K270" s="46"/>
      <c r="L270" s="26"/>
      <c r="M270" s="46"/>
      <c r="N270" s="286" t="s">
        <v>33</v>
      </c>
      <c r="O270" s="204">
        <v>0.16500000000000001</v>
      </c>
      <c r="P270" s="207" t="s">
        <v>167</v>
      </c>
      <c r="Q270" s="46"/>
      <c r="R270" s="102" t="s">
        <v>33</v>
      </c>
      <c r="S270" s="103" t="s">
        <v>33</v>
      </c>
      <c r="T270" s="195" t="s">
        <v>330</v>
      </c>
      <c r="U270" s="208" t="s">
        <v>330</v>
      </c>
      <c r="V270" s="151" t="s">
        <v>187</v>
      </c>
      <c r="W270" s="299" t="s">
        <v>33</v>
      </c>
      <c r="X270" s="218">
        <v>8.2000000000000003E-2</v>
      </c>
      <c r="Y270" s="221" t="s">
        <v>33</v>
      </c>
    </row>
    <row r="271" spans="2:27" x14ac:dyDescent="0.25">
      <c r="B271" s="30">
        <v>45091</v>
      </c>
      <c r="C271" s="46"/>
      <c r="D271" s="131">
        <v>0.14799999999999999</v>
      </c>
      <c r="E271" s="26"/>
      <c r="F271" s="26"/>
      <c r="G271" s="26"/>
      <c r="H271" s="26"/>
      <c r="I271" s="46"/>
      <c r="J271" s="202" t="s">
        <v>330</v>
      </c>
      <c r="K271" s="46"/>
      <c r="L271" s="26"/>
      <c r="M271" s="46"/>
      <c r="N271" s="202">
        <v>0.115</v>
      </c>
      <c r="O271" s="204">
        <v>0.14299999999999999</v>
      </c>
      <c r="P271" s="207">
        <v>0.11</v>
      </c>
      <c r="Q271" s="46"/>
      <c r="R271" s="102"/>
      <c r="S271" s="103"/>
      <c r="T271" s="195" t="s">
        <v>330</v>
      </c>
      <c r="U271" s="208" t="s">
        <v>330</v>
      </c>
      <c r="V271" s="151" t="s">
        <v>187</v>
      </c>
      <c r="W271" s="300"/>
      <c r="X271" s="218">
        <v>0.156</v>
      </c>
      <c r="Y271" s="221"/>
    </row>
    <row r="272" spans="2:27" x14ac:dyDescent="0.25">
      <c r="B272" s="30">
        <v>45093</v>
      </c>
      <c r="C272" s="46"/>
      <c r="D272" s="131">
        <v>0.39800000000000002</v>
      </c>
      <c r="E272" s="26"/>
      <c r="F272" s="26"/>
      <c r="G272" s="26"/>
      <c r="H272" s="26"/>
      <c r="I272" s="46"/>
      <c r="J272" s="202" t="s">
        <v>330</v>
      </c>
      <c r="K272" s="46"/>
      <c r="L272" s="26"/>
      <c r="M272" s="46"/>
      <c r="N272" s="296" t="s">
        <v>33</v>
      </c>
      <c r="O272" s="204" t="s">
        <v>42</v>
      </c>
      <c r="P272" s="207">
        <v>0.11700000000000001</v>
      </c>
      <c r="Q272" s="46"/>
      <c r="R272" s="102"/>
      <c r="S272" s="103"/>
      <c r="T272" s="195" t="s">
        <v>330</v>
      </c>
      <c r="U272" s="196" t="s">
        <v>167</v>
      </c>
      <c r="V272" s="151" t="s">
        <v>187</v>
      </c>
      <c r="W272" s="300"/>
      <c r="X272" s="253" t="s">
        <v>33</v>
      </c>
      <c r="Y272" s="221"/>
    </row>
    <row r="273" spans="2:25" x14ac:dyDescent="0.25">
      <c r="B273" s="30">
        <v>45096</v>
      </c>
      <c r="C273" s="46"/>
      <c r="D273" s="131">
        <v>0.35299999999999998</v>
      </c>
      <c r="E273" s="26"/>
      <c r="F273" s="26"/>
      <c r="G273" s="26"/>
      <c r="H273" s="26"/>
      <c r="I273" s="46"/>
      <c r="J273" s="202" t="s">
        <v>330</v>
      </c>
      <c r="K273" s="46"/>
      <c r="L273" s="26"/>
      <c r="M273" s="46"/>
      <c r="N273" s="296" t="s">
        <v>33</v>
      </c>
      <c r="O273" s="204">
        <v>0.114</v>
      </c>
      <c r="P273" s="207">
        <v>0.10299999999999999</v>
      </c>
      <c r="Q273" s="46"/>
      <c r="R273" s="102" t="s">
        <v>33</v>
      </c>
      <c r="S273" s="103" t="s">
        <v>33</v>
      </c>
      <c r="T273" s="195" t="s">
        <v>330</v>
      </c>
      <c r="U273" s="196" t="s">
        <v>167</v>
      </c>
      <c r="V273" s="151" t="s">
        <v>187</v>
      </c>
      <c r="W273" s="299" t="s">
        <v>33</v>
      </c>
      <c r="X273" s="218">
        <v>0.114</v>
      </c>
      <c r="Y273" s="221" t="s">
        <v>33</v>
      </c>
    </row>
    <row r="274" spans="2:25" x14ac:dyDescent="0.25">
      <c r="B274" s="30">
        <v>45098</v>
      </c>
      <c r="C274" s="46"/>
      <c r="D274" s="131">
        <v>0.32700000000000001</v>
      </c>
      <c r="E274" s="26"/>
      <c r="F274" s="26"/>
      <c r="G274" s="26"/>
      <c r="H274" s="26"/>
      <c r="I274" s="46"/>
      <c r="J274" s="202" t="s">
        <v>330</v>
      </c>
      <c r="K274" s="46"/>
      <c r="L274" s="26"/>
      <c r="M274" s="46"/>
      <c r="N274" s="296" t="s">
        <v>33</v>
      </c>
      <c r="O274" s="204">
        <v>0.114</v>
      </c>
      <c r="P274" s="207">
        <v>9.9000000000000005E-2</v>
      </c>
      <c r="Q274" s="46"/>
      <c r="R274" s="102"/>
      <c r="S274" s="103"/>
      <c r="T274" s="197" t="s">
        <v>191</v>
      </c>
      <c r="U274" s="196" t="s">
        <v>167</v>
      </c>
      <c r="V274" s="151" t="s">
        <v>187</v>
      </c>
      <c r="W274" s="299"/>
      <c r="X274" s="253" t="s">
        <v>167</v>
      </c>
      <c r="Y274" s="221"/>
    </row>
    <row r="275" spans="2:25" x14ac:dyDescent="0.25">
      <c r="B275" s="30">
        <v>45100</v>
      </c>
      <c r="C275" s="46"/>
      <c r="D275" s="131">
        <v>0.374</v>
      </c>
      <c r="E275" s="26"/>
      <c r="F275" s="26"/>
      <c r="G275" s="26"/>
      <c r="H275" s="26"/>
      <c r="I275" s="46"/>
      <c r="J275" s="202" t="s">
        <v>330</v>
      </c>
      <c r="K275" s="46"/>
      <c r="L275" s="26"/>
      <c r="M275" s="46"/>
      <c r="N275" s="296" t="s">
        <v>33</v>
      </c>
      <c r="O275" s="204">
        <v>0.14099999999999999</v>
      </c>
      <c r="P275" s="254" t="s">
        <v>167</v>
      </c>
      <c r="Q275" s="46"/>
      <c r="R275" s="102"/>
      <c r="S275" s="103"/>
      <c r="T275" s="197" t="s">
        <v>191</v>
      </c>
      <c r="U275" s="196" t="s">
        <v>167</v>
      </c>
      <c r="V275" s="151" t="s">
        <v>187</v>
      </c>
      <c r="W275" s="299"/>
      <c r="X275" s="253" t="s">
        <v>167</v>
      </c>
      <c r="Y275" s="221"/>
    </row>
    <row r="276" spans="2:25" x14ac:dyDescent="0.25">
      <c r="B276" s="30">
        <v>45103</v>
      </c>
      <c r="C276" s="46"/>
      <c r="D276" s="131">
        <v>0.38300000000000001</v>
      </c>
      <c r="E276" s="26"/>
      <c r="F276" s="26"/>
      <c r="G276" s="26"/>
      <c r="H276" s="26"/>
      <c r="I276" s="46"/>
      <c r="J276" s="202" t="s">
        <v>330</v>
      </c>
      <c r="K276" s="46"/>
      <c r="L276" s="26"/>
      <c r="M276" s="46"/>
      <c r="N276" s="296" t="s">
        <v>33</v>
      </c>
      <c r="O276" s="204">
        <v>0.112</v>
      </c>
      <c r="P276" s="254" t="s">
        <v>167</v>
      </c>
      <c r="Q276" s="46"/>
      <c r="R276" s="102" t="s">
        <v>33</v>
      </c>
      <c r="S276" s="103" t="s">
        <v>33</v>
      </c>
      <c r="T276" s="197" t="s">
        <v>191</v>
      </c>
      <c r="U276" s="196" t="s">
        <v>167</v>
      </c>
      <c r="V276" s="151" t="s">
        <v>187</v>
      </c>
      <c r="W276" s="299" t="s">
        <v>33</v>
      </c>
      <c r="X276" s="253" t="s">
        <v>167</v>
      </c>
      <c r="Y276" s="221" t="s">
        <v>33</v>
      </c>
    </row>
    <row r="277" spans="2:25" x14ac:dyDescent="0.25">
      <c r="B277" s="30">
        <v>45105</v>
      </c>
      <c r="C277" s="46"/>
      <c r="D277" s="131">
        <v>0.32500000000000001</v>
      </c>
      <c r="E277" s="26"/>
      <c r="F277" s="26"/>
      <c r="G277" s="26"/>
      <c r="H277" s="26"/>
      <c r="I277" s="46"/>
      <c r="J277" s="202" t="s">
        <v>330</v>
      </c>
      <c r="K277" s="46"/>
      <c r="L277" s="26"/>
      <c r="M277" s="46"/>
      <c r="N277" s="296" t="s">
        <v>33</v>
      </c>
      <c r="O277" s="204">
        <v>0.11799999999999999</v>
      </c>
      <c r="P277" s="254" t="s">
        <v>167</v>
      </c>
      <c r="Q277" s="46"/>
      <c r="R277" s="102"/>
      <c r="S277" s="103"/>
      <c r="T277" s="197" t="s">
        <v>191</v>
      </c>
      <c r="U277" s="196" t="s">
        <v>167</v>
      </c>
      <c r="V277" s="151" t="s">
        <v>187</v>
      </c>
      <c r="W277" s="299"/>
      <c r="X277" s="253" t="s">
        <v>167</v>
      </c>
      <c r="Y277" s="221"/>
    </row>
    <row r="278" spans="2:25" ht="14.25" customHeight="1" x14ac:dyDescent="0.25">
      <c r="B278" s="30">
        <v>45107</v>
      </c>
      <c r="C278" s="46"/>
      <c r="D278" s="131">
        <v>0.59499999999999997</v>
      </c>
      <c r="E278" s="26"/>
      <c r="F278" s="26"/>
      <c r="G278" s="26"/>
      <c r="H278" s="26"/>
      <c r="I278" s="46"/>
      <c r="J278" s="202" t="s">
        <v>330</v>
      </c>
      <c r="K278" s="46"/>
      <c r="L278" s="26"/>
      <c r="M278" s="46"/>
      <c r="N278" s="296" t="s">
        <v>33</v>
      </c>
      <c r="O278" s="204">
        <v>0.13300000000000001</v>
      </c>
      <c r="P278" s="254" t="s">
        <v>167</v>
      </c>
      <c r="Q278" s="46"/>
      <c r="R278" s="102"/>
      <c r="S278" s="103"/>
      <c r="T278" s="197" t="s">
        <v>191</v>
      </c>
      <c r="U278" s="196" t="s">
        <v>167</v>
      </c>
      <c r="V278" s="151" t="s">
        <v>187</v>
      </c>
      <c r="W278" s="299"/>
      <c r="X278" s="253" t="s">
        <v>167</v>
      </c>
      <c r="Y278" s="221"/>
    </row>
    <row r="279" spans="2:25" x14ac:dyDescent="0.25">
      <c r="B279" s="30">
        <v>45110</v>
      </c>
      <c r="C279" s="46"/>
      <c r="D279" s="131">
        <v>0.79300000000000004</v>
      </c>
      <c r="E279" s="26"/>
      <c r="F279" s="26"/>
      <c r="G279" s="26"/>
      <c r="H279" s="26"/>
      <c r="I279" s="46"/>
      <c r="J279" s="202">
        <v>6.4000000000000001E-2</v>
      </c>
      <c r="K279" s="46"/>
      <c r="L279" s="26"/>
      <c r="M279" s="46"/>
      <c r="N279" s="296" t="s">
        <v>33</v>
      </c>
      <c r="O279" s="295" t="s">
        <v>42</v>
      </c>
      <c r="P279" s="254" t="s">
        <v>167</v>
      </c>
      <c r="Q279" s="46"/>
      <c r="R279" s="102" t="s">
        <v>33</v>
      </c>
      <c r="S279" s="103" t="s">
        <v>33</v>
      </c>
      <c r="T279" s="197" t="s">
        <v>191</v>
      </c>
      <c r="U279" s="297" t="s">
        <v>167</v>
      </c>
      <c r="V279" s="151" t="s">
        <v>187</v>
      </c>
      <c r="W279" s="299" t="s">
        <v>33</v>
      </c>
      <c r="X279" s="298" t="s">
        <v>167</v>
      </c>
      <c r="Y279" s="221" t="s">
        <v>33</v>
      </c>
    </row>
    <row r="280" spans="2:25" x14ac:dyDescent="0.25">
      <c r="B280" s="30">
        <v>45112</v>
      </c>
      <c r="C280" s="46"/>
      <c r="D280" s="131">
        <v>0.61699999999999999</v>
      </c>
      <c r="E280" s="26"/>
      <c r="F280" s="26"/>
      <c r="G280" s="26"/>
      <c r="H280" s="26"/>
      <c r="I280" s="46"/>
      <c r="J280" s="202" t="s">
        <v>330</v>
      </c>
      <c r="K280" s="46"/>
      <c r="L280" s="26"/>
      <c r="M280" s="46"/>
      <c r="N280" s="296" t="s">
        <v>33</v>
      </c>
      <c r="O280" s="295" t="s">
        <v>42</v>
      </c>
      <c r="P280" s="254" t="s">
        <v>167</v>
      </c>
      <c r="Q280" s="46"/>
      <c r="R280" s="102"/>
      <c r="S280" s="103"/>
      <c r="T280" s="197" t="s">
        <v>191</v>
      </c>
      <c r="U280" s="196" t="s">
        <v>167</v>
      </c>
      <c r="V280" s="151" t="s">
        <v>187</v>
      </c>
      <c r="W280" s="300"/>
      <c r="X280" s="253" t="s">
        <v>167</v>
      </c>
      <c r="Y280" s="221"/>
    </row>
    <row r="281" spans="2:25" x14ac:dyDescent="0.25">
      <c r="B281" s="30">
        <v>45114</v>
      </c>
      <c r="C281" s="46"/>
      <c r="D281" s="131">
        <v>0.68</v>
      </c>
      <c r="E281" s="26"/>
      <c r="F281" s="26"/>
      <c r="G281" s="26"/>
      <c r="H281" s="26"/>
      <c r="I281" s="46"/>
      <c r="J281" s="202">
        <v>6.9000000000000006E-2</v>
      </c>
      <c r="K281" s="46"/>
      <c r="L281" s="26"/>
      <c r="M281" s="46"/>
      <c r="N281" s="296" t="s">
        <v>33</v>
      </c>
      <c r="O281" s="295" t="s">
        <v>42</v>
      </c>
      <c r="P281" s="254" t="s">
        <v>167</v>
      </c>
      <c r="Q281" s="46"/>
      <c r="R281" s="102"/>
      <c r="S281" s="103"/>
      <c r="T281" s="197" t="s">
        <v>191</v>
      </c>
      <c r="U281" s="196" t="s">
        <v>167</v>
      </c>
      <c r="V281" s="151" t="s">
        <v>187</v>
      </c>
      <c r="W281" s="300"/>
      <c r="X281" s="253" t="s">
        <v>167</v>
      </c>
      <c r="Y281" s="221"/>
    </row>
    <row r="282" spans="2:25" x14ac:dyDescent="0.25">
      <c r="B282" s="30">
        <v>45117</v>
      </c>
      <c r="C282" s="46"/>
      <c r="D282" s="131">
        <v>0.36199999999999999</v>
      </c>
      <c r="E282" s="26"/>
      <c r="F282" s="26"/>
      <c r="G282" s="26"/>
      <c r="H282" s="26"/>
      <c r="I282" s="46"/>
      <c r="J282" s="202" t="s">
        <v>330</v>
      </c>
      <c r="K282" s="46"/>
      <c r="L282" s="26"/>
      <c r="M282" s="46"/>
      <c r="N282" s="286" t="s">
        <v>33</v>
      </c>
      <c r="O282" s="244" t="s">
        <v>42</v>
      </c>
      <c r="P282" s="236" t="s">
        <v>167</v>
      </c>
      <c r="Q282" s="46"/>
      <c r="R282" s="102" t="s">
        <v>33</v>
      </c>
      <c r="S282" s="103" t="s">
        <v>33</v>
      </c>
      <c r="T282" s="211" t="s">
        <v>191</v>
      </c>
      <c r="U282" s="196" t="s">
        <v>167</v>
      </c>
      <c r="V282" s="151" t="s">
        <v>187</v>
      </c>
      <c r="W282" s="299" t="s">
        <v>33</v>
      </c>
      <c r="X282" s="253" t="s">
        <v>167</v>
      </c>
      <c r="Y282" s="221" t="s">
        <v>33</v>
      </c>
    </row>
    <row r="283" spans="2:25" x14ac:dyDescent="0.25">
      <c r="B283" s="30">
        <v>45119</v>
      </c>
      <c r="C283" s="46"/>
      <c r="D283" s="131">
        <v>0.32700000000000001</v>
      </c>
      <c r="E283" s="26"/>
      <c r="F283" s="26"/>
      <c r="G283" s="26"/>
      <c r="H283" s="26"/>
      <c r="I283" s="46"/>
      <c r="J283" s="202" t="s">
        <v>330</v>
      </c>
      <c r="K283" s="46"/>
      <c r="L283" s="26"/>
      <c r="M283" s="46"/>
      <c r="N283" s="286" t="s">
        <v>33</v>
      </c>
      <c r="O283" s="244" t="s">
        <v>42</v>
      </c>
      <c r="P283" s="236" t="s">
        <v>167</v>
      </c>
      <c r="Q283" s="46"/>
      <c r="R283" s="102"/>
      <c r="S283" s="103"/>
      <c r="T283" s="195" t="s">
        <v>330</v>
      </c>
      <c r="U283" s="196" t="s">
        <v>167</v>
      </c>
      <c r="V283" s="151" t="s">
        <v>187</v>
      </c>
      <c r="W283" s="210"/>
      <c r="X283" s="253" t="s">
        <v>167</v>
      </c>
      <c r="Y283" s="221"/>
    </row>
    <row r="284" spans="2:25" x14ac:dyDescent="0.25">
      <c r="B284" s="30">
        <v>45121</v>
      </c>
      <c r="C284" s="46"/>
      <c r="D284" s="131">
        <v>0.378</v>
      </c>
      <c r="E284" s="26"/>
      <c r="F284" s="26"/>
      <c r="G284" s="26"/>
      <c r="H284" s="26"/>
      <c r="I284" s="46"/>
      <c r="J284" s="202" t="s">
        <v>330</v>
      </c>
      <c r="K284" s="46"/>
      <c r="L284" s="26"/>
      <c r="M284" s="46"/>
      <c r="N284" s="286" t="s">
        <v>33</v>
      </c>
      <c r="O284" s="244" t="s">
        <v>42</v>
      </c>
      <c r="P284" s="236" t="s">
        <v>167</v>
      </c>
      <c r="Q284" s="46"/>
      <c r="R284" s="102"/>
      <c r="S284" s="103"/>
      <c r="T284" s="195" t="s">
        <v>330</v>
      </c>
      <c r="U284" s="196" t="s">
        <v>167</v>
      </c>
      <c r="V284" s="151" t="s">
        <v>187</v>
      </c>
      <c r="W284" s="210"/>
      <c r="X284" s="253" t="s">
        <v>167</v>
      </c>
      <c r="Y284" s="221"/>
    </row>
    <row r="285" spans="2:25" x14ac:dyDescent="0.25">
      <c r="B285" s="30">
        <v>45124</v>
      </c>
      <c r="C285" s="46"/>
      <c r="D285" s="131">
        <v>0.56399999999999995</v>
      </c>
      <c r="E285" s="26"/>
      <c r="F285" s="26"/>
      <c r="G285" s="26"/>
      <c r="H285" s="26"/>
      <c r="I285" s="46"/>
      <c r="J285" s="202">
        <v>7.8E-2</v>
      </c>
      <c r="K285" s="46"/>
      <c r="L285" s="26"/>
      <c r="M285" s="46"/>
      <c r="N285" s="286" t="s">
        <v>33</v>
      </c>
      <c r="O285" s="244" t="s">
        <v>42</v>
      </c>
      <c r="P285" s="236" t="s">
        <v>167</v>
      </c>
      <c r="Q285" s="46"/>
      <c r="R285" s="102" t="s">
        <v>33</v>
      </c>
      <c r="S285" s="103" t="s">
        <v>33</v>
      </c>
      <c r="T285" s="195" t="s">
        <v>330</v>
      </c>
      <c r="U285" s="196" t="s">
        <v>167</v>
      </c>
      <c r="V285" s="151" t="s">
        <v>187</v>
      </c>
      <c r="W285" s="200" t="s">
        <v>33</v>
      </c>
      <c r="X285" s="253" t="s">
        <v>167</v>
      </c>
      <c r="Y285" s="221" t="s">
        <v>33</v>
      </c>
    </row>
    <row r="286" spans="2:25" x14ac:dyDescent="0.25">
      <c r="B286" s="30">
        <v>45126</v>
      </c>
      <c r="C286" s="46"/>
      <c r="D286" s="131">
        <v>0.27700000000000002</v>
      </c>
      <c r="E286" s="26"/>
      <c r="F286" s="26"/>
      <c r="G286" s="26"/>
      <c r="H286" s="26"/>
      <c r="I286" s="46"/>
      <c r="J286" s="202" t="s">
        <v>330</v>
      </c>
      <c r="K286" s="46"/>
      <c r="L286" s="26"/>
      <c r="M286" s="46"/>
      <c r="N286" s="286" t="s">
        <v>33</v>
      </c>
      <c r="O286" s="244" t="s">
        <v>42</v>
      </c>
      <c r="P286" s="236" t="s">
        <v>167</v>
      </c>
      <c r="Q286" s="46"/>
      <c r="R286" s="102"/>
      <c r="S286" s="103"/>
      <c r="T286" s="195" t="s">
        <v>330</v>
      </c>
      <c r="U286" s="196" t="s">
        <v>167</v>
      </c>
      <c r="V286" s="151" t="s">
        <v>187</v>
      </c>
      <c r="W286" s="210"/>
      <c r="X286" s="253" t="s">
        <v>167</v>
      </c>
      <c r="Y286" s="221"/>
    </row>
    <row r="287" spans="2:25" x14ac:dyDescent="0.25">
      <c r="B287" s="30">
        <v>45128</v>
      </c>
      <c r="C287" s="46"/>
      <c r="D287" s="131">
        <v>0.505</v>
      </c>
      <c r="E287" s="26"/>
      <c r="F287" s="26"/>
      <c r="G287" s="26"/>
      <c r="H287" s="26"/>
      <c r="I287" s="46"/>
      <c r="J287" s="202">
        <v>7.6999999999999999E-2</v>
      </c>
      <c r="K287" s="46"/>
      <c r="L287" s="26"/>
      <c r="M287" s="46"/>
      <c r="N287" s="286" t="s">
        <v>33</v>
      </c>
      <c r="O287" s="244" t="s">
        <v>42</v>
      </c>
      <c r="P287" s="236" t="s">
        <v>167</v>
      </c>
      <c r="Q287" s="46"/>
      <c r="R287" s="102"/>
      <c r="S287" s="103"/>
      <c r="T287" s="195" t="s">
        <v>330</v>
      </c>
      <c r="U287" s="196" t="s">
        <v>167</v>
      </c>
      <c r="V287" s="151" t="s">
        <v>187</v>
      </c>
      <c r="W287" s="210"/>
      <c r="X287" s="253" t="s">
        <v>167</v>
      </c>
      <c r="Y287" s="221"/>
    </row>
    <row r="288" spans="2:25" x14ac:dyDescent="0.25">
      <c r="B288" s="30">
        <v>45131</v>
      </c>
      <c r="C288" s="46"/>
      <c r="D288" s="131">
        <v>0.53700000000000003</v>
      </c>
      <c r="E288" s="26"/>
      <c r="F288" s="26"/>
      <c r="G288" s="26"/>
      <c r="H288" s="26"/>
      <c r="I288" s="46"/>
      <c r="J288" s="202" t="s">
        <v>330</v>
      </c>
      <c r="K288" s="46"/>
      <c r="L288" s="26"/>
      <c r="M288" s="46"/>
      <c r="N288" s="286" t="s">
        <v>33</v>
      </c>
      <c r="O288" s="244" t="s">
        <v>42</v>
      </c>
      <c r="P288" s="236" t="s">
        <v>167</v>
      </c>
      <c r="Q288" s="46"/>
      <c r="R288" s="102" t="s">
        <v>33</v>
      </c>
      <c r="S288" s="103" t="s">
        <v>33</v>
      </c>
      <c r="T288" s="195" t="s">
        <v>330</v>
      </c>
      <c r="U288" s="196" t="s">
        <v>167</v>
      </c>
      <c r="V288" s="151" t="s">
        <v>187</v>
      </c>
      <c r="W288" s="200" t="s">
        <v>33</v>
      </c>
      <c r="X288" s="253" t="s">
        <v>167</v>
      </c>
      <c r="Y288" s="221" t="s">
        <v>33</v>
      </c>
    </row>
    <row r="289" spans="2:25" x14ac:dyDescent="0.25">
      <c r="B289" s="30">
        <v>45133</v>
      </c>
      <c r="C289" s="46"/>
      <c r="D289" s="131">
        <v>0.44500000000000001</v>
      </c>
      <c r="E289" s="26"/>
      <c r="F289" s="26"/>
      <c r="G289" s="26"/>
      <c r="H289" s="26"/>
      <c r="I289" s="46"/>
      <c r="J289" s="202">
        <v>7.1999999999999995E-2</v>
      </c>
      <c r="K289" s="46"/>
      <c r="L289" s="26"/>
      <c r="M289" s="46"/>
      <c r="N289" s="286" t="s">
        <v>33</v>
      </c>
      <c r="O289" s="244" t="s">
        <v>42</v>
      </c>
      <c r="P289" s="236" t="s">
        <v>167</v>
      </c>
      <c r="Q289" s="46"/>
      <c r="R289" s="102"/>
      <c r="S289" s="103"/>
      <c r="T289" s="302" t="s">
        <v>330</v>
      </c>
      <c r="U289" s="196" t="s">
        <v>167</v>
      </c>
      <c r="V289" s="151" t="s">
        <v>187</v>
      </c>
      <c r="W289" s="210"/>
      <c r="X289" s="253" t="s">
        <v>167</v>
      </c>
      <c r="Y289" s="221"/>
    </row>
    <row r="290" spans="2:25" x14ac:dyDescent="0.25">
      <c r="B290" s="30">
        <v>45135</v>
      </c>
      <c r="C290" s="46"/>
      <c r="D290" s="131">
        <v>0.438</v>
      </c>
      <c r="E290" s="26"/>
      <c r="F290" s="26"/>
      <c r="G290" s="26"/>
      <c r="H290" s="26"/>
      <c r="I290" s="46"/>
      <c r="J290" s="202" t="s">
        <v>330</v>
      </c>
      <c r="K290" s="46"/>
      <c r="L290" s="26"/>
      <c r="M290" s="46"/>
      <c r="N290" s="286" t="s">
        <v>33</v>
      </c>
      <c r="O290" s="244" t="s">
        <v>42</v>
      </c>
      <c r="P290" s="236" t="s">
        <v>167</v>
      </c>
      <c r="Q290" s="46"/>
      <c r="R290" s="102"/>
      <c r="S290" s="103"/>
      <c r="T290" s="195" t="s">
        <v>330</v>
      </c>
      <c r="U290" s="196" t="s">
        <v>167</v>
      </c>
      <c r="V290" s="151" t="s">
        <v>187</v>
      </c>
      <c r="W290" s="200"/>
      <c r="X290" s="253" t="s">
        <v>167</v>
      </c>
      <c r="Y290" s="221"/>
    </row>
    <row r="291" spans="2:25" x14ac:dyDescent="0.25">
      <c r="B291" s="30">
        <v>45138</v>
      </c>
      <c r="C291" s="46"/>
      <c r="D291" s="131">
        <v>0.54800000000000004</v>
      </c>
      <c r="E291" s="26"/>
      <c r="F291" s="26"/>
      <c r="G291" s="26"/>
      <c r="H291" s="26"/>
      <c r="I291" s="46"/>
      <c r="J291" s="202">
        <v>6.2E-2</v>
      </c>
      <c r="K291" s="46"/>
      <c r="L291" s="26"/>
      <c r="M291" s="46"/>
      <c r="N291" s="286" t="s">
        <v>33</v>
      </c>
      <c r="O291" s="244" t="s">
        <v>33</v>
      </c>
      <c r="P291" s="236" t="s">
        <v>167</v>
      </c>
      <c r="Q291" s="46"/>
      <c r="R291" s="102" t="s">
        <v>33</v>
      </c>
      <c r="S291" s="103" t="s">
        <v>33</v>
      </c>
      <c r="T291" s="195" t="s">
        <v>330</v>
      </c>
      <c r="U291" s="196" t="s">
        <v>167</v>
      </c>
      <c r="V291" s="151" t="s">
        <v>187</v>
      </c>
      <c r="W291" s="200" t="s">
        <v>33</v>
      </c>
      <c r="X291" s="218">
        <v>1.7669999999999999</v>
      </c>
      <c r="Y291" s="221" t="s">
        <v>33</v>
      </c>
    </row>
    <row r="292" spans="2:25" x14ac:dyDescent="0.25">
      <c r="B292" s="30">
        <v>45140</v>
      </c>
      <c r="C292" s="46"/>
      <c r="D292" s="131">
        <v>0.55900000000000005</v>
      </c>
      <c r="E292" s="26"/>
      <c r="F292" s="26"/>
      <c r="G292" s="26"/>
      <c r="H292" s="26"/>
      <c r="I292" s="46"/>
      <c r="J292" s="202" t="s">
        <v>330</v>
      </c>
      <c r="K292" s="46"/>
      <c r="L292" s="26"/>
      <c r="M292" s="46"/>
      <c r="N292" s="286" t="s">
        <v>33</v>
      </c>
      <c r="O292" s="244" t="s">
        <v>33</v>
      </c>
      <c r="P292" s="236" t="s">
        <v>167</v>
      </c>
      <c r="Q292" s="46"/>
      <c r="R292" s="102"/>
      <c r="S292" s="103"/>
      <c r="T292" s="195" t="s">
        <v>330</v>
      </c>
      <c r="U292" s="196" t="s">
        <v>167</v>
      </c>
      <c r="V292" s="151" t="s">
        <v>187</v>
      </c>
      <c r="W292" s="200"/>
      <c r="X292" s="253" t="s">
        <v>167</v>
      </c>
      <c r="Y292" s="221"/>
    </row>
    <row r="293" spans="2:25" x14ac:dyDescent="0.25">
      <c r="B293" s="30">
        <v>45142</v>
      </c>
      <c r="C293" s="46"/>
      <c r="D293" s="131">
        <v>0.52400000000000002</v>
      </c>
      <c r="E293" s="26"/>
      <c r="F293" s="26"/>
      <c r="G293" s="26"/>
      <c r="H293" s="26"/>
      <c r="I293" s="46"/>
      <c r="J293" s="202" t="s">
        <v>330</v>
      </c>
      <c r="K293" s="46"/>
      <c r="L293" s="26"/>
      <c r="M293" s="46"/>
      <c r="N293" s="286" t="s">
        <v>33</v>
      </c>
      <c r="O293" s="244" t="s">
        <v>33</v>
      </c>
      <c r="P293" s="236" t="s">
        <v>167</v>
      </c>
      <c r="Q293" s="46"/>
      <c r="R293" s="102"/>
      <c r="S293" s="103"/>
      <c r="T293" s="304" t="s">
        <v>42</v>
      </c>
      <c r="U293" s="196" t="s">
        <v>167</v>
      </c>
      <c r="V293" s="151" t="s">
        <v>187</v>
      </c>
      <c r="W293" s="210"/>
      <c r="X293" s="253" t="s">
        <v>167</v>
      </c>
      <c r="Y293" s="221"/>
    </row>
    <row r="294" spans="2:25" x14ac:dyDescent="0.25">
      <c r="B294" s="30">
        <v>45145</v>
      </c>
      <c r="C294" s="46"/>
      <c r="D294" s="131">
        <v>0.50900000000000001</v>
      </c>
      <c r="E294" s="26"/>
      <c r="F294" s="26"/>
      <c r="G294" s="26"/>
      <c r="H294" s="26"/>
      <c r="I294" s="46"/>
      <c r="J294" s="202" t="s">
        <v>330</v>
      </c>
      <c r="K294" s="46"/>
      <c r="L294" s="26"/>
      <c r="M294" s="46"/>
      <c r="N294" s="286" t="s">
        <v>33</v>
      </c>
      <c r="O294" s="244" t="s">
        <v>33</v>
      </c>
      <c r="P294" s="236" t="s">
        <v>167</v>
      </c>
      <c r="Q294" s="46"/>
      <c r="R294" s="102" t="s">
        <v>33</v>
      </c>
      <c r="S294" s="103" t="s">
        <v>33</v>
      </c>
      <c r="T294" s="304" t="s">
        <v>42</v>
      </c>
      <c r="U294" s="196" t="s">
        <v>167</v>
      </c>
      <c r="V294" s="151" t="s">
        <v>187</v>
      </c>
      <c r="W294" s="200" t="s">
        <v>33</v>
      </c>
      <c r="X294" s="218">
        <v>0.16400000000000001</v>
      </c>
      <c r="Y294" s="221" t="s">
        <v>33</v>
      </c>
    </row>
    <row r="295" spans="2:25" x14ac:dyDescent="0.25">
      <c r="B295" s="30">
        <v>45147</v>
      </c>
      <c r="C295" s="46"/>
      <c r="D295" s="131">
        <v>0.33700000000000002</v>
      </c>
      <c r="E295" s="26"/>
      <c r="F295" s="26"/>
      <c r="G295" s="26"/>
      <c r="H295" s="26"/>
      <c r="I295" s="46"/>
      <c r="J295" s="202" t="s">
        <v>330</v>
      </c>
      <c r="K295" s="46"/>
      <c r="L295" s="26"/>
      <c r="M295" s="46"/>
      <c r="N295" s="286" t="s">
        <v>33</v>
      </c>
      <c r="O295" s="244" t="s">
        <v>33</v>
      </c>
      <c r="P295" s="236" t="s">
        <v>167</v>
      </c>
      <c r="Q295" s="46"/>
      <c r="R295" s="102"/>
      <c r="S295" s="103"/>
      <c r="T295" s="304" t="s">
        <v>42</v>
      </c>
      <c r="U295" s="196" t="s">
        <v>167</v>
      </c>
      <c r="V295" s="151" t="s">
        <v>187</v>
      </c>
      <c r="W295" s="210"/>
      <c r="X295" s="253" t="s">
        <v>167</v>
      </c>
      <c r="Y295" s="221"/>
    </row>
    <row r="296" spans="2:25" x14ac:dyDescent="0.25">
      <c r="B296" s="30">
        <v>45149</v>
      </c>
      <c r="C296" s="46"/>
      <c r="D296" s="131">
        <v>1.0589999999999999</v>
      </c>
      <c r="E296" s="26"/>
      <c r="F296" s="26"/>
      <c r="G296" s="26"/>
      <c r="H296" s="26"/>
      <c r="I296" s="46"/>
      <c r="J296" s="202">
        <v>7.1999999999999995E-2</v>
      </c>
      <c r="K296" s="46"/>
      <c r="L296" s="26"/>
      <c r="M296" s="46"/>
      <c r="N296" s="286" t="s">
        <v>33</v>
      </c>
      <c r="O296" s="244" t="s">
        <v>33</v>
      </c>
      <c r="P296" s="236" t="s">
        <v>167</v>
      </c>
      <c r="Q296" s="46"/>
      <c r="R296" s="102"/>
      <c r="S296" s="103"/>
      <c r="T296" s="304" t="s">
        <v>42</v>
      </c>
      <c r="U296" s="196" t="s">
        <v>167</v>
      </c>
      <c r="V296" s="151" t="s">
        <v>187</v>
      </c>
      <c r="W296" s="210"/>
      <c r="X296" s="253" t="s">
        <v>167</v>
      </c>
      <c r="Y296" s="221"/>
    </row>
    <row r="297" spans="2:25" x14ac:dyDescent="0.25">
      <c r="B297" s="30">
        <v>45154</v>
      </c>
      <c r="C297" s="46"/>
      <c r="D297" s="131">
        <v>0.50600000000000001</v>
      </c>
      <c r="E297" s="26"/>
      <c r="F297" s="26"/>
      <c r="G297" s="26"/>
      <c r="H297" s="26"/>
      <c r="I297" s="46"/>
      <c r="J297" s="202" t="s">
        <v>330</v>
      </c>
      <c r="K297" s="46"/>
      <c r="L297" s="26"/>
      <c r="M297" s="46"/>
      <c r="N297" s="286" t="s">
        <v>33</v>
      </c>
      <c r="O297" s="244" t="s">
        <v>33</v>
      </c>
      <c r="P297" s="236" t="s">
        <v>167</v>
      </c>
      <c r="Q297" s="46"/>
      <c r="R297" s="102" t="s">
        <v>33</v>
      </c>
      <c r="S297" s="103" t="s">
        <v>33</v>
      </c>
      <c r="T297" s="302" t="s">
        <v>330</v>
      </c>
      <c r="U297" s="196" t="s">
        <v>167</v>
      </c>
      <c r="V297" s="151" t="s">
        <v>187</v>
      </c>
      <c r="W297" s="200" t="s">
        <v>33</v>
      </c>
      <c r="X297" s="253" t="s">
        <v>167</v>
      </c>
      <c r="Y297" s="221" t="s">
        <v>33</v>
      </c>
    </row>
    <row r="298" spans="2:25" x14ac:dyDescent="0.25">
      <c r="B298" s="30">
        <v>45156</v>
      </c>
      <c r="C298" s="46"/>
      <c r="D298" s="131">
        <v>0.57899999999999996</v>
      </c>
      <c r="E298" s="26"/>
      <c r="F298" s="26"/>
      <c r="G298" s="26"/>
      <c r="H298" s="26"/>
      <c r="I298" s="46"/>
      <c r="J298" s="202" t="s">
        <v>330</v>
      </c>
      <c r="K298" s="46"/>
      <c r="L298" s="26"/>
      <c r="M298" s="46"/>
      <c r="N298" s="286" t="s">
        <v>33</v>
      </c>
      <c r="O298" s="244" t="s">
        <v>33</v>
      </c>
      <c r="P298" s="236" t="s">
        <v>167</v>
      </c>
      <c r="Q298" s="46"/>
      <c r="R298" s="102"/>
      <c r="S298" s="103"/>
      <c r="T298" s="304" t="s">
        <v>42</v>
      </c>
      <c r="U298" s="196" t="s">
        <v>167</v>
      </c>
      <c r="V298" s="151" t="s">
        <v>187</v>
      </c>
      <c r="W298" s="210"/>
      <c r="X298" s="253" t="s">
        <v>167</v>
      </c>
      <c r="Y298" s="221"/>
    </row>
    <row r="299" spans="2:25" x14ac:dyDescent="0.25">
      <c r="B299" s="30">
        <v>45159</v>
      </c>
      <c r="C299" s="46"/>
      <c r="D299" s="131">
        <v>0.64100000000000001</v>
      </c>
      <c r="E299" s="26"/>
      <c r="F299" s="26"/>
      <c r="G299" s="26"/>
      <c r="H299" s="26"/>
      <c r="I299" s="46"/>
      <c r="J299" s="202">
        <v>7.0999999999999994E-2</v>
      </c>
      <c r="K299" s="46"/>
      <c r="L299" s="26"/>
      <c r="M299" s="46"/>
      <c r="N299" s="286" t="s">
        <v>33</v>
      </c>
      <c r="O299" s="244" t="s">
        <v>33</v>
      </c>
      <c r="P299" s="236" t="s">
        <v>167</v>
      </c>
      <c r="Q299" s="46"/>
      <c r="R299" s="102" t="s">
        <v>33</v>
      </c>
      <c r="S299" s="103" t="s">
        <v>33</v>
      </c>
      <c r="T299" s="302" t="s">
        <v>330</v>
      </c>
      <c r="U299" s="196" t="s">
        <v>167</v>
      </c>
      <c r="V299" s="151" t="s">
        <v>187</v>
      </c>
      <c r="W299" s="200" t="s">
        <v>33</v>
      </c>
      <c r="X299" s="253" t="s">
        <v>33</v>
      </c>
      <c r="Y299" s="221" t="s">
        <v>33</v>
      </c>
    </row>
    <row r="300" spans="2:25" x14ac:dyDescent="0.25">
      <c r="B300" s="30">
        <v>45161</v>
      </c>
      <c r="C300" s="46"/>
      <c r="D300" s="131">
        <v>0.63300000000000001</v>
      </c>
      <c r="E300" s="26"/>
      <c r="F300" s="26"/>
      <c r="G300" s="26"/>
      <c r="H300" s="26"/>
      <c r="I300" s="46"/>
      <c r="J300" s="202" t="s">
        <v>330</v>
      </c>
      <c r="K300" s="46"/>
      <c r="L300" s="26"/>
      <c r="M300" s="46"/>
      <c r="N300" s="286" t="s">
        <v>33</v>
      </c>
      <c r="O300" s="244" t="s">
        <v>33</v>
      </c>
      <c r="P300" s="236" t="s">
        <v>167</v>
      </c>
      <c r="Q300" s="46"/>
      <c r="R300" s="102"/>
      <c r="S300" s="103"/>
      <c r="T300" s="302" t="s">
        <v>330</v>
      </c>
      <c r="U300" s="196" t="s">
        <v>167</v>
      </c>
      <c r="V300" s="151" t="s">
        <v>187</v>
      </c>
      <c r="W300" s="210"/>
      <c r="X300" s="253" t="s">
        <v>33</v>
      </c>
      <c r="Y300" s="221"/>
    </row>
    <row r="301" spans="2:25" x14ac:dyDescent="0.25">
      <c r="B301" s="30">
        <v>45163</v>
      </c>
      <c r="C301" s="46"/>
      <c r="D301" s="131">
        <v>0.66100000000000003</v>
      </c>
      <c r="E301" s="26"/>
      <c r="F301" s="26"/>
      <c r="G301" s="26"/>
      <c r="H301" s="26"/>
      <c r="I301" s="46"/>
      <c r="J301" s="202"/>
      <c r="K301" s="46"/>
      <c r="L301" s="26"/>
      <c r="M301" s="46"/>
      <c r="N301" s="286" t="s">
        <v>33</v>
      </c>
      <c r="O301" s="244" t="s">
        <v>33</v>
      </c>
      <c r="P301" s="236" t="s">
        <v>167</v>
      </c>
      <c r="Q301" s="46"/>
      <c r="R301" s="102"/>
      <c r="S301" s="103"/>
      <c r="T301" s="302" t="s">
        <v>330</v>
      </c>
      <c r="U301" s="196" t="s">
        <v>167</v>
      </c>
      <c r="V301" s="151" t="s">
        <v>187</v>
      </c>
      <c r="W301" s="210"/>
      <c r="X301" s="253" t="s">
        <v>33</v>
      </c>
      <c r="Y301" s="221"/>
    </row>
    <row r="302" spans="2:25" x14ac:dyDescent="0.25">
      <c r="B302" s="30">
        <v>45166</v>
      </c>
      <c r="C302" s="46"/>
      <c r="D302" s="131">
        <v>0.44</v>
      </c>
      <c r="E302" s="26"/>
      <c r="F302" s="26"/>
      <c r="G302" s="26"/>
      <c r="H302" s="26"/>
      <c r="I302" s="46"/>
      <c r="J302" s="202"/>
      <c r="K302" s="46"/>
      <c r="L302" s="26"/>
      <c r="M302" s="46"/>
      <c r="N302" s="286" t="s">
        <v>33</v>
      </c>
      <c r="O302" s="244" t="s">
        <v>33</v>
      </c>
      <c r="P302" s="236" t="s">
        <v>167</v>
      </c>
      <c r="Q302" s="46"/>
      <c r="R302" s="102" t="s">
        <v>33</v>
      </c>
      <c r="S302" s="103" t="s">
        <v>33</v>
      </c>
      <c r="T302" s="304" t="s">
        <v>42</v>
      </c>
      <c r="U302" s="196" t="s">
        <v>167</v>
      </c>
      <c r="V302" s="151" t="s">
        <v>187</v>
      </c>
      <c r="W302" s="200" t="s">
        <v>33</v>
      </c>
      <c r="X302" s="253" t="s">
        <v>33</v>
      </c>
      <c r="Y302" s="221" t="s">
        <v>33</v>
      </c>
    </row>
    <row r="303" spans="2:25" x14ac:dyDescent="0.25">
      <c r="B303" s="30">
        <v>45168</v>
      </c>
      <c r="C303" s="46"/>
      <c r="D303" s="131">
        <v>0.55000000000000004</v>
      </c>
      <c r="E303" s="26"/>
      <c r="F303" s="26"/>
      <c r="G303" s="26"/>
      <c r="H303" s="26"/>
      <c r="I303" s="46"/>
      <c r="J303" s="202" t="s">
        <v>330</v>
      </c>
      <c r="K303" s="46"/>
      <c r="L303" s="26"/>
      <c r="M303" s="46"/>
      <c r="N303" s="286" t="s">
        <v>33</v>
      </c>
      <c r="O303" s="244" t="s">
        <v>33</v>
      </c>
      <c r="P303" s="236" t="s">
        <v>167</v>
      </c>
      <c r="Q303" s="46"/>
      <c r="R303" s="102"/>
      <c r="S303" s="103"/>
      <c r="T303" s="304" t="s">
        <v>42</v>
      </c>
      <c r="U303" s="196" t="s">
        <v>167</v>
      </c>
      <c r="V303" s="151" t="s">
        <v>187</v>
      </c>
      <c r="W303" s="210"/>
      <c r="X303" s="253" t="s">
        <v>33</v>
      </c>
      <c r="Y303" s="221"/>
    </row>
    <row r="304" spans="2:25" x14ac:dyDescent="0.25">
      <c r="B304" s="30">
        <v>45170</v>
      </c>
      <c r="C304" s="46"/>
      <c r="D304" s="131">
        <v>0.309</v>
      </c>
      <c r="E304" s="26"/>
      <c r="F304" s="26"/>
      <c r="G304" s="26"/>
      <c r="H304" s="26"/>
      <c r="I304" s="46"/>
      <c r="J304" s="202" t="s">
        <v>330</v>
      </c>
      <c r="K304" s="46"/>
      <c r="L304" s="26"/>
      <c r="M304" s="46"/>
      <c r="N304" s="286" t="s">
        <v>33</v>
      </c>
      <c r="O304" s="244" t="s">
        <v>33</v>
      </c>
      <c r="P304" s="236" t="s">
        <v>167</v>
      </c>
      <c r="Q304" s="46"/>
      <c r="R304" s="102"/>
      <c r="S304" s="103"/>
      <c r="T304" s="302" t="s">
        <v>42</v>
      </c>
      <c r="U304" s="196" t="s">
        <v>167</v>
      </c>
      <c r="V304" s="151" t="s">
        <v>187</v>
      </c>
      <c r="W304" s="210"/>
      <c r="X304" s="253" t="s">
        <v>33</v>
      </c>
      <c r="Y304" s="221"/>
    </row>
    <row r="305" spans="2:25" x14ac:dyDescent="0.25">
      <c r="B305" s="30">
        <v>45173</v>
      </c>
      <c r="C305" s="46"/>
      <c r="D305" s="131">
        <v>0.42099999999999999</v>
      </c>
      <c r="E305" s="26"/>
      <c r="F305" s="26"/>
      <c r="G305" s="26"/>
      <c r="H305" s="26"/>
      <c r="I305" s="46"/>
      <c r="J305" s="202" t="s">
        <v>330</v>
      </c>
      <c r="K305" s="46"/>
      <c r="L305" s="26"/>
      <c r="M305" s="46"/>
      <c r="N305" s="286" t="s">
        <v>33</v>
      </c>
      <c r="O305" s="204">
        <v>0.252</v>
      </c>
      <c r="P305" s="236" t="s">
        <v>167</v>
      </c>
      <c r="Q305" s="46"/>
      <c r="R305" s="102" t="s">
        <v>33</v>
      </c>
      <c r="S305" s="103" t="s">
        <v>33</v>
      </c>
      <c r="T305" s="302" t="s">
        <v>330</v>
      </c>
      <c r="U305" s="208" t="s">
        <v>330</v>
      </c>
      <c r="V305" s="151" t="s">
        <v>187</v>
      </c>
      <c r="W305" s="200" t="s">
        <v>33</v>
      </c>
      <c r="X305" s="253" t="s">
        <v>33</v>
      </c>
      <c r="Y305" s="221" t="s">
        <v>33</v>
      </c>
    </row>
    <row r="306" spans="2:25" x14ac:dyDescent="0.25">
      <c r="B306" s="30">
        <v>45175</v>
      </c>
      <c r="C306" s="46"/>
      <c r="D306" s="131">
        <v>0.40899999999999997</v>
      </c>
      <c r="E306" s="26"/>
      <c r="F306" s="26"/>
      <c r="G306" s="26"/>
      <c r="H306" s="26"/>
      <c r="I306" s="46"/>
      <c r="J306" s="202" t="s">
        <v>330</v>
      </c>
      <c r="K306" s="46"/>
      <c r="L306" s="26"/>
      <c r="M306" s="46"/>
      <c r="N306" s="286" t="s">
        <v>33</v>
      </c>
      <c r="O306" s="204">
        <v>0.14499999999999999</v>
      </c>
      <c r="P306" s="236" t="s">
        <v>167</v>
      </c>
      <c r="Q306" s="46"/>
      <c r="R306" s="102"/>
      <c r="S306" s="103"/>
      <c r="T306" s="195" t="s">
        <v>330</v>
      </c>
      <c r="U306" s="208" t="s">
        <v>330</v>
      </c>
      <c r="V306" s="151" t="s">
        <v>187</v>
      </c>
      <c r="W306" s="200"/>
      <c r="X306" s="253" t="s">
        <v>33</v>
      </c>
      <c r="Y306" s="221"/>
    </row>
    <row r="307" spans="2:25" x14ac:dyDescent="0.25">
      <c r="B307" s="30">
        <v>45177</v>
      </c>
      <c r="C307" s="46"/>
      <c r="D307" s="131">
        <v>0.26300000000000001</v>
      </c>
      <c r="E307" s="26"/>
      <c r="F307" s="26"/>
      <c r="G307" s="26"/>
      <c r="H307" s="26"/>
      <c r="I307" s="46"/>
      <c r="J307" s="202" t="s">
        <v>330</v>
      </c>
      <c r="K307" s="46"/>
      <c r="L307" s="26"/>
      <c r="M307" s="46"/>
      <c r="N307" s="286" t="s">
        <v>33</v>
      </c>
      <c r="O307" s="204">
        <v>0.11799999999999999</v>
      </c>
      <c r="P307" s="236" t="s">
        <v>167</v>
      </c>
      <c r="Q307" s="46"/>
      <c r="R307" s="102"/>
      <c r="S307" s="103"/>
      <c r="T307" s="302" t="s">
        <v>330</v>
      </c>
      <c r="U307" s="208" t="s">
        <v>330</v>
      </c>
      <c r="V307" s="151" t="s">
        <v>187</v>
      </c>
      <c r="W307" s="210"/>
      <c r="X307" s="253" t="s">
        <v>33</v>
      </c>
      <c r="Y307" s="221"/>
    </row>
    <row r="308" spans="2:25" x14ac:dyDescent="0.25">
      <c r="B308" s="30">
        <v>45182</v>
      </c>
      <c r="C308" s="46"/>
      <c r="D308" s="131">
        <v>0.26800000000000002</v>
      </c>
      <c r="E308" s="26"/>
      <c r="F308" s="26"/>
      <c r="G308" s="26"/>
      <c r="H308" s="26"/>
      <c r="I308" s="46"/>
      <c r="J308" s="202">
        <v>0.223</v>
      </c>
      <c r="K308" s="46"/>
      <c r="L308" s="26"/>
      <c r="M308" s="46"/>
      <c r="N308" s="286" t="s">
        <v>33</v>
      </c>
      <c r="O308" s="204">
        <v>0.154</v>
      </c>
      <c r="P308" s="236" t="s">
        <v>167</v>
      </c>
      <c r="Q308" s="46"/>
      <c r="R308" s="102" t="s">
        <v>33</v>
      </c>
      <c r="S308" s="103" t="s">
        <v>33</v>
      </c>
      <c r="T308" s="195" t="s">
        <v>330</v>
      </c>
      <c r="U308" s="208" t="s">
        <v>330</v>
      </c>
      <c r="V308" s="151" t="s">
        <v>187</v>
      </c>
      <c r="W308" s="200" t="s">
        <v>33</v>
      </c>
      <c r="X308" s="253" t="s">
        <v>33</v>
      </c>
      <c r="Y308" s="221" t="s">
        <v>33</v>
      </c>
    </row>
    <row r="309" spans="2:25" x14ac:dyDescent="0.25">
      <c r="B309" s="30">
        <v>45184</v>
      </c>
      <c r="C309" s="46"/>
      <c r="D309" s="202" t="s">
        <v>330</v>
      </c>
      <c r="E309" s="26"/>
      <c r="F309" s="26"/>
      <c r="G309" s="26"/>
      <c r="H309" s="26"/>
      <c r="I309" s="46"/>
      <c r="J309" s="202">
        <v>0.307</v>
      </c>
      <c r="K309" s="46"/>
      <c r="L309" s="26"/>
      <c r="M309" s="46"/>
      <c r="N309" s="286" t="s">
        <v>33</v>
      </c>
      <c r="O309" s="204">
        <v>0.122</v>
      </c>
      <c r="P309" s="236" t="s">
        <v>167</v>
      </c>
      <c r="Q309" s="46"/>
      <c r="R309" s="102"/>
      <c r="S309" s="103"/>
      <c r="T309" s="302" t="s">
        <v>330</v>
      </c>
      <c r="U309" s="208" t="s">
        <v>330</v>
      </c>
      <c r="V309" s="151" t="s">
        <v>187</v>
      </c>
      <c r="W309" s="210"/>
      <c r="X309" s="253" t="s">
        <v>33</v>
      </c>
      <c r="Y309" s="221"/>
    </row>
    <row r="310" spans="2:25" x14ac:dyDescent="0.25">
      <c r="B310" s="30">
        <v>45187</v>
      </c>
      <c r="C310" s="46"/>
      <c r="D310" s="131">
        <v>0.29899999999999999</v>
      </c>
      <c r="E310" s="26"/>
      <c r="F310" s="26"/>
      <c r="G310" s="26"/>
      <c r="H310" s="26"/>
      <c r="I310" s="46"/>
      <c r="J310" s="202" t="s">
        <v>330</v>
      </c>
      <c r="K310" s="46"/>
      <c r="L310" s="26"/>
      <c r="M310" s="46"/>
      <c r="N310" s="286" t="s">
        <v>33</v>
      </c>
      <c r="O310" s="204">
        <v>0.11799999999999999</v>
      </c>
      <c r="P310" s="236" t="s">
        <v>167</v>
      </c>
      <c r="Q310" s="46"/>
      <c r="R310" s="102" t="s">
        <v>33</v>
      </c>
      <c r="S310" s="103" t="s">
        <v>33</v>
      </c>
      <c r="T310" s="302" t="s">
        <v>330</v>
      </c>
      <c r="U310" s="208" t="s">
        <v>330</v>
      </c>
      <c r="V310" s="151" t="s">
        <v>187</v>
      </c>
      <c r="W310" s="200" t="s">
        <v>33</v>
      </c>
      <c r="X310" s="218">
        <v>7.2999999999999995E-2</v>
      </c>
      <c r="Y310" s="221" t="s">
        <v>33</v>
      </c>
    </row>
    <row r="311" spans="2:25" x14ac:dyDescent="0.25">
      <c r="B311" s="30">
        <v>45189</v>
      </c>
      <c r="C311" s="46"/>
      <c r="D311" s="131">
        <v>0.246</v>
      </c>
      <c r="E311" s="26"/>
      <c r="F311" s="26"/>
      <c r="G311" s="26"/>
      <c r="H311" s="26"/>
      <c r="I311" s="46"/>
      <c r="J311" s="202" t="s">
        <v>330</v>
      </c>
      <c r="K311" s="46"/>
      <c r="L311" s="26"/>
      <c r="M311" s="46"/>
      <c r="N311" s="286" t="s">
        <v>33</v>
      </c>
      <c r="O311" s="204">
        <v>0.129</v>
      </c>
      <c r="P311" s="236" t="s">
        <v>167</v>
      </c>
      <c r="Q311" s="46"/>
      <c r="R311" s="102"/>
      <c r="S311" s="103"/>
      <c r="T311" s="302" t="s">
        <v>330</v>
      </c>
      <c r="U311" s="208" t="s">
        <v>330</v>
      </c>
      <c r="V311" s="151" t="s">
        <v>187</v>
      </c>
      <c r="W311" s="210"/>
      <c r="X311" s="218">
        <v>0.20399999999999999</v>
      </c>
      <c r="Y311" s="221"/>
    </row>
    <row r="312" spans="2:25" x14ac:dyDescent="0.25">
      <c r="B312" s="30">
        <v>45191</v>
      </c>
      <c r="C312" s="46"/>
      <c r="D312" s="131">
        <v>0.23</v>
      </c>
      <c r="E312" s="26"/>
      <c r="F312" s="26"/>
      <c r="G312" s="26"/>
      <c r="H312" s="26"/>
      <c r="I312" s="46"/>
      <c r="J312" s="202" t="s">
        <v>330</v>
      </c>
      <c r="K312" s="46"/>
      <c r="L312" s="26"/>
      <c r="M312" s="46"/>
      <c r="N312" s="286" t="s">
        <v>33</v>
      </c>
      <c r="O312" s="204">
        <v>0.124</v>
      </c>
      <c r="P312" s="236" t="s">
        <v>167</v>
      </c>
      <c r="Q312" s="46"/>
      <c r="R312" s="102"/>
      <c r="S312" s="103"/>
      <c r="T312" s="302" t="s">
        <v>330</v>
      </c>
      <c r="U312" s="208" t="s">
        <v>330</v>
      </c>
      <c r="V312" s="151" t="s">
        <v>187</v>
      </c>
      <c r="W312" s="210"/>
      <c r="X312" s="218">
        <v>0.26700000000000002</v>
      </c>
      <c r="Y312" s="221"/>
    </row>
    <row r="313" spans="2:25" x14ac:dyDescent="0.25">
      <c r="B313" s="30">
        <v>45194</v>
      </c>
      <c r="C313" s="46"/>
      <c r="D313" s="131">
        <v>0.17599999999999999</v>
      </c>
      <c r="E313" s="26"/>
      <c r="F313" s="26"/>
      <c r="G313" s="26"/>
      <c r="H313" s="26"/>
      <c r="I313" s="46"/>
      <c r="J313" s="202" t="s">
        <v>330</v>
      </c>
      <c r="K313" s="46"/>
      <c r="L313" s="26"/>
      <c r="M313" s="46"/>
      <c r="N313" s="286" t="s">
        <v>33</v>
      </c>
      <c r="O313" s="204">
        <v>0.106</v>
      </c>
      <c r="P313" s="236" t="s">
        <v>167</v>
      </c>
      <c r="Q313" s="46"/>
      <c r="R313" s="102" t="s">
        <v>33</v>
      </c>
      <c r="S313" s="103" t="s">
        <v>33</v>
      </c>
      <c r="T313" s="302" t="s">
        <v>330</v>
      </c>
      <c r="U313" s="208" t="s">
        <v>330</v>
      </c>
      <c r="V313" s="151" t="s">
        <v>187</v>
      </c>
      <c r="W313" s="200" t="s">
        <v>33</v>
      </c>
      <c r="X313" s="218">
        <v>0.13300000000000001</v>
      </c>
      <c r="Y313" s="221" t="s">
        <v>33</v>
      </c>
    </row>
    <row r="314" spans="2:25" x14ac:dyDescent="0.25">
      <c r="B314" s="30">
        <v>45196</v>
      </c>
      <c r="C314" s="46"/>
      <c r="D314" s="131">
        <v>0.183</v>
      </c>
      <c r="E314" s="26"/>
      <c r="F314" s="26"/>
      <c r="G314" s="26"/>
      <c r="H314" s="26"/>
      <c r="I314" s="46"/>
      <c r="J314" s="202" t="s">
        <v>330</v>
      </c>
      <c r="K314" s="46"/>
      <c r="L314" s="26"/>
      <c r="M314" s="46"/>
      <c r="N314" s="286" t="s">
        <v>33</v>
      </c>
      <c r="O314" s="204">
        <v>0.10100000000000001</v>
      </c>
      <c r="P314" s="236" t="s">
        <v>167</v>
      </c>
      <c r="Q314" s="46"/>
      <c r="R314" s="102"/>
      <c r="S314" s="103"/>
      <c r="T314" s="302" t="s">
        <v>330</v>
      </c>
      <c r="U314" s="208" t="s">
        <v>330</v>
      </c>
      <c r="V314" s="151" t="s">
        <v>187</v>
      </c>
      <c r="W314" s="210"/>
      <c r="X314" s="253" t="s">
        <v>167</v>
      </c>
      <c r="Y314" s="221"/>
    </row>
    <row r="315" spans="2:25" x14ac:dyDescent="0.25">
      <c r="B315" s="30">
        <v>45198</v>
      </c>
      <c r="C315" s="46"/>
      <c r="D315" s="131">
        <v>0.32</v>
      </c>
      <c r="E315" s="26"/>
      <c r="F315" s="26"/>
      <c r="G315" s="26"/>
      <c r="H315" s="26"/>
      <c r="I315" s="46"/>
      <c r="J315" s="202" t="s">
        <v>330</v>
      </c>
      <c r="K315" s="46"/>
      <c r="L315" s="26"/>
      <c r="M315" s="46"/>
      <c r="N315" s="286" t="s">
        <v>33</v>
      </c>
      <c r="O315" s="204">
        <v>0.11899999999999999</v>
      </c>
      <c r="P315" s="236" t="s">
        <v>167</v>
      </c>
      <c r="Q315" s="46"/>
      <c r="R315" s="102"/>
      <c r="S315" s="103"/>
      <c r="T315" s="302" t="s">
        <v>330</v>
      </c>
      <c r="U315" s="208" t="s">
        <v>330</v>
      </c>
      <c r="V315" s="151" t="s">
        <v>187</v>
      </c>
      <c r="W315" s="210"/>
      <c r="X315" s="218">
        <v>0.189</v>
      </c>
      <c r="Y315" s="221"/>
    </row>
    <row r="316" spans="2:25" x14ac:dyDescent="0.25">
      <c r="B316" s="30">
        <v>45201</v>
      </c>
      <c r="C316" s="46"/>
      <c r="D316" s="131">
        <v>0.14599999999999999</v>
      </c>
      <c r="E316" s="26"/>
      <c r="F316" s="26"/>
      <c r="G316" s="26"/>
      <c r="H316" s="26"/>
      <c r="I316" s="46"/>
      <c r="J316" s="202" t="s">
        <v>330</v>
      </c>
      <c r="K316" s="46"/>
      <c r="L316" s="26"/>
      <c r="M316" s="46"/>
      <c r="N316" s="286" t="s">
        <v>33</v>
      </c>
      <c r="O316" s="204">
        <v>0.109</v>
      </c>
      <c r="P316" s="236" t="s">
        <v>167</v>
      </c>
      <c r="Q316" s="46"/>
      <c r="R316" s="102" t="s">
        <v>33</v>
      </c>
      <c r="S316" s="103" t="s">
        <v>33</v>
      </c>
      <c r="T316" s="302" t="s">
        <v>330</v>
      </c>
      <c r="U316" s="208" t="s">
        <v>330</v>
      </c>
      <c r="V316" s="151" t="s">
        <v>167</v>
      </c>
      <c r="W316" s="200" t="s">
        <v>33</v>
      </c>
      <c r="X316" s="253" t="s">
        <v>33</v>
      </c>
      <c r="Y316" s="221" t="s">
        <v>33</v>
      </c>
    </row>
    <row r="317" spans="2:25" x14ac:dyDescent="0.25">
      <c r="B317" s="30">
        <v>45203</v>
      </c>
      <c r="C317" s="46"/>
      <c r="D317" s="131">
        <v>0.23599999999999999</v>
      </c>
      <c r="E317" s="26"/>
      <c r="F317" s="26"/>
      <c r="G317" s="26"/>
      <c r="H317" s="26"/>
      <c r="I317" s="46"/>
      <c r="J317" s="202" t="s">
        <v>330</v>
      </c>
      <c r="K317" s="46"/>
      <c r="L317" s="26"/>
      <c r="M317" s="46"/>
      <c r="N317" s="286" t="s">
        <v>33</v>
      </c>
      <c r="O317" s="204">
        <v>0.11899999999999999</v>
      </c>
      <c r="P317" s="236" t="s">
        <v>167</v>
      </c>
      <c r="Q317" s="46"/>
      <c r="R317" s="102"/>
      <c r="S317" s="103"/>
      <c r="T317" s="302" t="s">
        <v>330</v>
      </c>
      <c r="U317" s="208" t="s">
        <v>330</v>
      </c>
      <c r="V317" s="151" t="s">
        <v>167</v>
      </c>
      <c r="W317" s="210"/>
      <c r="X317" s="253" t="s">
        <v>33</v>
      </c>
      <c r="Y317" s="221"/>
    </row>
    <row r="318" spans="2:25" x14ac:dyDescent="0.25">
      <c r="B318" s="30">
        <v>45205</v>
      </c>
      <c r="C318" s="46"/>
      <c r="D318" s="131">
        <v>0.189</v>
      </c>
      <c r="E318" s="26"/>
      <c r="F318" s="26"/>
      <c r="G318" s="26"/>
      <c r="H318" s="26"/>
      <c r="I318" s="46"/>
      <c r="J318" s="202" t="s">
        <v>330</v>
      </c>
      <c r="K318" s="46"/>
      <c r="L318" s="26"/>
      <c r="M318" s="46"/>
      <c r="N318" s="286" t="s">
        <v>33</v>
      </c>
      <c r="O318" s="204">
        <v>0.11700000000000001</v>
      </c>
      <c r="P318" s="236" t="s">
        <v>167</v>
      </c>
      <c r="Q318" s="46"/>
      <c r="R318" s="102"/>
      <c r="S318" s="103"/>
      <c r="T318" s="302" t="s">
        <v>330</v>
      </c>
      <c r="U318" s="208" t="s">
        <v>330</v>
      </c>
      <c r="V318" s="151" t="s">
        <v>167</v>
      </c>
      <c r="W318" s="210"/>
      <c r="X318" s="253" t="s">
        <v>33</v>
      </c>
      <c r="Y318" s="221"/>
    </row>
    <row r="319" spans="2:25" x14ac:dyDescent="0.25">
      <c r="B319" s="30">
        <v>45208</v>
      </c>
      <c r="C319" s="46"/>
      <c r="D319" s="131">
        <v>0.16200000000000001</v>
      </c>
      <c r="E319" s="26"/>
      <c r="F319" s="26"/>
      <c r="G319" s="26"/>
      <c r="H319" s="26"/>
      <c r="I319" s="46"/>
      <c r="J319" s="202" t="s">
        <v>330</v>
      </c>
      <c r="K319" s="46"/>
      <c r="L319" s="26"/>
      <c r="M319" s="46"/>
      <c r="N319" s="286" t="s">
        <v>33</v>
      </c>
      <c r="O319" s="204">
        <v>0.111</v>
      </c>
      <c r="P319" s="254" t="s">
        <v>167</v>
      </c>
      <c r="Q319" s="46"/>
      <c r="R319" s="102" t="s">
        <v>33</v>
      </c>
      <c r="S319" s="103" t="s">
        <v>33</v>
      </c>
      <c r="T319" s="302" t="s">
        <v>330</v>
      </c>
      <c r="U319" s="208" t="s">
        <v>330</v>
      </c>
      <c r="V319" s="151" t="s">
        <v>167</v>
      </c>
      <c r="W319" s="200" t="s">
        <v>33</v>
      </c>
      <c r="X319" s="253" t="s">
        <v>33</v>
      </c>
      <c r="Y319" s="221" t="s">
        <v>33</v>
      </c>
    </row>
    <row r="320" spans="2:25" x14ac:dyDescent="0.25">
      <c r="B320" s="30">
        <v>45210</v>
      </c>
      <c r="C320" s="46"/>
      <c r="D320" s="131">
        <v>0.29799999999999999</v>
      </c>
      <c r="E320" s="26"/>
      <c r="F320" s="26"/>
      <c r="G320" s="26"/>
      <c r="H320" s="26"/>
      <c r="I320" s="46"/>
      <c r="J320" s="202" t="s">
        <v>330</v>
      </c>
      <c r="K320" s="46"/>
      <c r="L320" s="26"/>
      <c r="M320" s="46"/>
      <c r="N320" s="286" t="s">
        <v>33</v>
      </c>
      <c r="O320" s="204">
        <v>0.11</v>
      </c>
      <c r="P320" s="236" t="s">
        <v>167</v>
      </c>
      <c r="Q320" s="46"/>
      <c r="R320" s="102"/>
      <c r="S320" s="103"/>
      <c r="T320" s="302" t="s">
        <v>330</v>
      </c>
      <c r="U320" s="208" t="s">
        <v>330</v>
      </c>
      <c r="V320" s="151" t="s">
        <v>167</v>
      </c>
      <c r="W320" s="210"/>
      <c r="X320" s="253" t="s">
        <v>33</v>
      </c>
      <c r="Y320" s="221"/>
    </row>
    <row r="321" spans="2:25" x14ac:dyDescent="0.25">
      <c r="B321" s="30">
        <v>45215</v>
      </c>
      <c r="C321" s="46"/>
      <c r="D321" s="131">
        <v>0.40300000000000002</v>
      </c>
      <c r="E321" s="26"/>
      <c r="F321" s="26"/>
      <c r="G321" s="26"/>
      <c r="H321" s="26"/>
      <c r="I321" s="46"/>
      <c r="J321" s="202" t="s">
        <v>330</v>
      </c>
      <c r="K321" s="46"/>
      <c r="L321" s="26"/>
      <c r="M321" s="46"/>
      <c r="N321" s="286" t="s">
        <v>33</v>
      </c>
      <c r="O321" s="204">
        <v>0.111</v>
      </c>
      <c r="P321" s="236" t="s">
        <v>167</v>
      </c>
      <c r="Q321" s="46"/>
      <c r="R321" s="102" t="s">
        <v>33</v>
      </c>
      <c r="S321" s="103" t="s">
        <v>33</v>
      </c>
      <c r="T321" s="302" t="s">
        <v>330</v>
      </c>
      <c r="U321" s="208" t="s">
        <v>330</v>
      </c>
      <c r="V321" s="151" t="s">
        <v>167</v>
      </c>
      <c r="W321" s="200" t="s">
        <v>33</v>
      </c>
      <c r="X321" s="253" t="s">
        <v>33</v>
      </c>
      <c r="Y321" s="221" t="s">
        <v>33</v>
      </c>
    </row>
    <row r="322" spans="2:25" x14ac:dyDescent="0.25">
      <c r="B322" s="30">
        <v>45217</v>
      </c>
      <c r="C322" s="46"/>
      <c r="D322" s="131">
        <v>0.253</v>
      </c>
      <c r="E322" s="26"/>
      <c r="F322" s="26"/>
      <c r="G322" s="26"/>
      <c r="H322" s="26"/>
      <c r="I322" s="46"/>
      <c r="J322" s="202" t="s">
        <v>330</v>
      </c>
      <c r="K322" s="46"/>
      <c r="L322" s="26"/>
      <c r="M322" s="46"/>
      <c r="N322" s="286" t="s">
        <v>33</v>
      </c>
      <c r="O322" s="204">
        <v>0.11700000000000001</v>
      </c>
      <c r="P322" s="236" t="s">
        <v>167</v>
      </c>
      <c r="Q322" s="46"/>
      <c r="R322" s="102"/>
      <c r="S322" s="103"/>
      <c r="T322" s="302" t="s">
        <v>330</v>
      </c>
      <c r="U322" s="208" t="s">
        <v>330</v>
      </c>
      <c r="V322" s="151" t="s">
        <v>167</v>
      </c>
      <c r="W322" s="210"/>
      <c r="X322" s="218">
        <v>0.114</v>
      </c>
      <c r="Y322" s="221"/>
    </row>
    <row r="323" spans="2:25" x14ac:dyDescent="0.25">
      <c r="B323" s="30">
        <v>45219</v>
      </c>
      <c r="C323" s="46"/>
      <c r="D323" s="131">
        <v>0.29399999999999998</v>
      </c>
      <c r="E323" s="26"/>
      <c r="F323" s="26"/>
      <c r="G323" s="26"/>
      <c r="H323" s="26"/>
      <c r="I323" s="46"/>
      <c r="J323" s="202" t="s">
        <v>330</v>
      </c>
      <c r="K323" s="46"/>
      <c r="L323" s="26"/>
      <c r="M323" s="46"/>
      <c r="N323" s="286" t="s">
        <v>33</v>
      </c>
      <c r="O323" s="204">
        <v>0.17100000000000001</v>
      </c>
      <c r="P323" s="236" t="s">
        <v>167</v>
      </c>
      <c r="Q323" s="46"/>
      <c r="R323" s="102"/>
      <c r="S323" s="103"/>
      <c r="T323" s="195" t="s">
        <v>330</v>
      </c>
      <c r="U323" s="208" t="s">
        <v>330</v>
      </c>
      <c r="V323" s="151" t="s">
        <v>167</v>
      </c>
      <c r="W323" s="210"/>
      <c r="X323" s="218">
        <v>0.15</v>
      </c>
      <c r="Y323" s="221"/>
    </row>
    <row r="324" spans="2:25" x14ac:dyDescent="0.25">
      <c r="B324" s="30">
        <v>45232</v>
      </c>
      <c r="C324" s="46"/>
      <c r="D324" s="131">
        <v>0.26800000000000002</v>
      </c>
      <c r="E324" s="26"/>
      <c r="F324" s="26"/>
      <c r="G324" s="26"/>
      <c r="H324" s="26"/>
      <c r="I324" s="46"/>
      <c r="J324" s="202">
        <v>6.6000000000000003E-2</v>
      </c>
      <c r="K324" s="46"/>
      <c r="L324" s="26"/>
      <c r="M324" s="46"/>
      <c r="N324" s="286" t="s">
        <v>33</v>
      </c>
      <c r="O324" s="204">
        <v>0.11700000000000001</v>
      </c>
      <c r="P324" s="236" t="s">
        <v>167</v>
      </c>
      <c r="Q324" s="46"/>
      <c r="R324" s="102" t="s">
        <v>33</v>
      </c>
      <c r="S324" s="103" t="s">
        <v>33</v>
      </c>
      <c r="T324" s="302" t="s">
        <v>330</v>
      </c>
      <c r="U324" s="208" t="s">
        <v>330</v>
      </c>
      <c r="V324" s="151" t="s">
        <v>167</v>
      </c>
      <c r="W324" s="200" t="s">
        <v>33</v>
      </c>
      <c r="X324" s="253" t="s">
        <v>33</v>
      </c>
      <c r="Y324" s="221" t="s">
        <v>33</v>
      </c>
    </row>
    <row r="325" spans="2:25" x14ac:dyDescent="0.25">
      <c r="B325" s="30">
        <v>45233</v>
      </c>
      <c r="C325" s="46"/>
      <c r="D325" s="131">
        <v>0.25600000000000001</v>
      </c>
      <c r="E325" s="26"/>
      <c r="F325" s="26"/>
      <c r="G325" s="26"/>
      <c r="H325" s="26"/>
      <c r="I325" s="46"/>
      <c r="J325" s="202" t="s">
        <v>330</v>
      </c>
      <c r="K325" s="46"/>
      <c r="L325" s="26"/>
      <c r="M325" s="46"/>
      <c r="N325" s="286" t="s">
        <v>33</v>
      </c>
      <c r="O325" s="204">
        <v>0.115</v>
      </c>
      <c r="P325" s="236" t="s">
        <v>167</v>
      </c>
      <c r="Q325" s="46"/>
      <c r="R325" s="102"/>
      <c r="S325" s="103"/>
      <c r="T325" s="302" t="s">
        <v>330</v>
      </c>
      <c r="U325" s="208" t="s">
        <v>330</v>
      </c>
      <c r="V325" s="151" t="s">
        <v>167</v>
      </c>
      <c r="W325" s="210"/>
      <c r="X325" s="253" t="s">
        <v>33</v>
      </c>
      <c r="Y325" s="221"/>
    </row>
    <row r="326" spans="2:25" x14ac:dyDescent="0.25">
      <c r="B326" s="30">
        <v>45236</v>
      </c>
      <c r="C326" s="46"/>
      <c r="D326" s="131">
        <v>0.307</v>
      </c>
      <c r="E326" s="26"/>
      <c r="F326" s="26"/>
      <c r="G326" s="26"/>
      <c r="H326" s="26"/>
      <c r="I326" s="46"/>
      <c r="J326" s="202" t="s">
        <v>330</v>
      </c>
      <c r="K326" s="46"/>
      <c r="L326" s="26"/>
      <c r="M326" s="46"/>
      <c r="N326" s="286" t="s">
        <v>33</v>
      </c>
      <c r="O326" s="204">
        <v>0.111</v>
      </c>
      <c r="P326" s="236" t="s">
        <v>167</v>
      </c>
      <c r="Q326" s="46"/>
      <c r="R326" s="102" t="s">
        <v>33</v>
      </c>
      <c r="S326" s="103" t="s">
        <v>33</v>
      </c>
      <c r="T326" s="302" t="s">
        <v>330</v>
      </c>
      <c r="U326" s="208" t="s">
        <v>330</v>
      </c>
      <c r="V326" s="151" t="s">
        <v>167</v>
      </c>
      <c r="W326" s="200" t="s">
        <v>33</v>
      </c>
      <c r="X326" s="218" t="s">
        <v>330</v>
      </c>
      <c r="Y326" s="221" t="s">
        <v>33</v>
      </c>
    </row>
    <row r="327" spans="2:25" x14ac:dyDescent="0.25">
      <c r="B327" s="30">
        <v>45238</v>
      </c>
      <c r="C327" s="46"/>
      <c r="D327" s="131">
        <v>0.41099999999999998</v>
      </c>
      <c r="E327" s="26"/>
      <c r="F327" s="26"/>
      <c r="G327" s="26"/>
      <c r="H327" s="26"/>
      <c r="I327" s="46"/>
      <c r="J327" s="202" t="s">
        <v>330</v>
      </c>
      <c r="K327" s="46"/>
      <c r="L327" s="26"/>
      <c r="M327" s="46"/>
      <c r="N327" s="286" t="s">
        <v>33</v>
      </c>
      <c r="O327" s="204">
        <v>0.12</v>
      </c>
      <c r="P327" s="254" t="s">
        <v>167</v>
      </c>
      <c r="Q327" s="46"/>
      <c r="R327" s="102"/>
      <c r="S327" s="103"/>
      <c r="T327" s="195" t="s">
        <v>330</v>
      </c>
      <c r="U327" s="208" t="s">
        <v>330</v>
      </c>
      <c r="V327" s="151" t="s">
        <v>167</v>
      </c>
      <c r="W327" s="210"/>
      <c r="X327" s="218" t="s">
        <v>330</v>
      </c>
      <c r="Y327" s="221"/>
    </row>
    <row r="328" spans="2:25" x14ac:dyDescent="0.25">
      <c r="B328" s="30">
        <v>45240</v>
      </c>
      <c r="C328" s="46"/>
      <c r="D328" s="131">
        <v>0.218</v>
      </c>
      <c r="E328" s="26"/>
      <c r="F328" s="26"/>
      <c r="G328" s="26"/>
      <c r="H328" s="26"/>
      <c r="I328" s="46"/>
      <c r="J328" s="202" t="s">
        <v>330</v>
      </c>
      <c r="K328" s="46"/>
      <c r="L328" s="26"/>
      <c r="M328" s="46"/>
      <c r="N328" s="286" t="s">
        <v>33</v>
      </c>
      <c r="O328" s="204">
        <v>0.115</v>
      </c>
      <c r="P328" s="254" t="s">
        <v>167</v>
      </c>
      <c r="Q328" s="46"/>
      <c r="R328" s="102"/>
      <c r="S328" s="103"/>
      <c r="T328" s="195" t="s">
        <v>330</v>
      </c>
      <c r="U328" s="208" t="s">
        <v>330</v>
      </c>
      <c r="V328" s="151" t="s">
        <v>167</v>
      </c>
      <c r="W328" s="210"/>
      <c r="X328" s="218" t="s">
        <v>330</v>
      </c>
      <c r="Y328" s="221"/>
    </row>
    <row r="329" spans="2:25" x14ac:dyDescent="0.25">
      <c r="B329" s="30">
        <v>45243</v>
      </c>
      <c r="C329" s="46"/>
      <c r="D329" s="131">
        <v>0.379</v>
      </c>
      <c r="E329" s="26"/>
      <c r="F329" s="26"/>
      <c r="G329" s="26"/>
      <c r="H329" s="26"/>
      <c r="I329" s="46"/>
      <c r="J329" s="202" t="s">
        <v>330</v>
      </c>
      <c r="K329" s="46"/>
      <c r="L329" s="26"/>
      <c r="M329" s="46"/>
      <c r="N329" s="286" t="s">
        <v>33</v>
      </c>
      <c r="O329" s="204">
        <v>0.11600000000000001</v>
      </c>
      <c r="P329" s="236" t="s">
        <v>167</v>
      </c>
      <c r="Q329" s="46"/>
      <c r="R329" s="102" t="s">
        <v>33</v>
      </c>
      <c r="S329" s="103" t="s">
        <v>33</v>
      </c>
      <c r="T329" s="302" t="s">
        <v>330</v>
      </c>
      <c r="U329" s="208" t="s">
        <v>330</v>
      </c>
      <c r="V329" s="151" t="s">
        <v>167</v>
      </c>
      <c r="W329" s="214" t="s">
        <v>330</v>
      </c>
      <c r="X329" s="218" t="s">
        <v>330</v>
      </c>
      <c r="Y329" s="221" t="s">
        <v>167</v>
      </c>
    </row>
    <row r="330" spans="2:25" x14ac:dyDescent="0.25">
      <c r="B330" s="30">
        <v>45245</v>
      </c>
      <c r="C330" s="46"/>
      <c r="D330" s="131">
        <v>0.56299999999999994</v>
      </c>
      <c r="E330" s="26"/>
      <c r="F330" s="26"/>
      <c r="G330" s="26"/>
      <c r="H330" s="26"/>
      <c r="I330" s="46"/>
      <c r="J330" s="202" t="s">
        <v>330</v>
      </c>
      <c r="K330" s="46"/>
      <c r="L330" s="26"/>
      <c r="M330" s="46"/>
      <c r="N330" s="286" t="s">
        <v>33</v>
      </c>
      <c r="O330" s="204">
        <v>0.30199999999999999</v>
      </c>
      <c r="P330" s="254" t="s">
        <v>167</v>
      </c>
      <c r="Q330" s="46"/>
      <c r="R330" s="102"/>
      <c r="S330" s="103"/>
      <c r="T330" s="195" t="s">
        <v>330</v>
      </c>
      <c r="U330" s="208" t="s">
        <v>330</v>
      </c>
      <c r="V330" s="151" t="s">
        <v>167</v>
      </c>
      <c r="W330" s="210"/>
      <c r="X330" s="218">
        <v>0.186</v>
      </c>
      <c r="Y330" s="221"/>
    </row>
    <row r="331" spans="2:25" x14ac:dyDescent="0.25">
      <c r="B331" s="30">
        <v>45247</v>
      </c>
      <c r="C331" s="46"/>
      <c r="D331" s="131">
        <v>0.316</v>
      </c>
      <c r="E331" s="26"/>
      <c r="F331" s="26"/>
      <c r="G331" s="26"/>
      <c r="H331" s="26"/>
      <c r="I331" s="46"/>
      <c r="J331" s="202" t="s">
        <v>330</v>
      </c>
      <c r="K331" s="46"/>
      <c r="L331" s="26"/>
      <c r="M331" s="46"/>
      <c r="N331" s="286" t="s">
        <v>33</v>
      </c>
      <c r="O331" s="204">
        <v>0.10100000000000001</v>
      </c>
      <c r="P331" s="236" t="s">
        <v>167</v>
      </c>
      <c r="Q331" s="46"/>
      <c r="R331" s="102"/>
      <c r="S331" s="103"/>
      <c r="T331" s="302" t="s">
        <v>330</v>
      </c>
      <c r="U331" s="208" t="s">
        <v>330</v>
      </c>
      <c r="V331" s="151" t="s">
        <v>167</v>
      </c>
      <c r="W331" s="210"/>
      <c r="X331" s="218">
        <v>0.23699999999999999</v>
      </c>
      <c r="Y331" s="221"/>
    </row>
    <row r="332" spans="2:25" x14ac:dyDescent="0.25">
      <c r="B332" s="30">
        <v>45250</v>
      </c>
      <c r="C332" s="46"/>
      <c r="D332" s="131">
        <v>0.254</v>
      </c>
      <c r="E332" s="26"/>
      <c r="F332" s="26"/>
      <c r="G332" s="26"/>
      <c r="H332" s="26"/>
      <c r="I332" s="46"/>
      <c r="J332" s="202" t="s">
        <v>330</v>
      </c>
      <c r="K332" s="46"/>
      <c r="L332" s="26"/>
      <c r="M332" s="46"/>
      <c r="N332" s="286" t="s">
        <v>33</v>
      </c>
      <c r="O332" s="204">
        <v>0.115</v>
      </c>
      <c r="P332" s="254" t="s">
        <v>167</v>
      </c>
      <c r="Q332" s="46"/>
      <c r="R332" s="102" t="s">
        <v>33</v>
      </c>
      <c r="S332" s="103" t="s">
        <v>33</v>
      </c>
      <c r="T332" s="302" t="s">
        <v>330</v>
      </c>
      <c r="U332" s="208" t="s">
        <v>330</v>
      </c>
      <c r="V332" s="151" t="s">
        <v>167</v>
      </c>
      <c r="W332" s="200" t="s">
        <v>33</v>
      </c>
      <c r="X332" s="253" t="s">
        <v>33</v>
      </c>
      <c r="Y332" s="221" t="s">
        <v>33</v>
      </c>
    </row>
    <row r="333" spans="2:25" x14ac:dyDescent="0.25">
      <c r="B333" s="30">
        <v>45252</v>
      </c>
      <c r="C333" s="46"/>
      <c r="D333" s="131">
        <v>0.151</v>
      </c>
      <c r="E333" s="26"/>
      <c r="F333" s="26"/>
      <c r="G333" s="26"/>
      <c r="H333" s="26"/>
      <c r="I333" s="46"/>
      <c r="J333" s="202" t="s">
        <v>330</v>
      </c>
      <c r="K333" s="46"/>
      <c r="L333" s="26"/>
      <c r="M333" s="46"/>
      <c r="N333" s="286" t="s">
        <v>33</v>
      </c>
      <c r="O333" s="204">
        <v>9.0999999999999998E-2</v>
      </c>
      <c r="P333" s="236" t="s">
        <v>167</v>
      </c>
      <c r="Q333" s="46"/>
      <c r="R333" s="102"/>
      <c r="S333" s="103"/>
      <c r="T333" s="302" t="s">
        <v>330</v>
      </c>
      <c r="U333" s="208" t="s">
        <v>330</v>
      </c>
      <c r="V333" s="151" t="s">
        <v>167</v>
      </c>
      <c r="W333" s="210"/>
      <c r="X333" s="253" t="s">
        <v>33</v>
      </c>
      <c r="Y333" s="221"/>
    </row>
    <row r="334" spans="2:25" x14ac:dyDescent="0.25">
      <c r="B334" s="30">
        <v>45254</v>
      </c>
      <c r="C334" s="46"/>
      <c r="D334" s="131">
        <v>0.18</v>
      </c>
      <c r="E334" s="26"/>
      <c r="F334" s="26"/>
      <c r="G334" s="26"/>
      <c r="H334" s="26"/>
      <c r="I334" s="46"/>
      <c r="J334" s="202" t="s">
        <v>330</v>
      </c>
      <c r="K334" s="46"/>
      <c r="L334" s="26"/>
      <c r="M334" s="46"/>
      <c r="N334" s="286" t="s">
        <v>33</v>
      </c>
      <c r="O334" s="204">
        <v>0.104</v>
      </c>
      <c r="P334" s="254" t="s">
        <v>167</v>
      </c>
      <c r="Q334" s="46"/>
      <c r="R334" s="102"/>
      <c r="S334" s="103"/>
      <c r="T334" s="195" t="s">
        <v>330</v>
      </c>
      <c r="U334" s="208" t="s">
        <v>330</v>
      </c>
      <c r="V334" s="151" t="s">
        <v>167</v>
      </c>
      <c r="W334" s="210"/>
      <c r="X334" s="253" t="s">
        <v>33</v>
      </c>
      <c r="Y334" s="221"/>
    </row>
    <row r="335" spans="2:25" x14ac:dyDescent="0.25">
      <c r="B335" s="30">
        <v>45257</v>
      </c>
      <c r="C335" s="46"/>
      <c r="D335" s="131">
        <v>0.29299999999999998</v>
      </c>
      <c r="E335" s="26"/>
      <c r="F335" s="26"/>
      <c r="G335" s="26"/>
      <c r="H335" s="26"/>
      <c r="I335" s="46"/>
      <c r="J335" s="202" t="s">
        <v>330</v>
      </c>
      <c r="K335" s="46"/>
      <c r="L335" s="26"/>
      <c r="M335" s="46"/>
      <c r="N335" s="286" t="s">
        <v>33</v>
      </c>
      <c r="O335" s="204">
        <v>0.129</v>
      </c>
      <c r="P335" s="236" t="s">
        <v>167</v>
      </c>
      <c r="Q335" s="46"/>
      <c r="R335" s="102" t="s">
        <v>33</v>
      </c>
      <c r="S335" s="103" t="s">
        <v>33</v>
      </c>
      <c r="T335" s="302" t="s">
        <v>330</v>
      </c>
      <c r="U335" s="208" t="s">
        <v>330</v>
      </c>
      <c r="V335" s="151" t="s">
        <v>167</v>
      </c>
      <c r="W335" s="200" t="s">
        <v>33</v>
      </c>
      <c r="X335" s="218">
        <v>0.14799999999999999</v>
      </c>
      <c r="Y335" s="221" t="s">
        <v>33</v>
      </c>
    </row>
    <row r="336" spans="2:25" x14ac:dyDescent="0.25">
      <c r="B336" s="30">
        <v>45259</v>
      </c>
      <c r="C336" s="46"/>
      <c r="D336" s="131">
        <v>0.30299999999999999</v>
      </c>
      <c r="E336" s="26"/>
      <c r="F336" s="26"/>
      <c r="G336" s="26"/>
      <c r="H336" s="26"/>
      <c r="I336" s="46"/>
      <c r="J336" s="202" t="s">
        <v>330</v>
      </c>
      <c r="K336" s="46"/>
      <c r="L336" s="26"/>
      <c r="M336" s="46"/>
      <c r="N336" s="286" t="s">
        <v>33</v>
      </c>
      <c r="O336" s="204">
        <v>9.7000000000000003E-2</v>
      </c>
      <c r="P336" s="254" t="s">
        <v>167</v>
      </c>
      <c r="Q336" s="46"/>
      <c r="R336" s="102"/>
      <c r="S336" s="103"/>
      <c r="T336" s="195" t="s">
        <v>330</v>
      </c>
      <c r="U336" s="208" t="s">
        <v>330</v>
      </c>
      <c r="V336" s="151" t="s">
        <v>167</v>
      </c>
      <c r="W336" s="210"/>
      <c r="X336" s="253" t="s">
        <v>33</v>
      </c>
      <c r="Y336" s="221"/>
    </row>
    <row r="337" spans="2:25" x14ac:dyDescent="0.25">
      <c r="B337" s="30">
        <v>45261</v>
      </c>
      <c r="C337" s="46"/>
      <c r="D337" s="131">
        <v>0.28399999999999997</v>
      </c>
      <c r="E337" s="26"/>
      <c r="F337" s="26"/>
      <c r="G337" s="26"/>
      <c r="H337" s="26"/>
      <c r="I337" s="46"/>
      <c r="J337" s="202" t="s">
        <v>330</v>
      </c>
      <c r="K337" s="46"/>
      <c r="L337" s="26"/>
      <c r="M337" s="46"/>
      <c r="N337" s="286" t="s">
        <v>33</v>
      </c>
      <c r="O337" s="204">
        <v>7.9000000000000001E-2</v>
      </c>
      <c r="P337" s="236" t="s">
        <v>167</v>
      </c>
      <c r="Q337" s="46"/>
      <c r="R337" s="102"/>
      <c r="S337" s="103"/>
      <c r="T337" s="195" t="s">
        <v>330</v>
      </c>
      <c r="U337" s="208" t="s">
        <v>330</v>
      </c>
      <c r="V337" s="151" t="s">
        <v>167</v>
      </c>
      <c r="W337" s="210"/>
      <c r="X337" s="253" t="s">
        <v>33</v>
      </c>
      <c r="Y337" s="221"/>
    </row>
    <row r="338" spans="2:25" x14ac:dyDescent="0.25">
      <c r="B338" s="30">
        <v>45264</v>
      </c>
      <c r="C338" s="46"/>
      <c r="D338" s="131">
        <v>0.23100000000000001</v>
      </c>
      <c r="E338" s="26"/>
      <c r="F338" s="26"/>
      <c r="G338" s="26"/>
      <c r="H338" s="26"/>
      <c r="I338" s="46"/>
      <c r="J338" s="202" t="s">
        <v>330</v>
      </c>
      <c r="K338" s="46"/>
      <c r="L338" s="26"/>
      <c r="M338" s="46"/>
      <c r="N338" s="286" t="s">
        <v>33</v>
      </c>
      <c r="O338" s="204">
        <v>8.3000000000000004E-2</v>
      </c>
      <c r="P338" s="254" t="s">
        <v>167</v>
      </c>
      <c r="Q338" s="46"/>
      <c r="R338" s="102" t="s">
        <v>33</v>
      </c>
      <c r="S338" s="103" t="s">
        <v>33</v>
      </c>
      <c r="T338" s="195" t="s">
        <v>330</v>
      </c>
      <c r="U338" s="208" t="s">
        <v>330</v>
      </c>
      <c r="V338" s="151" t="s">
        <v>167</v>
      </c>
      <c r="W338" s="200" t="s">
        <v>33</v>
      </c>
      <c r="X338" s="253" t="s">
        <v>33</v>
      </c>
      <c r="Y338" s="221" t="s">
        <v>33</v>
      </c>
    </row>
    <row r="339" spans="2:25" x14ac:dyDescent="0.25">
      <c r="B339" s="30">
        <v>45265</v>
      </c>
      <c r="C339" s="46"/>
      <c r="D339" s="131">
        <v>0.21299999999999999</v>
      </c>
      <c r="E339" s="26"/>
      <c r="F339" s="26"/>
      <c r="G339" s="26"/>
      <c r="H339" s="26"/>
      <c r="I339" s="46"/>
      <c r="J339" s="202" t="s">
        <v>330</v>
      </c>
      <c r="K339" s="46"/>
      <c r="L339" s="26"/>
      <c r="M339" s="46"/>
      <c r="N339" s="286" t="s">
        <v>33</v>
      </c>
      <c r="O339" s="204">
        <v>9.5000000000000001E-2</v>
      </c>
      <c r="P339" s="254" t="s">
        <v>167</v>
      </c>
      <c r="Q339" s="46"/>
      <c r="R339" s="102"/>
      <c r="S339" s="103"/>
      <c r="T339" s="195" t="s">
        <v>330</v>
      </c>
      <c r="U339" s="208" t="s">
        <v>330</v>
      </c>
      <c r="V339" s="151" t="s">
        <v>167</v>
      </c>
      <c r="W339" s="210"/>
      <c r="X339" s="253" t="s">
        <v>33</v>
      </c>
      <c r="Y339" s="221"/>
    </row>
    <row r="340" spans="2:25" x14ac:dyDescent="0.25">
      <c r="B340" s="30">
        <v>45271</v>
      </c>
      <c r="C340" s="46"/>
      <c r="D340" s="131">
        <v>0.38600000000000001</v>
      </c>
      <c r="E340" s="26"/>
      <c r="F340" s="26"/>
      <c r="G340" s="26"/>
      <c r="H340" s="26"/>
      <c r="I340" s="46"/>
      <c r="J340" s="202" t="s">
        <v>330</v>
      </c>
      <c r="K340" s="46"/>
      <c r="L340" s="26"/>
      <c r="M340" s="46"/>
      <c r="N340" s="202">
        <v>0.14499999999999999</v>
      </c>
      <c r="O340" s="204">
        <v>0.11</v>
      </c>
      <c r="P340" s="254" t="s">
        <v>167</v>
      </c>
      <c r="Q340" s="46"/>
      <c r="R340" s="102" t="s">
        <v>33</v>
      </c>
      <c r="S340" s="103" t="s">
        <v>33</v>
      </c>
      <c r="T340" s="195" t="s">
        <v>330</v>
      </c>
      <c r="U340" s="208" t="s">
        <v>330</v>
      </c>
      <c r="V340" s="151" t="s">
        <v>167</v>
      </c>
      <c r="W340" s="200" t="s">
        <v>33</v>
      </c>
      <c r="X340" s="253">
        <v>0.317</v>
      </c>
      <c r="Y340" s="221" t="s">
        <v>33</v>
      </c>
    </row>
    <row r="341" spans="2:25" x14ac:dyDescent="0.25">
      <c r="B341" s="30">
        <v>45273</v>
      </c>
      <c r="C341" s="46"/>
      <c r="D341" s="131">
        <v>0.316</v>
      </c>
      <c r="E341" s="26"/>
      <c r="F341" s="26"/>
      <c r="G341" s="26"/>
      <c r="H341" s="26"/>
      <c r="I341" s="46"/>
      <c r="J341" s="202" t="s">
        <v>330</v>
      </c>
      <c r="K341" s="46"/>
      <c r="L341" s="26"/>
      <c r="M341" s="46"/>
      <c r="N341" s="286" t="s">
        <v>33</v>
      </c>
      <c r="O341" s="204">
        <v>0.107</v>
      </c>
      <c r="P341" s="254" t="s">
        <v>167</v>
      </c>
      <c r="Q341" s="46"/>
      <c r="R341" s="102"/>
      <c r="S341" s="103"/>
      <c r="T341" s="195" t="s">
        <v>330</v>
      </c>
      <c r="U341" s="208" t="s">
        <v>330</v>
      </c>
      <c r="V341" s="151" t="s">
        <v>167</v>
      </c>
      <c r="W341" s="210"/>
      <c r="X341" s="218">
        <v>0.13500000000000001</v>
      </c>
      <c r="Y341" s="221"/>
    </row>
    <row r="342" spans="2:25" x14ac:dyDescent="0.25">
      <c r="B342" s="30">
        <v>45275</v>
      </c>
      <c r="C342" s="46"/>
      <c r="D342" s="131">
        <v>0.27100000000000002</v>
      </c>
      <c r="E342" s="26"/>
      <c r="F342" s="26"/>
      <c r="G342" s="26"/>
      <c r="H342" s="26"/>
      <c r="I342" s="46"/>
      <c r="J342" s="202">
        <v>0.27100000000000002</v>
      </c>
      <c r="K342" s="46"/>
      <c r="L342" s="26"/>
      <c r="M342" s="46"/>
      <c r="N342" s="286" t="s">
        <v>33</v>
      </c>
      <c r="O342" s="204">
        <v>0.10299999999999999</v>
      </c>
      <c r="P342" s="236" t="s">
        <v>167</v>
      </c>
      <c r="Q342" s="46"/>
      <c r="R342" s="102"/>
      <c r="S342" s="103"/>
      <c r="T342" s="195" t="s">
        <v>330</v>
      </c>
      <c r="U342" s="208" t="s">
        <v>330</v>
      </c>
      <c r="V342" s="151" t="s">
        <v>167</v>
      </c>
      <c r="W342" s="210"/>
      <c r="X342" s="218">
        <v>0.13400000000000001</v>
      </c>
      <c r="Y342" s="221"/>
    </row>
    <row r="343" spans="2:25" x14ac:dyDescent="0.25">
      <c r="B343" s="30">
        <v>45278</v>
      </c>
      <c r="C343" s="46"/>
      <c r="D343" s="131">
        <v>0.40799999999999997</v>
      </c>
      <c r="E343" s="26"/>
      <c r="F343" s="26"/>
      <c r="G343" s="26"/>
      <c r="H343" s="26"/>
      <c r="I343" s="46"/>
      <c r="J343" s="202" t="s">
        <v>330</v>
      </c>
      <c r="K343" s="46"/>
      <c r="L343" s="26"/>
      <c r="M343" s="46"/>
      <c r="N343" s="286" t="s">
        <v>33</v>
      </c>
      <c r="O343" s="204">
        <v>9.0999999999999998E-2</v>
      </c>
      <c r="P343" s="236" t="s">
        <v>167</v>
      </c>
      <c r="Q343" s="46"/>
      <c r="R343" s="102" t="s">
        <v>33</v>
      </c>
      <c r="S343" s="103" t="s">
        <v>33</v>
      </c>
      <c r="T343" s="195" t="s">
        <v>330</v>
      </c>
      <c r="U343" s="208" t="s">
        <v>330</v>
      </c>
      <c r="V343" s="151" t="s">
        <v>167</v>
      </c>
      <c r="W343" s="200" t="s">
        <v>33</v>
      </c>
      <c r="X343" s="253" t="s">
        <v>33</v>
      </c>
      <c r="Y343" s="221" t="s">
        <v>33</v>
      </c>
    </row>
    <row r="344" spans="2:25" x14ac:dyDescent="0.25">
      <c r="B344" s="30">
        <v>45280</v>
      </c>
      <c r="C344" s="46"/>
      <c r="D344" s="131">
        <v>0.38900000000000001</v>
      </c>
      <c r="E344" s="26"/>
      <c r="F344" s="26"/>
      <c r="G344" s="26"/>
      <c r="H344" s="26"/>
      <c r="I344" s="46"/>
      <c r="J344" s="202" t="s">
        <v>330</v>
      </c>
      <c r="K344" s="46"/>
      <c r="L344" s="26"/>
      <c r="M344" s="46"/>
      <c r="N344" s="202">
        <v>8.8999999999999996E-2</v>
      </c>
      <c r="O344" s="204">
        <v>0.105</v>
      </c>
      <c r="P344" s="236" t="s">
        <v>167</v>
      </c>
      <c r="Q344" s="46"/>
      <c r="R344" s="102"/>
      <c r="S344" s="103"/>
      <c r="T344" s="195" t="s">
        <v>330</v>
      </c>
      <c r="U344" s="208" t="s">
        <v>330</v>
      </c>
      <c r="V344" s="151" t="s">
        <v>167</v>
      </c>
      <c r="W344" s="210"/>
      <c r="X344" s="218">
        <v>0.121</v>
      </c>
      <c r="Y344" s="221"/>
    </row>
    <row r="345" spans="2:25" x14ac:dyDescent="0.25">
      <c r="B345" s="30">
        <v>45282</v>
      </c>
      <c r="C345" s="46"/>
      <c r="D345" s="131">
        <v>0.35899999999999999</v>
      </c>
      <c r="E345" s="26"/>
      <c r="F345" s="26"/>
      <c r="G345" s="26"/>
      <c r="H345" s="26"/>
      <c r="I345" s="46"/>
      <c r="J345" s="202" t="s">
        <v>330</v>
      </c>
      <c r="K345" s="46"/>
      <c r="L345" s="26"/>
      <c r="M345" s="46"/>
      <c r="N345" s="202" t="s">
        <v>330</v>
      </c>
      <c r="O345" s="204" t="s">
        <v>330</v>
      </c>
      <c r="P345" s="236" t="s">
        <v>167</v>
      </c>
      <c r="Q345" s="46"/>
      <c r="R345" s="102"/>
      <c r="S345" s="103"/>
      <c r="T345" s="195" t="s">
        <v>330</v>
      </c>
      <c r="U345" s="208" t="s">
        <v>330</v>
      </c>
      <c r="V345" s="151" t="s">
        <v>167</v>
      </c>
      <c r="W345" s="210"/>
      <c r="X345" s="218">
        <v>7.8E-2</v>
      </c>
      <c r="Y345" s="221"/>
    </row>
    <row r="346" spans="2:25" x14ac:dyDescent="0.25">
      <c r="B346" s="30">
        <v>45286</v>
      </c>
      <c r="C346" s="46"/>
      <c r="D346" s="131">
        <v>0.18099999999999999</v>
      </c>
      <c r="E346" s="26"/>
      <c r="F346" s="26"/>
      <c r="G346" s="26"/>
      <c r="H346" s="26"/>
      <c r="I346" s="46"/>
      <c r="J346" s="202" t="s">
        <v>330</v>
      </c>
      <c r="K346" s="46"/>
      <c r="L346" s="26"/>
      <c r="M346" s="46"/>
      <c r="N346" s="202">
        <v>0.104</v>
      </c>
      <c r="O346" s="204">
        <v>0.12</v>
      </c>
      <c r="P346" s="236" t="s">
        <v>167</v>
      </c>
      <c r="Q346" s="46"/>
      <c r="R346" s="102" t="s">
        <v>33</v>
      </c>
      <c r="S346" s="103" t="s">
        <v>33</v>
      </c>
      <c r="T346" s="195" t="s">
        <v>330</v>
      </c>
      <c r="U346" s="208">
        <v>7.2999999999999995E-2</v>
      </c>
      <c r="V346" s="151" t="s">
        <v>167</v>
      </c>
      <c r="W346" s="200" t="s">
        <v>33</v>
      </c>
      <c r="X346" s="218">
        <v>0.13200000000000001</v>
      </c>
      <c r="Y346" s="221" t="s">
        <v>33</v>
      </c>
    </row>
    <row r="347" spans="2:25" x14ac:dyDescent="0.25">
      <c r="B347" s="30">
        <v>45287</v>
      </c>
      <c r="C347" s="46"/>
      <c r="D347" s="131">
        <v>0.17599999999999999</v>
      </c>
      <c r="E347" s="26"/>
      <c r="F347" s="26"/>
      <c r="G347" s="26"/>
      <c r="H347" s="26"/>
      <c r="I347" s="46"/>
      <c r="J347" s="202" t="s">
        <v>330</v>
      </c>
      <c r="K347" s="46"/>
      <c r="L347" s="26"/>
      <c r="M347" s="46"/>
      <c r="N347" s="202">
        <v>9.4E-2</v>
      </c>
      <c r="O347" s="204">
        <v>0.107</v>
      </c>
      <c r="P347" s="236" t="s">
        <v>167</v>
      </c>
      <c r="Q347" s="46"/>
      <c r="R347" s="102"/>
      <c r="S347" s="103"/>
      <c r="T347" s="195" t="s">
        <v>330</v>
      </c>
      <c r="U347" s="208" t="s">
        <v>330</v>
      </c>
      <c r="V347" s="151" t="s">
        <v>167</v>
      </c>
      <c r="W347" s="210"/>
      <c r="X347" s="218">
        <v>0.10199999999999999</v>
      </c>
      <c r="Y347" s="221"/>
    </row>
    <row r="348" spans="2:25" x14ac:dyDescent="0.25">
      <c r="B348" s="30">
        <v>45289</v>
      </c>
      <c r="C348" s="46"/>
      <c r="D348" s="131">
        <v>0.51500000000000001</v>
      </c>
      <c r="E348" s="26"/>
      <c r="F348" s="26"/>
      <c r="G348" s="26"/>
      <c r="H348" s="26"/>
      <c r="I348" s="46"/>
      <c r="J348" s="202" t="s">
        <v>330</v>
      </c>
      <c r="K348" s="46"/>
      <c r="L348" s="26"/>
      <c r="M348" s="46"/>
      <c r="N348" s="202">
        <v>9.9000000000000005E-2</v>
      </c>
      <c r="O348" s="204">
        <v>0.108</v>
      </c>
      <c r="P348" s="236" t="s">
        <v>167</v>
      </c>
      <c r="Q348" s="46"/>
      <c r="R348" s="102"/>
      <c r="S348" s="103"/>
      <c r="T348" s="195" t="s">
        <v>330</v>
      </c>
      <c r="U348" s="208" t="s">
        <v>330</v>
      </c>
      <c r="V348" s="151" t="s">
        <v>167</v>
      </c>
      <c r="W348" s="210"/>
      <c r="X348" s="218">
        <v>8.5999999999999993E-2</v>
      </c>
      <c r="Y348" s="221"/>
    </row>
    <row r="349" spans="2:25" x14ac:dyDescent="0.25">
      <c r="B349" s="30">
        <v>45317</v>
      </c>
      <c r="C349" s="46"/>
      <c r="D349" s="131">
        <v>0.52100000000000002</v>
      </c>
      <c r="E349" s="26"/>
      <c r="F349" s="26"/>
      <c r="G349" s="26"/>
      <c r="H349" s="26"/>
      <c r="I349" s="46"/>
      <c r="J349" s="202" t="s">
        <v>330</v>
      </c>
      <c r="K349" s="46"/>
      <c r="L349" s="26"/>
      <c r="M349" s="46"/>
      <c r="N349" s="286" t="s">
        <v>33</v>
      </c>
      <c r="O349" s="204">
        <v>9.1999999999999998E-2</v>
      </c>
      <c r="P349" s="254" t="s">
        <v>167</v>
      </c>
      <c r="Q349" s="46"/>
      <c r="R349" s="102" t="s">
        <v>33</v>
      </c>
      <c r="S349" s="103" t="s">
        <v>33</v>
      </c>
      <c r="T349" s="195" t="s">
        <v>330</v>
      </c>
      <c r="U349" s="208" t="s">
        <v>330</v>
      </c>
      <c r="V349" s="151" t="s">
        <v>167</v>
      </c>
      <c r="W349" s="200" t="s">
        <v>33</v>
      </c>
      <c r="X349" s="253" t="s">
        <v>33</v>
      </c>
      <c r="Y349" s="221" t="s">
        <v>33</v>
      </c>
    </row>
    <row r="350" spans="2:25" x14ac:dyDescent="0.25">
      <c r="B350" s="30">
        <v>45321</v>
      </c>
      <c r="C350" s="46"/>
      <c r="D350" s="131">
        <v>0.35799999999999998</v>
      </c>
      <c r="E350" s="26"/>
      <c r="F350" s="26"/>
      <c r="G350" s="26"/>
      <c r="H350" s="26"/>
      <c r="I350" s="46"/>
      <c r="J350" s="202">
        <v>9.1999999999999998E-2</v>
      </c>
      <c r="K350" s="46"/>
      <c r="L350" s="26"/>
      <c r="M350" s="46"/>
      <c r="N350" s="286" t="s">
        <v>33</v>
      </c>
      <c r="O350" s="204">
        <v>8.8999999999999996E-2</v>
      </c>
      <c r="P350" s="254" t="s">
        <v>167</v>
      </c>
      <c r="Q350" s="46"/>
      <c r="R350" s="102"/>
      <c r="S350" s="103"/>
      <c r="T350" s="195" t="s">
        <v>330</v>
      </c>
      <c r="U350" s="208" t="s">
        <v>330</v>
      </c>
      <c r="V350" s="151" t="s">
        <v>167</v>
      </c>
      <c r="W350" s="200" t="s">
        <v>33</v>
      </c>
      <c r="X350" s="253" t="s">
        <v>33</v>
      </c>
      <c r="Y350" s="221" t="s">
        <v>33</v>
      </c>
    </row>
    <row r="351" spans="2:25" x14ac:dyDescent="0.25">
      <c r="B351" s="30">
        <v>45322</v>
      </c>
      <c r="C351" s="46"/>
      <c r="D351" s="131">
        <v>0.38</v>
      </c>
      <c r="E351" s="26"/>
      <c r="F351" s="26"/>
      <c r="G351" s="26"/>
      <c r="H351" s="26"/>
      <c r="I351" s="46"/>
      <c r="J351" s="202">
        <v>0.21199999999999999</v>
      </c>
      <c r="K351" s="46"/>
      <c r="L351" s="26"/>
      <c r="M351" s="46"/>
      <c r="N351" s="286" t="s">
        <v>33</v>
      </c>
      <c r="O351" s="204">
        <v>0.10100000000000001</v>
      </c>
      <c r="P351" s="236" t="s">
        <v>167</v>
      </c>
      <c r="Q351" s="46"/>
      <c r="R351" s="102" t="s">
        <v>33</v>
      </c>
      <c r="S351" s="103" t="s">
        <v>33</v>
      </c>
      <c r="T351" s="195" t="s">
        <v>330</v>
      </c>
      <c r="U351" s="208" t="s">
        <v>330</v>
      </c>
      <c r="V351" s="151" t="s">
        <v>167</v>
      </c>
      <c r="W351" s="200" t="s">
        <v>33</v>
      </c>
      <c r="X351" s="253" t="s">
        <v>33</v>
      </c>
      <c r="Y351" s="221" t="s">
        <v>33</v>
      </c>
    </row>
    <row r="352" spans="2:25" x14ac:dyDescent="0.25">
      <c r="B352" s="30">
        <v>45324</v>
      </c>
      <c r="C352" s="46"/>
      <c r="D352" s="131">
        <v>0.38300000000000001</v>
      </c>
      <c r="E352" s="26"/>
      <c r="F352" s="26"/>
      <c r="G352" s="26"/>
      <c r="H352" s="26"/>
      <c r="I352" s="46"/>
      <c r="J352" s="202">
        <v>0.153</v>
      </c>
      <c r="K352" s="46"/>
      <c r="L352" s="26"/>
      <c r="M352" s="46"/>
      <c r="N352" s="286" t="s">
        <v>33</v>
      </c>
      <c r="O352" s="204">
        <v>0.1</v>
      </c>
      <c r="P352" s="236" t="s">
        <v>167</v>
      </c>
      <c r="Q352" s="46"/>
      <c r="R352" s="102" t="s">
        <v>33</v>
      </c>
      <c r="S352" s="103" t="s">
        <v>33</v>
      </c>
      <c r="T352" s="195" t="s">
        <v>330</v>
      </c>
      <c r="U352" s="208" t="s">
        <v>330</v>
      </c>
      <c r="V352" s="151" t="s">
        <v>167</v>
      </c>
      <c r="W352" s="200" t="s">
        <v>33</v>
      </c>
      <c r="X352" s="253" t="s">
        <v>33</v>
      </c>
      <c r="Y352" s="221" t="s">
        <v>33</v>
      </c>
    </row>
    <row r="353" spans="2:27" x14ac:dyDescent="0.25">
      <c r="B353" s="30">
        <v>45327</v>
      </c>
      <c r="C353" s="46"/>
      <c r="D353" s="131">
        <v>0.38</v>
      </c>
      <c r="E353" s="26"/>
      <c r="F353" s="26"/>
      <c r="G353" s="26"/>
      <c r="H353" s="26"/>
      <c r="I353" s="46"/>
      <c r="J353" s="202">
        <v>6.5000000000000002E-2</v>
      </c>
      <c r="K353" s="46"/>
      <c r="L353" s="26"/>
      <c r="M353" s="46"/>
      <c r="N353" s="286" t="s">
        <v>33</v>
      </c>
      <c r="O353" s="204">
        <v>0.109</v>
      </c>
      <c r="P353" s="254" t="s">
        <v>167</v>
      </c>
      <c r="Q353" s="46"/>
      <c r="R353" s="102" t="s">
        <v>33</v>
      </c>
      <c r="S353" s="103" t="s">
        <v>33</v>
      </c>
      <c r="T353" s="195" t="s">
        <v>330</v>
      </c>
      <c r="U353" s="208" t="s">
        <v>330</v>
      </c>
      <c r="V353" s="151" t="s">
        <v>167</v>
      </c>
      <c r="W353" s="200" t="s">
        <v>33</v>
      </c>
      <c r="X353" s="218">
        <v>0.21199999999999999</v>
      </c>
      <c r="Y353" s="221" t="s">
        <v>33</v>
      </c>
    </row>
    <row r="354" spans="2:27" x14ac:dyDescent="0.25">
      <c r="B354" s="30">
        <v>45329</v>
      </c>
      <c r="C354" s="46"/>
      <c r="D354" s="131">
        <v>0.373</v>
      </c>
      <c r="E354" s="26"/>
      <c r="F354" s="26"/>
      <c r="G354" s="26"/>
      <c r="H354" s="26"/>
      <c r="I354" s="46"/>
      <c r="J354" s="202">
        <v>6.4000000000000001E-2</v>
      </c>
      <c r="K354" s="46"/>
      <c r="L354" s="26"/>
      <c r="M354" s="46"/>
      <c r="N354" s="286" t="s">
        <v>33</v>
      </c>
      <c r="O354" s="204">
        <v>0.114</v>
      </c>
      <c r="P354" s="254" t="s">
        <v>167</v>
      </c>
      <c r="Q354" s="46"/>
      <c r="R354" s="102" t="s">
        <v>33</v>
      </c>
      <c r="S354" s="103" t="s">
        <v>33</v>
      </c>
      <c r="T354" s="195" t="s">
        <v>330</v>
      </c>
      <c r="U354" s="208" t="s">
        <v>330</v>
      </c>
      <c r="V354" s="151" t="s">
        <v>167</v>
      </c>
      <c r="W354" s="200" t="s">
        <v>33</v>
      </c>
      <c r="X354" s="218">
        <v>0.17499999999999999</v>
      </c>
      <c r="Y354" s="221" t="s">
        <v>33</v>
      </c>
    </row>
    <row r="355" spans="2:27" x14ac:dyDescent="0.25">
      <c r="B355" s="30">
        <v>45331</v>
      </c>
      <c r="C355" s="46"/>
      <c r="D355" s="131">
        <v>0.53900000000000003</v>
      </c>
      <c r="E355" s="26"/>
      <c r="F355" s="26"/>
      <c r="G355" s="26"/>
      <c r="H355" s="26"/>
      <c r="I355" s="46"/>
      <c r="J355" s="202">
        <v>6.2E-2</v>
      </c>
      <c r="K355" s="46"/>
      <c r="L355" s="26"/>
      <c r="M355" s="46"/>
      <c r="N355" s="286" t="s">
        <v>33</v>
      </c>
      <c r="O355" s="204">
        <v>0.11899999999999999</v>
      </c>
      <c r="P355" s="254" t="s">
        <v>167</v>
      </c>
      <c r="Q355" s="46"/>
      <c r="R355" s="102" t="s">
        <v>33</v>
      </c>
      <c r="S355" s="103" t="s">
        <v>33</v>
      </c>
      <c r="T355" s="195" t="s">
        <v>330</v>
      </c>
      <c r="U355" s="208" t="s">
        <v>330</v>
      </c>
      <c r="V355" s="151" t="s">
        <v>167</v>
      </c>
      <c r="W355" s="200" t="s">
        <v>33</v>
      </c>
      <c r="X355" s="218">
        <v>0.158</v>
      </c>
      <c r="Y355" s="221" t="s">
        <v>33</v>
      </c>
      <c r="AA355" t="s">
        <v>193</v>
      </c>
    </row>
    <row r="356" spans="2:27" x14ac:dyDescent="0.25">
      <c r="B356" s="30">
        <v>45334</v>
      </c>
      <c r="C356" s="46"/>
      <c r="D356" s="131">
        <v>0.50900000000000001</v>
      </c>
      <c r="E356" s="26"/>
      <c r="F356" s="26"/>
      <c r="G356" s="26"/>
      <c r="H356" s="26"/>
      <c r="I356" s="46"/>
      <c r="J356" s="202">
        <v>9.9000000000000005E-2</v>
      </c>
      <c r="K356" s="46"/>
      <c r="L356" s="26"/>
      <c r="M356" s="46"/>
      <c r="N356" s="286" t="s">
        <v>33</v>
      </c>
      <c r="O356" s="204">
        <v>0.13700000000000001</v>
      </c>
      <c r="P356" s="254" t="s">
        <v>167</v>
      </c>
      <c r="Q356" s="46"/>
      <c r="R356" s="102" t="s">
        <v>181</v>
      </c>
      <c r="S356" s="103" t="s">
        <v>33</v>
      </c>
      <c r="T356" s="195" t="s">
        <v>330</v>
      </c>
      <c r="U356" s="208" t="s">
        <v>330</v>
      </c>
      <c r="V356" s="151" t="s">
        <v>167</v>
      </c>
      <c r="W356" s="200" t="s">
        <v>33</v>
      </c>
      <c r="X356" s="218">
        <v>0.20499999999999999</v>
      </c>
      <c r="Y356" s="221" t="s">
        <v>33</v>
      </c>
    </row>
    <row r="357" spans="2:27" x14ac:dyDescent="0.25">
      <c r="B357" s="30">
        <v>45336</v>
      </c>
      <c r="C357" s="46"/>
      <c r="D357" s="131">
        <v>0.40200000000000002</v>
      </c>
      <c r="E357" s="26"/>
      <c r="F357" s="26"/>
      <c r="G357" s="26"/>
      <c r="H357" s="26"/>
      <c r="I357" s="46"/>
      <c r="J357" s="202">
        <v>0.27800000000000002</v>
      </c>
      <c r="K357" s="46"/>
      <c r="L357" s="26"/>
      <c r="M357" s="46"/>
      <c r="N357" s="286" t="s">
        <v>33</v>
      </c>
      <c r="O357" s="204">
        <v>0.14899999999999999</v>
      </c>
      <c r="P357" s="254" t="s">
        <v>167</v>
      </c>
      <c r="Q357" s="46"/>
      <c r="R357" s="102" t="s">
        <v>33</v>
      </c>
      <c r="S357" s="103" t="s">
        <v>33</v>
      </c>
      <c r="T357" s="195" t="s">
        <v>330</v>
      </c>
      <c r="U357" s="208" t="s">
        <v>330</v>
      </c>
      <c r="V357" s="151" t="s">
        <v>167</v>
      </c>
      <c r="W357" s="200" t="s">
        <v>33</v>
      </c>
      <c r="X357" s="218">
        <v>0.189</v>
      </c>
      <c r="Y357" s="221" t="s">
        <v>33</v>
      </c>
    </row>
    <row r="358" spans="2:27" x14ac:dyDescent="0.25">
      <c r="B358" s="30">
        <v>45338</v>
      </c>
      <c r="C358" s="46"/>
      <c r="D358" s="131">
        <v>0.38</v>
      </c>
      <c r="E358" s="26"/>
      <c r="F358" s="26"/>
      <c r="G358" s="26"/>
      <c r="H358" s="26"/>
      <c r="I358" s="46"/>
      <c r="J358" s="202">
        <v>0.219</v>
      </c>
      <c r="K358" s="46"/>
      <c r="L358" s="26"/>
      <c r="M358" s="46"/>
      <c r="N358" s="286" t="s">
        <v>33</v>
      </c>
      <c r="O358" s="204">
        <v>9.9000000000000005E-2</v>
      </c>
      <c r="P358" s="254" t="s">
        <v>167</v>
      </c>
      <c r="Q358" s="46"/>
      <c r="R358" s="102" t="s">
        <v>33</v>
      </c>
      <c r="S358" s="103" t="s">
        <v>33</v>
      </c>
      <c r="T358" s="195" t="s">
        <v>330</v>
      </c>
      <c r="U358" s="208" t="s">
        <v>330</v>
      </c>
      <c r="V358" s="151" t="s">
        <v>167</v>
      </c>
      <c r="W358" s="200" t="s">
        <v>33</v>
      </c>
      <c r="X358" s="218">
        <v>0.16900000000000001</v>
      </c>
      <c r="Y358" s="221" t="s">
        <v>33</v>
      </c>
    </row>
    <row r="359" spans="2:27" x14ac:dyDescent="0.25">
      <c r="B359" s="30">
        <v>45342</v>
      </c>
      <c r="C359" s="46"/>
      <c r="D359" s="131">
        <v>0.36399999999999999</v>
      </c>
      <c r="E359" s="26"/>
      <c r="F359" s="26"/>
      <c r="G359" s="26"/>
      <c r="H359" s="26"/>
      <c r="I359" s="46"/>
      <c r="J359" s="202">
        <v>6.0999999999999999E-2</v>
      </c>
      <c r="K359" s="46"/>
      <c r="L359" s="26"/>
      <c r="M359" s="46"/>
      <c r="N359" s="202">
        <v>6.0999999999999999E-2</v>
      </c>
      <c r="O359" s="204">
        <v>0.105</v>
      </c>
      <c r="P359" s="254" t="s">
        <v>167</v>
      </c>
      <c r="Q359" s="46"/>
      <c r="R359" s="102" t="s">
        <v>33</v>
      </c>
      <c r="S359" s="103" t="s">
        <v>33</v>
      </c>
      <c r="T359" s="195" t="s">
        <v>335</v>
      </c>
      <c r="U359" s="208" t="s">
        <v>335</v>
      </c>
      <c r="V359" s="151" t="s">
        <v>167</v>
      </c>
      <c r="W359" s="200" t="s">
        <v>33</v>
      </c>
      <c r="X359" s="218">
        <v>7.3999999999999996E-2</v>
      </c>
      <c r="Y359" s="221" t="s">
        <v>33</v>
      </c>
    </row>
    <row r="360" spans="2:27" x14ac:dyDescent="0.25">
      <c r="B360" s="30">
        <v>45343</v>
      </c>
      <c r="C360" s="46"/>
      <c r="D360" s="131">
        <v>0.39100000000000001</v>
      </c>
      <c r="E360" s="26"/>
      <c r="F360" s="26"/>
      <c r="G360" s="26"/>
      <c r="H360" s="26"/>
      <c r="I360" s="46"/>
      <c r="J360" s="202">
        <v>3.0499999999999999E-2</v>
      </c>
      <c r="K360" s="46"/>
      <c r="L360" s="26"/>
      <c r="M360" s="46"/>
      <c r="N360" s="202">
        <v>7.6999999999999999E-2</v>
      </c>
      <c r="O360" s="204">
        <v>0.111</v>
      </c>
      <c r="P360" s="254" t="s">
        <v>167</v>
      </c>
      <c r="Q360" s="46"/>
      <c r="R360" s="102" t="s">
        <v>33</v>
      </c>
      <c r="S360" s="103" t="s">
        <v>33</v>
      </c>
      <c r="T360" s="195" t="s">
        <v>330</v>
      </c>
      <c r="U360" s="208" t="s">
        <v>330</v>
      </c>
      <c r="V360" s="151" t="s">
        <v>167</v>
      </c>
      <c r="W360" s="200" t="s">
        <v>33</v>
      </c>
      <c r="X360" s="218">
        <v>8.7999999999999995E-2</v>
      </c>
      <c r="Y360" s="221" t="s">
        <v>33</v>
      </c>
    </row>
    <row r="361" spans="2:27" x14ac:dyDescent="0.25">
      <c r="B361" s="30">
        <v>45345</v>
      </c>
      <c r="C361" s="46"/>
      <c r="D361" s="131">
        <v>0.33400000000000002</v>
      </c>
      <c r="E361" s="26"/>
      <c r="F361" s="26"/>
      <c r="G361" s="26"/>
      <c r="H361" s="26"/>
      <c r="I361" s="46"/>
      <c r="J361" s="202">
        <v>6.4000000000000001E-2</v>
      </c>
      <c r="K361" s="46"/>
      <c r="L361" s="26"/>
      <c r="M361" s="46"/>
      <c r="N361" s="286" t="s">
        <v>33</v>
      </c>
      <c r="O361" s="204">
        <v>0.108</v>
      </c>
      <c r="P361" s="254" t="s">
        <v>167</v>
      </c>
      <c r="Q361" s="46"/>
      <c r="R361" s="102" t="s">
        <v>33</v>
      </c>
      <c r="S361" s="103" t="s">
        <v>33</v>
      </c>
      <c r="T361" s="195" t="s">
        <v>330</v>
      </c>
      <c r="U361" s="208" t="s">
        <v>330</v>
      </c>
      <c r="V361" s="151" t="s">
        <v>167</v>
      </c>
      <c r="W361" s="200" t="s">
        <v>33</v>
      </c>
      <c r="X361" s="218">
        <v>6.6000000000000003E-2</v>
      </c>
      <c r="Y361" s="221"/>
    </row>
    <row r="362" spans="2:27" x14ac:dyDescent="0.25">
      <c r="B362" s="30">
        <v>45348</v>
      </c>
      <c r="C362" s="46"/>
      <c r="D362" s="131">
        <v>0.32600000000000001</v>
      </c>
      <c r="E362" s="26"/>
      <c r="F362" s="26"/>
      <c r="G362" s="26"/>
      <c r="H362" s="26"/>
      <c r="I362" s="46"/>
      <c r="J362" s="202">
        <v>8.5000000000000006E-2</v>
      </c>
      <c r="K362" s="46"/>
      <c r="L362" s="26"/>
      <c r="M362" s="46"/>
      <c r="N362" s="286" t="s">
        <v>33</v>
      </c>
      <c r="O362" s="204">
        <v>0.11799999999999999</v>
      </c>
      <c r="P362" s="254" t="s">
        <v>167</v>
      </c>
      <c r="Q362" s="46"/>
      <c r="R362" s="102" t="s">
        <v>33</v>
      </c>
      <c r="S362" s="103" t="s">
        <v>33</v>
      </c>
      <c r="T362" s="195" t="s">
        <v>330</v>
      </c>
      <c r="U362" s="208" t="s">
        <v>330</v>
      </c>
      <c r="V362" s="151" t="s">
        <v>167</v>
      </c>
      <c r="W362" s="200" t="s">
        <v>33</v>
      </c>
      <c r="X362" s="218" t="s">
        <v>33</v>
      </c>
      <c r="Y362" s="221" t="s">
        <v>33</v>
      </c>
    </row>
    <row r="363" spans="2:27" x14ac:dyDescent="0.25">
      <c r="B363" s="30">
        <v>45350</v>
      </c>
      <c r="C363" s="46"/>
      <c r="D363" s="131">
        <v>0.29499999999999998</v>
      </c>
      <c r="E363" s="26"/>
      <c r="F363" s="26"/>
      <c r="G363" s="26"/>
      <c r="H363" s="26"/>
      <c r="I363" s="46"/>
      <c r="J363" s="202">
        <v>7.8E-2</v>
      </c>
      <c r="K363" s="46"/>
      <c r="L363" s="26"/>
      <c r="M363" s="46"/>
      <c r="N363" s="286" t="s">
        <v>33</v>
      </c>
      <c r="O363" s="204">
        <v>0.128</v>
      </c>
      <c r="P363" s="254" t="s">
        <v>167</v>
      </c>
      <c r="Q363" s="46"/>
      <c r="R363" s="102" t="s">
        <v>33</v>
      </c>
      <c r="S363" s="103" t="s">
        <v>33</v>
      </c>
      <c r="T363" s="195" t="s">
        <v>330</v>
      </c>
      <c r="U363" s="208" t="s">
        <v>330</v>
      </c>
      <c r="V363" s="151" t="s">
        <v>167</v>
      </c>
      <c r="W363" s="200" t="s">
        <v>33</v>
      </c>
      <c r="X363" s="253" t="s">
        <v>33</v>
      </c>
      <c r="Y363" s="221" t="s">
        <v>33</v>
      </c>
    </row>
    <row r="364" spans="2:27" x14ac:dyDescent="0.25">
      <c r="B364" s="30">
        <v>45352</v>
      </c>
      <c r="C364" s="46"/>
      <c r="D364" s="131">
        <v>0.34899999999999998</v>
      </c>
      <c r="E364" s="26"/>
      <c r="F364" s="26"/>
      <c r="G364" s="26"/>
      <c r="H364" s="26"/>
      <c r="I364" s="46"/>
      <c r="J364" s="202">
        <v>7.4999999999999997E-2</v>
      </c>
      <c r="K364" s="46"/>
      <c r="L364" s="26"/>
      <c r="M364" s="46"/>
      <c r="N364" s="286" t="s">
        <v>33</v>
      </c>
      <c r="O364" s="204">
        <v>0.105</v>
      </c>
      <c r="P364" s="254" t="s">
        <v>167</v>
      </c>
      <c r="Q364" s="46"/>
      <c r="R364" s="102" t="s">
        <v>181</v>
      </c>
      <c r="S364" s="103" t="s">
        <v>33</v>
      </c>
      <c r="T364" s="195" t="s">
        <v>330</v>
      </c>
      <c r="U364" s="175" t="s">
        <v>167</v>
      </c>
      <c r="V364" s="151" t="s">
        <v>167</v>
      </c>
      <c r="W364" s="200" t="s">
        <v>33</v>
      </c>
      <c r="X364" s="253" t="s">
        <v>33</v>
      </c>
      <c r="Y364" s="221" t="s">
        <v>33</v>
      </c>
    </row>
    <row r="365" spans="2:27" x14ac:dyDescent="0.25">
      <c r="B365" s="30">
        <v>45355</v>
      </c>
      <c r="C365" s="46"/>
      <c r="D365" s="131">
        <v>0.152</v>
      </c>
      <c r="E365" s="26"/>
      <c r="F365" s="26"/>
      <c r="G365" s="26"/>
      <c r="H365" s="26"/>
      <c r="I365" s="46"/>
      <c r="J365" s="202">
        <v>3.0499999999999999E-2</v>
      </c>
      <c r="K365" s="46"/>
      <c r="L365" s="26"/>
      <c r="M365" s="46"/>
      <c r="N365" s="286" t="s">
        <v>33</v>
      </c>
      <c r="O365" s="204">
        <v>9.0999999999999998E-2</v>
      </c>
      <c r="P365" s="254" t="s">
        <v>167</v>
      </c>
      <c r="Q365" s="46"/>
      <c r="R365" s="102" t="s">
        <v>181</v>
      </c>
      <c r="S365" s="103" t="s">
        <v>33</v>
      </c>
      <c r="T365" s="195" t="s">
        <v>330</v>
      </c>
      <c r="U365" s="208" t="s">
        <v>330</v>
      </c>
      <c r="V365" s="151" t="s">
        <v>167</v>
      </c>
      <c r="W365" s="200" t="s">
        <v>33</v>
      </c>
      <c r="X365" s="253" t="s">
        <v>33</v>
      </c>
      <c r="Y365" s="221" t="s">
        <v>33</v>
      </c>
    </row>
    <row r="366" spans="2:27" x14ac:dyDescent="0.25">
      <c r="B366" s="30">
        <v>45357</v>
      </c>
      <c r="C366" s="46"/>
      <c r="D366" s="131">
        <v>0.42199999999999999</v>
      </c>
      <c r="E366" s="26"/>
      <c r="F366" s="26"/>
      <c r="G366" s="26"/>
      <c r="H366" s="26"/>
      <c r="I366" s="46"/>
      <c r="J366" s="202">
        <v>3.0499999999999999E-2</v>
      </c>
      <c r="K366" s="46"/>
      <c r="L366" s="26"/>
      <c r="M366" s="46"/>
      <c r="N366" s="286" t="s">
        <v>33</v>
      </c>
      <c r="O366" s="204">
        <v>8.5000000000000006E-2</v>
      </c>
      <c r="P366" s="254" t="s">
        <v>167</v>
      </c>
      <c r="Q366" s="46"/>
      <c r="R366" s="102" t="s">
        <v>33</v>
      </c>
      <c r="S366" s="103" t="s">
        <v>33</v>
      </c>
      <c r="T366" s="195" t="s">
        <v>330</v>
      </c>
      <c r="U366" s="208" t="s">
        <v>330</v>
      </c>
      <c r="V366" s="151" t="s">
        <v>167</v>
      </c>
      <c r="W366" s="200" t="s">
        <v>33</v>
      </c>
      <c r="X366" s="218">
        <v>0.156</v>
      </c>
      <c r="Y366" s="221" t="s">
        <v>33</v>
      </c>
    </row>
    <row r="367" spans="2:27" x14ac:dyDescent="0.25">
      <c r="B367" s="30">
        <v>45359</v>
      </c>
      <c r="C367" s="46"/>
      <c r="D367" s="131">
        <v>0.38300000000000001</v>
      </c>
      <c r="E367" s="26"/>
      <c r="F367" s="26"/>
      <c r="G367" s="26"/>
      <c r="H367" s="26"/>
      <c r="I367" s="46"/>
      <c r="J367" s="202" t="s">
        <v>330</v>
      </c>
      <c r="K367" s="46"/>
      <c r="L367" s="26"/>
      <c r="M367" s="46"/>
      <c r="N367" s="286" t="s">
        <v>33</v>
      </c>
      <c r="O367" s="204" t="s">
        <v>330</v>
      </c>
      <c r="P367" s="254" t="s">
        <v>167</v>
      </c>
      <c r="Q367" s="46"/>
      <c r="R367" s="102" t="s">
        <v>33</v>
      </c>
      <c r="S367" s="103" t="s">
        <v>33</v>
      </c>
      <c r="T367" s="195" t="s">
        <v>330</v>
      </c>
      <c r="U367" s="208" t="s">
        <v>330</v>
      </c>
      <c r="V367" s="151" t="s">
        <v>167</v>
      </c>
      <c r="W367" s="200" t="s">
        <v>33</v>
      </c>
      <c r="X367" s="218">
        <v>0.10100000000000001</v>
      </c>
      <c r="Y367" s="221" t="s">
        <v>33</v>
      </c>
    </row>
    <row r="368" spans="2:27" x14ac:dyDescent="0.25">
      <c r="B368" s="30">
        <v>45362</v>
      </c>
      <c r="C368" s="46"/>
      <c r="D368" s="131">
        <v>0.59699999999999998</v>
      </c>
      <c r="E368" s="26"/>
      <c r="F368" s="26"/>
      <c r="G368" s="26"/>
      <c r="H368" s="26"/>
      <c r="I368" s="46"/>
      <c r="J368" s="202">
        <v>0.188</v>
      </c>
      <c r="K368" s="46"/>
      <c r="L368" s="26"/>
      <c r="M368" s="46"/>
      <c r="N368" s="286" t="s">
        <v>33</v>
      </c>
      <c r="O368" s="244" t="s">
        <v>33</v>
      </c>
      <c r="P368" s="254" t="s">
        <v>167</v>
      </c>
      <c r="Q368" s="46"/>
      <c r="R368" s="102" t="s">
        <v>33</v>
      </c>
      <c r="S368" s="103" t="s">
        <v>33</v>
      </c>
      <c r="T368" s="195" t="s">
        <v>330</v>
      </c>
      <c r="U368" s="208" t="s">
        <v>330</v>
      </c>
      <c r="V368" s="151" t="s">
        <v>167</v>
      </c>
      <c r="W368" s="200" t="s">
        <v>33</v>
      </c>
      <c r="X368" s="218">
        <v>0.154</v>
      </c>
      <c r="Y368" s="221" t="s">
        <v>33</v>
      </c>
    </row>
    <row r="369" spans="2:25" x14ac:dyDescent="0.25">
      <c r="B369" s="30">
        <v>45364</v>
      </c>
      <c r="C369" s="46"/>
      <c r="D369" s="131">
        <v>0.64</v>
      </c>
      <c r="E369" s="26"/>
      <c r="F369" s="26"/>
      <c r="G369" s="26"/>
      <c r="H369" s="26"/>
      <c r="I369" s="46"/>
      <c r="J369" s="202">
        <v>0.17599999999999999</v>
      </c>
      <c r="K369" s="46"/>
      <c r="L369" s="26"/>
      <c r="M369" s="46"/>
      <c r="N369" s="286" t="s">
        <v>33</v>
      </c>
      <c r="O369" s="244" t="s">
        <v>33</v>
      </c>
      <c r="P369" s="254" t="s">
        <v>167</v>
      </c>
      <c r="Q369" s="46"/>
      <c r="R369" s="102" t="s">
        <v>33</v>
      </c>
      <c r="S369" s="103" t="s">
        <v>33</v>
      </c>
      <c r="T369" s="195" t="s">
        <v>330</v>
      </c>
      <c r="U369" s="208" t="s">
        <v>330</v>
      </c>
      <c r="V369" s="151" t="s">
        <v>167</v>
      </c>
      <c r="W369" s="200" t="s">
        <v>33</v>
      </c>
      <c r="X369" s="218">
        <v>0.14699999999999999</v>
      </c>
      <c r="Y369" s="221" t="s">
        <v>33</v>
      </c>
    </row>
    <row r="370" spans="2:25" x14ac:dyDescent="0.25">
      <c r="B370" s="30">
        <v>45366</v>
      </c>
      <c r="C370" s="46"/>
      <c r="D370" s="131">
        <v>0.32200000000000001</v>
      </c>
      <c r="E370" s="26"/>
      <c r="F370" s="26"/>
      <c r="G370" s="26"/>
      <c r="H370" s="26"/>
      <c r="I370" s="46"/>
      <c r="J370" s="202" t="s">
        <v>330</v>
      </c>
      <c r="K370" s="46"/>
      <c r="L370" s="26"/>
      <c r="M370" s="46"/>
      <c r="N370" s="286" t="s">
        <v>33</v>
      </c>
      <c r="O370" s="244" t="s">
        <v>33</v>
      </c>
      <c r="P370" s="254" t="s">
        <v>167</v>
      </c>
      <c r="Q370" s="46"/>
      <c r="R370" s="102" t="s">
        <v>33</v>
      </c>
      <c r="S370" s="103" t="s">
        <v>33</v>
      </c>
      <c r="T370" s="195" t="s">
        <v>330</v>
      </c>
      <c r="U370" s="208" t="s">
        <v>330</v>
      </c>
      <c r="V370" s="151" t="s">
        <v>167</v>
      </c>
      <c r="W370" s="200" t="s">
        <v>33</v>
      </c>
      <c r="X370" s="253" t="s">
        <v>33</v>
      </c>
      <c r="Y370" s="221" t="s">
        <v>33</v>
      </c>
    </row>
    <row r="371" spans="2:25" x14ac:dyDescent="0.25">
      <c r="B371" s="30">
        <v>45371</v>
      </c>
      <c r="C371" s="46"/>
      <c r="D371" s="131">
        <v>0.38400000000000001</v>
      </c>
      <c r="E371" s="26"/>
      <c r="F371" s="26"/>
      <c r="G371" s="26"/>
      <c r="H371" s="26"/>
      <c r="I371" s="46"/>
      <c r="J371" s="202" t="s">
        <v>330</v>
      </c>
      <c r="K371" s="46"/>
      <c r="L371" s="26"/>
      <c r="M371" s="46"/>
      <c r="N371" s="286" t="s">
        <v>33</v>
      </c>
      <c r="O371" s="244" t="s">
        <v>33</v>
      </c>
      <c r="P371" s="254" t="s">
        <v>167</v>
      </c>
      <c r="Q371" s="46"/>
      <c r="R371" s="102" t="s">
        <v>33</v>
      </c>
      <c r="S371" s="103" t="s">
        <v>33</v>
      </c>
      <c r="T371" s="195" t="s">
        <v>330</v>
      </c>
      <c r="U371" s="208" t="s">
        <v>330</v>
      </c>
      <c r="V371" s="151" t="s">
        <v>167</v>
      </c>
      <c r="W371" s="200" t="s">
        <v>33</v>
      </c>
      <c r="X371" s="253" t="s">
        <v>33</v>
      </c>
      <c r="Y371" s="221" t="s">
        <v>33</v>
      </c>
    </row>
    <row r="372" spans="2:25" x14ac:dyDescent="0.25">
      <c r="B372" s="30">
        <v>45373</v>
      </c>
      <c r="C372" s="46"/>
      <c r="D372" s="131">
        <v>0.38100000000000001</v>
      </c>
      <c r="E372" s="26"/>
      <c r="F372" s="26"/>
      <c r="G372" s="26"/>
      <c r="H372" s="26"/>
      <c r="I372" s="46"/>
      <c r="J372" s="202" t="s">
        <v>330</v>
      </c>
      <c r="K372" s="46"/>
      <c r="L372" s="26"/>
      <c r="M372" s="46"/>
      <c r="N372" s="286" t="s">
        <v>33</v>
      </c>
      <c r="O372" s="244" t="s">
        <v>33</v>
      </c>
      <c r="P372" s="236" t="s">
        <v>167</v>
      </c>
      <c r="Q372" s="46"/>
      <c r="R372" s="102" t="s">
        <v>33</v>
      </c>
      <c r="S372" s="103" t="s">
        <v>33</v>
      </c>
      <c r="T372" s="195" t="s">
        <v>330</v>
      </c>
      <c r="U372" s="208" t="s">
        <v>330</v>
      </c>
      <c r="V372" s="151" t="s">
        <v>167</v>
      </c>
      <c r="W372" s="200" t="s">
        <v>33</v>
      </c>
      <c r="X372" s="253" t="s">
        <v>33</v>
      </c>
      <c r="Y372" s="221" t="s">
        <v>33</v>
      </c>
    </row>
    <row r="373" spans="2:25" x14ac:dyDescent="0.25">
      <c r="B373" s="30">
        <v>45376</v>
      </c>
      <c r="C373" s="46"/>
      <c r="D373" s="131">
        <v>0.48</v>
      </c>
      <c r="E373" s="26"/>
      <c r="F373" s="26"/>
      <c r="G373" s="26"/>
      <c r="H373" s="26"/>
      <c r="I373" s="46"/>
      <c r="J373" s="202" t="s">
        <v>330</v>
      </c>
      <c r="K373" s="46"/>
      <c r="L373" s="26"/>
      <c r="M373" s="46"/>
      <c r="N373" s="286"/>
      <c r="O373" s="244"/>
      <c r="P373" s="254"/>
      <c r="Q373" s="46"/>
      <c r="R373" s="102"/>
      <c r="S373" s="195" t="s">
        <v>330</v>
      </c>
      <c r="T373" s="195" t="s">
        <v>330</v>
      </c>
      <c r="U373" s="208" t="s">
        <v>330</v>
      </c>
      <c r="V373" s="151"/>
      <c r="W373" s="200"/>
      <c r="X373" s="218">
        <v>0.114</v>
      </c>
      <c r="Y373" s="221"/>
    </row>
    <row r="374" spans="2:25" x14ac:dyDescent="0.25">
      <c r="B374" s="30">
        <v>45397</v>
      </c>
      <c r="C374" s="46"/>
      <c r="D374" s="131">
        <v>0.37</v>
      </c>
      <c r="E374" s="26"/>
      <c r="F374" s="26"/>
      <c r="G374" s="26"/>
      <c r="H374" s="26"/>
      <c r="I374" s="46"/>
      <c r="J374" s="202" t="s">
        <v>167</v>
      </c>
      <c r="K374" s="46"/>
      <c r="L374" s="26"/>
      <c r="M374" s="46"/>
      <c r="N374" s="286" t="s">
        <v>33</v>
      </c>
      <c r="O374" s="244" t="s">
        <v>33</v>
      </c>
      <c r="P374" s="254" t="s">
        <v>33</v>
      </c>
      <c r="Q374" s="46"/>
      <c r="R374" s="102" t="s">
        <v>33</v>
      </c>
      <c r="S374" s="103" t="s">
        <v>33</v>
      </c>
      <c r="T374" s="103" t="s">
        <v>167</v>
      </c>
      <c r="U374" s="175" t="s">
        <v>167</v>
      </c>
      <c r="V374" s="151" t="s">
        <v>167</v>
      </c>
      <c r="W374" s="200" t="s">
        <v>167</v>
      </c>
      <c r="X374" s="253" t="s">
        <v>33</v>
      </c>
      <c r="Y374" s="219">
        <v>0.31</v>
      </c>
    </row>
    <row r="375" spans="2:25" hidden="1" x14ac:dyDescent="0.25">
      <c r="B375" s="30"/>
      <c r="C375" s="46"/>
      <c r="D375" s="131"/>
      <c r="E375" s="26"/>
      <c r="F375" s="26"/>
      <c r="G375" s="26"/>
      <c r="H375" s="26"/>
      <c r="I375" s="46"/>
      <c r="J375" s="202" t="s">
        <v>167</v>
      </c>
      <c r="K375" s="46"/>
      <c r="L375" s="26"/>
      <c r="M375" s="46"/>
      <c r="N375" s="286"/>
      <c r="O375" s="244"/>
      <c r="P375" s="254"/>
      <c r="Q375" s="46"/>
      <c r="R375" s="102"/>
      <c r="S375" s="103"/>
      <c r="T375" s="195"/>
      <c r="U375" s="175" t="s">
        <v>167</v>
      </c>
      <c r="V375" s="151"/>
      <c r="W375" s="200"/>
      <c r="X375" s="253"/>
      <c r="Y375" s="221"/>
    </row>
    <row r="376" spans="2:25" hidden="1" x14ac:dyDescent="0.25">
      <c r="B376" s="30"/>
      <c r="C376" s="46"/>
      <c r="D376" s="131"/>
      <c r="E376" s="26"/>
      <c r="F376" s="26"/>
      <c r="G376" s="26"/>
      <c r="H376" s="26"/>
      <c r="I376" s="46"/>
      <c r="J376" s="202" t="s">
        <v>167</v>
      </c>
      <c r="K376" s="46"/>
      <c r="L376" s="26"/>
      <c r="M376" s="46"/>
      <c r="N376" s="286"/>
      <c r="O376" s="244"/>
      <c r="P376" s="254"/>
      <c r="Q376" s="46"/>
      <c r="R376" s="102"/>
      <c r="S376" s="103"/>
      <c r="T376" s="195"/>
      <c r="U376" s="175" t="s">
        <v>167</v>
      </c>
      <c r="V376" s="151"/>
      <c r="W376" s="200"/>
      <c r="X376" s="253"/>
      <c r="Y376" s="221"/>
    </row>
    <row r="377" spans="2:25" hidden="1" x14ac:dyDescent="0.25">
      <c r="B377" s="30"/>
      <c r="C377" s="46"/>
      <c r="D377" s="131"/>
      <c r="E377" s="26"/>
      <c r="F377" s="26"/>
      <c r="G377" s="26"/>
      <c r="H377" s="26"/>
      <c r="I377" s="46"/>
      <c r="J377" s="202" t="s">
        <v>167</v>
      </c>
      <c r="K377" s="46"/>
      <c r="L377" s="26"/>
      <c r="M377" s="46"/>
      <c r="N377" s="286"/>
      <c r="O377" s="244"/>
      <c r="P377" s="254"/>
      <c r="Q377" s="46"/>
      <c r="R377" s="102"/>
      <c r="S377" s="103"/>
      <c r="T377" s="195"/>
      <c r="U377" s="175" t="s">
        <v>167</v>
      </c>
      <c r="V377" s="151"/>
      <c r="W377" s="200"/>
      <c r="X377" s="253"/>
      <c r="Y377" s="221"/>
    </row>
    <row r="378" spans="2:25" hidden="1" x14ac:dyDescent="0.25">
      <c r="B378" s="30"/>
      <c r="C378" s="46"/>
      <c r="D378" s="131"/>
      <c r="E378" s="26"/>
      <c r="F378" s="26"/>
      <c r="G378" s="26"/>
      <c r="H378" s="26"/>
      <c r="I378" s="46"/>
      <c r="J378" s="202" t="s">
        <v>167</v>
      </c>
      <c r="K378" s="46"/>
      <c r="L378" s="26"/>
      <c r="M378" s="46"/>
      <c r="N378" s="286"/>
      <c r="O378" s="244"/>
      <c r="P378" s="254"/>
      <c r="Q378" s="46"/>
      <c r="R378" s="102"/>
      <c r="S378" s="103"/>
      <c r="T378" s="195"/>
      <c r="U378" s="175" t="s">
        <v>167</v>
      </c>
      <c r="V378" s="151"/>
      <c r="W378" s="200"/>
      <c r="X378" s="253"/>
      <c r="Y378" s="221"/>
    </row>
    <row r="379" spans="2:25" hidden="1" x14ac:dyDescent="0.25">
      <c r="B379" s="30"/>
      <c r="C379" s="46"/>
      <c r="D379" s="131"/>
      <c r="E379" s="26"/>
      <c r="F379" s="26"/>
      <c r="G379" s="26"/>
      <c r="H379" s="26"/>
      <c r="I379" s="46"/>
      <c r="J379" s="202" t="s">
        <v>167</v>
      </c>
      <c r="K379" s="46"/>
      <c r="L379" s="26"/>
      <c r="M379" s="46"/>
      <c r="N379" s="286"/>
      <c r="O379" s="244"/>
      <c r="P379" s="254"/>
      <c r="Q379" s="46"/>
      <c r="R379" s="102"/>
      <c r="S379" s="103"/>
      <c r="T379" s="195"/>
      <c r="U379" s="175" t="s">
        <v>167</v>
      </c>
      <c r="V379" s="151"/>
      <c r="W379" s="200"/>
      <c r="X379" s="253"/>
      <c r="Y379" s="221"/>
    </row>
    <row r="380" spans="2:25" hidden="1" x14ac:dyDescent="0.25">
      <c r="B380" s="30"/>
      <c r="C380" s="46"/>
      <c r="D380" s="131"/>
      <c r="E380" s="106"/>
      <c r="F380" s="106"/>
      <c r="G380" s="106"/>
      <c r="H380" s="106"/>
      <c r="I380" s="46"/>
      <c r="J380" s="202" t="s">
        <v>167</v>
      </c>
      <c r="K380" s="46"/>
      <c r="L380" s="26"/>
      <c r="M380" s="46"/>
      <c r="N380" s="47"/>
      <c r="O380" s="204"/>
      <c r="P380" s="254" t="s">
        <v>167</v>
      </c>
      <c r="Q380" s="46"/>
      <c r="R380" s="102"/>
      <c r="S380" s="103"/>
      <c r="T380" s="195" t="s">
        <v>330</v>
      </c>
      <c r="U380" s="175" t="s">
        <v>167</v>
      </c>
      <c r="V380" s="184"/>
      <c r="W380" s="200" t="s">
        <v>33</v>
      </c>
      <c r="X380" s="253" t="s">
        <v>33</v>
      </c>
      <c r="Y380" s="221" t="s">
        <v>33</v>
      </c>
    </row>
    <row r="381" spans="2:25" x14ac:dyDescent="0.25">
      <c r="B381" s="30">
        <v>45399</v>
      </c>
      <c r="C381" s="105"/>
      <c r="D381" s="131">
        <v>0.83</v>
      </c>
      <c r="E381" s="54"/>
      <c r="F381" s="54"/>
      <c r="G381" s="54"/>
      <c r="H381" s="54"/>
      <c r="I381" s="105"/>
      <c r="J381" s="202" t="s">
        <v>167</v>
      </c>
      <c r="K381" s="105"/>
      <c r="L381" s="26"/>
      <c r="M381" s="105"/>
      <c r="N381" s="47" t="s">
        <v>33</v>
      </c>
      <c r="O381" s="104" t="s">
        <v>33</v>
      </c>
      <c r="P381" s="49" t="s">
        <v>33</v>
      </c>
      <c r="Q381" s="105"/>
      <c r="R381" s="102" t="s">
        <v>33</v>
      </c>
      <c r="S381" s="103" t="s">
        <v>33</v>
      </c>
      <c r="T381" s="103" t="s">
        <v>167</v>
      </c>
      <c r="U381" s="175" t="s">
        <v>167</v>
      </c>
      <c r="V381" s="225" t="s">
        <v>167</v>
      </c>
      <c r="W381" s="176" t="s">
        <v>167</v>
      </c>
      <c r="X381" s="177" t="s">
        <v>33</v>
      </c>
      <c r="Y381" s="178" t="s">
        <v>33</v>
      </c>
    </row>
    <row r="382" spans="2:25" x14ac:dyDescent="0.25">
      <c r="B382" s="30">
        <v>45401</v>
      </c>
      <c r="C382" s="105"/>
      <c r="D382" s="26">
        <v>0.71</v>
      </c>
      <c r="E382" s="54"/>
      <c r="F382" s="54"/>
      <c r="G382" s="54"/>
      <c r="H382" s="54"/>
      <c r="I382" s="105"/>
      <c r="J382" s="202" t="s">
        <v>167</v>
      </c>
      <c r="K382" s="105"/>
      <c r="L382" s="26"/>
      <c r="M382" s="105"/>
      <c r="N382" s="47" t="s">
        <v>33</v>
      </c>
      <c r="O382" s="104" t="s">
        <v>33</v>
      </c>
      <c r="P382" s="49" t="s">
        <v>33</v>
      </c>
      <c r="Q382" s="105"/>
      <c r="R382" s="102" t="s">
        <v>33</v>
      </c>
      <c r="S382" s="103" t="s">
        <v>33</v>
      </c>
      <c r="T382" s="103" t="s">
        <v>167</v>
      </c>
      <c r="U382" s="175" t="s">
        <v>167</v>
      </c>
      <c r="V382" s="225" t="s">
        <v>167</v>
      </c>
      <c r="W382" s="176" t="s">
        <v>167</v>
      </c>
      <c r="X382" s="177" t="s">
        <v>33</v>
      </c>
      <c r="Y382" s="328">
        <v>0.34</v>
      </c>
    </row>
    <row r="383" spans="2:25" x14ac:dyDescent="0.25">
      <c r="B383" s="30">
        <v>45404</v>
      </c>
      <c r="C383" s="105"/>
      <c r="D383" s="26">
        <v>0.8</v>
      </c>
      <c r="E383" s="54"/>
      <c r="F383" s="54"/>
      <c r="G383" s="54"/>
      <c r="H383" s="54"/>
      <c r="I383" s="105"/>
      <c r="J383" s="202" t="s">
        <v>167</v>
      </c>
      <c r="K383" s="105"/>
      <c r="L383" s="26">
        <v>1.7</v>
      </c>
      <c r="M383" s="105"/>
      <c r="N383" s="47" t="s">
        <v>33</v>
      </c>
      <c r="O383" s="104" t="s">
        <v>33</v>
      </c>
      <c r="P383" s="49" t="s">
        <v>33</v>
      </c>
      <c r="Q383" s="105"/>
      <c r="R383" s="102" t="s">
        <v>33</v>
      </c>
      <c r="S383" s="103" t="s">
        <v>33</v>
      </c>
      <c r="T383" s="103" t="s">
        <v>167</v>
      </c>
      <c r="U383" s="175" t="s">
        <v>167</v>
      </c>
      <c r="V383" s="225" t="s">
        <v>167</v>
      </c>
      <c r="W383" s="176" t="s">
        <v>167</v>
      </c>
      <c r="X383" s="252">
        <v>0.37</v>
      </c>
      <c r="Y383" s="178" t="s">
        <v>33</v>
      </c>
    </row>
    <row r="384" spans="2:25" x14ac:dyDescent="0.25">
      <c r="B384" s="30">
        <v>45406</v>
      </c>
      <c r="C384" s="105"/>
      <c r="D384" s="26">
        <v>0.67</v>
      </c>
      <c r="E384" s="54"/>
      <c r="F384" s="54"/>
      <c r="G384" s="54"/>
      <c r="H384" s="54"/>
      <c r="I384" s="105"/>
      <c r="J384" s="202" t="s">
        <v>167</v>
      </c>
      <c r="K384" s="105"/>
      <c r="L384" s="26">
        <v>12</v>
      </c>
      <c r="M384" s="105"/>
      <c r="N384" s="47" t="s">
        <v>33</v>
      </c>
      <c r="O384" s="104" t="s">
        <v>33</v>
      </c>
      <c r="P384" s="49" t="s">
        <v>33</v>
      </c>
      <c r="Q384" s="105"/>
      <c r="R384" s="102" t="s">
        <v>33</v>
      </c>
      <c r="S384" s="103" t="s">
        <v>33</v>
      </c>
      <c r="T384" s="103" t="s">
        <v>167</v>
      </c>
      <c r="U384" s="175" t="s">
        <v>167</v>
      </c>
      <c r="V384" s="225" t="s">
        <v>167</v>
      </c>
      <c r="W384" s="176" t="s">
        <v>167</v>
      </c>
      <c r="X384" s="177" t="s">
        <v>33</v>
      </c>
      <c r="Y384" s="178" t="s">
        <v>33</v>
      </c>
    </row>
    <row r="385" spans="2:25" x14ac:dyDescent="0.25">
      <c r="B385" s="30">
        <v>45408</v>
      </c>
      <c r="C385" s="105"/>
      <c r="D385" s="26">
        <v>1.2</v>
      </c>
      <c r="E385" s="54"/>
      <c r="F385" s="54"/>
      <c r="G385" s="54"/>
      <c r="H385" s="54"/>
      <c r="I385" s="105"/>
      <c r="J385" s="202" t="s">
        <v>167</v>
      </c>
      <c r="K385" s="105"/>
      <c r="L385" s="26">
        <v>4</v>
      </c>
      <c r="M385" s="105"/>
      <c r="N385" s="47" t="s">
        <v>33</v>
      </c>
      <c r="O385" s="104" t="s">
        <v>33</v>
      </c>
      <c r="P385" s="49" t="s">
        <v>33</v>
      </c>
      <c r="Q385" s="105"/>
      <c r="R385" s="102" t="s">
        <v>33</v>
      </c>
      <c r="S385" s="103" t="s">
        <v>33</v>
      </c>
      <c r="T385" s="103" t="s">
        <v>167</v>
      </c>
      <c r="U385" s="175" t="s">
        <v>167</v>
      </c>
      <c r="V385" s="225" t="s">
        <v>167</v>
      </c>
      <c r="W385" s="176" t="s">
        <v>167</v>
      </c>
      <c r="X385" s="252">
        <v>0.61</v>
      </c>
      <c r="Y385" s="178" t="s">
        <v>33</v>
      </c>
    </row>
    <row r="386" spans="2:25" x14ac:dyDescent="0.25">
      <c r="B386" s="30">
        <v>45412</v>
      </c>
      <c r="C386" s="105"/>
      <c r="D386" s="26">
        <v>1.3</v>
      </c>
      <c r="E386" s="54"/>
      <c r="F386" s="54"/>
      <c r="G386" s="54"/>
      <c r="H386" s="54"/>
      <c r="I386" s="105"/>
      <c r="J386" s="202" t="s">
        <v>167</v>
      </c>
      <c r="K386" s="105"/>
      <c r="L386" s="26">
        <v>1.4</v>
      </c>
      <c r="M386" s="105"/>
      <c r="N386" s="47" t="s">
        <v>33</v>
      </c>
      <c r="O386" s="104" t="s">
        <v>33</v>
      </c>
      <c r="P386" s="49" t="s">
        <v>33</v>
      </c>
      <c r="Q386" s="105"/>
      <c r="R386" s="102" t="s">
        <v>33</v>
      </c>
      <c r="S386" s="103" t="s">
        <v>33</v>
      </c>
      <c r="T386" s="103" t="s">
        <v>167</v>
      </c>
      <c r="U386" s="175" t="s">
        <v>167</v>
      </c>
      <c r="V386" s="225" t="s">
        <v>167</v>
      </c>
      <c r="W386" s="176" t="s">
        <v>167</v>
      </c>
      <c r="X386" s="252">
        <v>0.37</v>
      </c>
      <c r="Y386" s="178" t="s">
        <v>33</v>
      </c>
    </row>
    <row r="387" spans="2:25" x14ac:dyDescent="0.25">
      <c r="B387" s="30">
        <v>45414</v>
      </c>
      <c r="C387" s="105"/>
      <c r="D387" s="26">
        <v>0.46</v>
      </c>
      <c r="E387" s="54"/>
      <c r="F387" s="54"/>
      <c r="G387" s="54"/>
      <c r="H387" s="54"/>
      <c r="I387" s="105"/>
      <c r="J387" s="202" t="s">
        <v>167</v>
      </c>
      <c r="K387" s="105"/>
      <c r="L387" s="26">
        <v>1.1000000000000001</v>
      </c>
      <c r="M387" s="105"/>
      <c r="N387" s="47" t="s">
        <v>33</v>
      </c>
      <c r="O387" s="104" t="s">
        <v>33</v>
      </c>
      <c r="P387" s="49" t="s">
        <v>33</v>
      </c>
      <c r="Q387" s="105"/>
      <c r="R387" s="102" t="s">
        <v>33</v>
      </c>
      <c r="S387" s="103" t="s">
        <v>33</v>
      </c>
      <c r="T387" s="103" t="s">
        <v>167</v>
      </c>
      <c r="U387" s="175" t="s">
        <v>167</v>
      </c>
      <c r="V387" s="225" t="s">
        <v>167</v>
      </c>
      <c r="W387" s="176" t="s">
        <v>167</v>
      </c>
      <c r="X387" s="252">
        <v>0.25</v>
      </c>
      <c r="Y387" s="178" t="s">
        <v>33</v>
      </c>
    </row>
    <row r="388" spans="2:25" x14ac:dyDescent="0.25">
      <c r="B388" s="30">
        <v>45415</v>
      </c>
      <c r="C388" s="105"/>
      <c r="D388" s="26">
        <v>0.57999999999999996</v>
      </c>
      <c r="E388" s="54"/>
      <c r="F388" s="54"/>
      <c r="G388" s="54"/>
      <c r="H388" s="54"/>
      <c r="I388" s="105"/>
      <c r="J388" s="202" t="s">
        <v>167</v>
      </c>
      <c r="K388" s="105"/>
      <c r="L388" s="26">
        <v>1.3</v>
      </c>
      <c r="M388" s="105"/>
      <c r="N388" s="47" t="s">
        <v>33</v>
      </c>
      <c r="O388" s="104" t="s">
        <v>33</v>
      </c>
      <c r="P388" s="49" t="s">
        <v>33</v>
      </c>
      <c r="Q388" s="105"/>
      <c r="R388" s="102" t="s">
        <v>33</v>
      </c>
      <c r="S388" s="103" t="s">
        <v>33</v>
      </c>
      <c r="T388" s="103" t="s">
        <v>167</v>
      </c>
      <c r="U388" s="175" t="s">
        <v>167</v>
      </c>
      <c r="V388" s="225" t="s">
        <v>167</v>
      </c>
      <c r="W388" s="176" t="s">
        <v>167</v>
      </c>
      <c r="X388" s="252">
        <v>0.25</v>
      </c>
      <c r="Y388" s="178" t="s">
        <v>33</v>
      </c>
    </row>
    <row r="389" spans="2:25" x14ac:dyDescent="0.25">
      <c r="B389" s="30">
        <v>45418</v>
      </c>
      <c r="C389" s="105"/>
      <c r="D389" s="26">
        <v>0.71</v>
      </c>
      <c r="E389" s="54"/>
      <c r="F389" s="54"/>
      <c r="G389" s="54"/>
      <c r="H389" s="54"/>
      <c r="I389" s="105"/>
      <c r="J389" s="202" t="s">
        <v>167</v>
      </c>
      <c r="K389" s="105"/>
      <c r="L389" s="26">
        <v>1.5</v>
      </c>
      <c r="M389" s="105"/>
      <c r="N389" s="47" t="s">
        <v>33</v>
      </c>
      <c r="O389" s="104" t="s">
        <v>33</v>
      </c>
      <c r="P389" s="49" t="s">
        <v>33</v>
      </c>
      <c r="Q389" s="105"/>
      <c r="R389" s="102" t="s">
        <v>33</v>
      </c>
      <c r="S389" s="103" t="s">
        <v>33</v>
      </c>
      <c r="T389" s="103" t="s">
        <v>167</v>
      </c>
      <c r="U389" s="175" t="s">
        <v>167</v>
      </c>
      <c r="V389" s="225" t="s">
        <v>167</v>
      </c>
      <c r="W389" s="176" t="s">
        <v>167</v>
      </c>
      <c r="X389" s="252">
        <v>0.31</v>
      </c>
      <c r="Y389" s="178" t="s">
        <v>33</v>
      </c>
    </row>
    <row r="390" spans="2:25" x14ac:dyDescent="0.25">
      <c r="B390" s="30">
        <v>45420</v>
      </c>
      <c r="C390" s="105"/>
      <c r="D390" s="26">
        <v>0.8</v>
      </c>
      <c r="E390" s="54"/>
      <c r="F390" s="54"/>
      <c r="G390" s="54"/>
      <c r="H390" s="54"/>
      <c r="I390" s="105"/>
      <c r="J390" s="202" t="s">
        <v>167</v>
      </c>
      <c r="K390" s="105"/>
      <c r="L390" s="26">
        <v>1.6</v>
      </c>
      <c r="M390" s="105"/>
      <c r="N390" s="47" t="s">
        <v>33</v>
      </c>
      <c r="O390" s="104" t="s">
        <v>33</v>
      </c>
      <c r="P390" s="49" t="s">
        <v>33</v>
      </c>
      <c r="Q390" s="105"/>
      <c r="R390" s="102" t="s">
        <v>33</v>
      </c>
      <c r="S390" s="103" t="s">
        <v>33</v>
      </c>
      <c r="T390" s="103" t="s">
        <v>167</v>
      </c>
      <c r="U390" s="175" t="s">
        <v>167</v>
      </c>
      <c r="V390" s="225" t="s">
        <v>167</v>
      </c>
      <c r="W390" s="176" t="s">
        <v>167</v>
      </c>
      <c r="X390" s="177" t="s">
        <v>33</v>
      </c>
      <c r="Y390" s="178" t="s">
        <v>33</v>
      </c>
    </row>
    <row r="391" spans="2:25" x14ac:dyDescent="0.25">
      <c r="B391" s="30">
        <v>45422</v>
      </c>
      <c r="C391" s="105"/>
      <c r="D391" s="26">
        <v>1</v>
      </c>
      <c r="E391" s="54"/>
      <c r="F391" s="54"/>
      <c r="G391" s="54"/>
      <c r="H391" s="54"/>
      <c r="I391" s="105"/>
      <c r="J391" s="329">
        <v>4.4000000000000004</v>
      </c>
      <c r="K391" s="105"/>
      <c r="L391" s="26">
        <v>2.1</v>
      </c>
      <c r="M391" s="105"/>
      <c r="N391" s="47" t="s">
        <v>33</v>
      </c>
      <c r="O391" s="104" t="s">
        <v>33</v>
      </c>
      <c r="P391" s="49" t="s">
        <v>33</v>
      </c>
      <c r="Q391" s="105"/>
      <c r="R391" s="102" t="s">
        <v>33</v>
      </c>
      <c r="S391" s="103" t="s">
        <v>33</v>
      </c>
      <c r="T391" s="103" t="s">
        <v>167</v>
      </c>
      <c r="U391" s="175" t="s">
        <v>167</v>
      </c>
      <c r="V391" s="225" t="s">
        <v>167</v>
      </c>
      <c r="W391" s="176" t="s">
        <v>167</v>
      </c>
      <c r="X391" s="252">
        <v>0.34</v>
      </c>
      <c r="Y391" s="178" t="s">
        <v>33</v>
      </c>
    </row>
    <row r="392" spans="2:25" x14ac:dyDescent="0.25">
      <c r="B392" s="30">
        <v>45425</v>
      </c>
      <c r="C392" s="105"/>
      <c r="D392" s="26">
        <v>0.8</v>
      </c>
      <c r="E392" s="54"/>
      <c r="F392" s="54"/>
      <c r="G392" s="54"/>
      <c r="H392" s="54"/>
      <c r="I392" s="105"/>
      <c r="J392" s="106">
        <v>1.7</v>
      </c>
      <c r="K392" s="105"/>
      <c r="L392" s="26">
        <v>1.6</v>
      </c>
      <c r="M392" s="105"/>
      <c r="N392" s="47" t="s">
        <v>33</v>
      </c>
      <c r="O392" s="104" t="s">
        <v>33</v>
      </c>
      <c r="P392" s="49" t="s">
        <v>33</v>
      </c>
      <c r="Q392" s="105"/>
      <c r="R392" s="102" t="s">
        <v>33</v>
      </c>
      <c r="S392" s="103" t="s">
        <v>33</v>
      </c>
      <c r="T392" s="103" t="s">
        <v>167</v>
      </c>
      <c r="U392" s="175" t="s">
        <v>167</v>
      </c>
      <c r="V392" s="225" t="s">
        <v>167</v>
      </c>
      <c r="W392" s="176" t="s">
        <v>167</v>
      </c>
      <c r="X392" s="252" t="s">
        <v>202</v>
      </c>
      <c r="Y392" s="178" t="s">
        <v>33</v>
      </c>
    </row>
    <row r="393" spans="2:25" x14ac:dyDescent="0.25">
      <c r="B393" s="30">
        <v>45427</v>
      </c>
      <c r="C393" s="105"/>
      <c r="D393" s="26">
        <v>0.86</v>
      </c>
      <c r="E393" s="54"/>
      <c r="F393" s="54"/>
      <c r="G393" s="54"/>
      <c r="H393" s="54"/>
      <c r="I393" s="105"/>
      <c r="J393" s="202" t="s">
        <v>167</v>
      </c>
      <c r="K393" s="105"/>
      <c r="L393" s="26">
        <v>2</v>
      </c>
      <c r="M393" s="105"/>
      <c r="N393" s="47" t="s">
        <v>33</v>
      </c>
      <c r="O393" s="104" t="s">
        <v>33</v>
      </c>
      <c r="P393" s="49" t="s">
        <v>33</v>
      </c>
      <c r="Q393" s="105"/>
      <c r="R393" s="102" t="s">
        <v>33</v>
      </c>
      <c r="S393" s="103" t="s">
        <v>33</v>
      </c>
      <c r="T393" s="103" t="s">
        <v>167</v>
      </c>
      <c r="U393" s="175" t="s">
        <v>167</v>
      </c>
      <c r="V393" s="225" t="s">
        <v>167</v>
      </c>
      <c r="W393" s="176" t="s">
        <v>167</v>
      </c>
      <c r="X393" s="177" t="s">
        <v>33</v>
      </c>
      <c r="Y393" s="178" t="s">
        <v>33</v>
      </c>
    </row>
    <row r="394" spans="2:25" x14ac:dyDescent="0.25">
      <c r="B394" s="30">
        <v>45429</v>
      </c>
      <c r="C394" s="105"/>
      <c r="D394" s="26">
        <v>0.89</v>
      </c>
      <c r="E394" s="54"/>
      <c r="F394" s="54"/>
      <c r="G394" s="54"/>
      <c r="H394" s="54"/>
      <c r="I394" s="105"/>
      <c r="J394" s="106" t="s">
        <v>203</v>
      </c>
      <c r="K394" s="105"/>
      <c r="L394" s="26">
        <v>2</v>
      </c>
      <c r="M394" s="105"/>
      <c r="N394" s="47" t="s">
        <v>33</v>
      </c>
      <c r="O394" s="104" t="s">
        <v>33</v>
      </c>
      <c r="P394" s="49" t="s">
        <v>33</v>
      </c>
      <c r="Q394" s="105"/>
      <c r="R394" s="102" t="s">
        <v>33</v>
      </c>
      <c r="S394" s="103" t="s">
        <v>33</v>
      </c>
      <c r="T394" s="103" t="s">
        <v>167</v>
      </c>
      <c r="U394" s="175" t="s">
        <v>167</v>
      </c>
      <c r="V394" s="225" t="s">
        <v>167</v>
      </c>
      <c r="W394" s="176" t="s">
        <v>167</v>
      </c>
      <c r="X394" s="252" t="s">
        <v>202</v>
      </c>
      <c r="Y394" s="178" t="s">
        <v>33</v>
      </c>
    </row>
    <row r="395" spans="2:25" x14ac:dyDescent="0.25">
      <c r="B395" s="30">
        <v>45432</v>
      </c>
      <c r="C395" s="105"/>
      <c r="D395" s="26">
        <v>0.67</v>
      </c>
      <c r="E395" s="54"/>
      <c r="F395" s="54"/>
      <c r="G395" s="54"/>
      <c r="H395" s="54"/>
      <c r="I395" s="105"/>
      <c r="J395" s="106">
        <v>0.21</v>
      </c>
      <c r="K395" s="105"/>
      <c r="L395" s="26">
        <v>1.7</v>
      </c>
      <c r="M395" s="105"/>
      <c r="N395" s="47" t="s">
        <v>33</v>
      </c>
      <c r="O395" s="104" t="s">
        <v>33</v>
      </c>
      <c r="P395" s="49" t="s">
        <v>33</v>
      </c>
      <c r="Q395" s="105"/>
      <c r="R395" s="102" t="s">
        <v>33</v>
      </c>
      <c r="S395" s="103" t="s">
        <v>33</v>
      </c>
      <c r="T395" s="103" t="s">
        <v>167</v>
      </c>
      <c r="U395" s="175" t="s">
        <v>167</v>
      </c>
      <c r="V395" s="225" t="s">
        <v>167</v>
      </c>
      <c r="W395" s="176" t="s">
        <v>167</v>
      </c>
      <c r="X395" s="252">
        <v>0.31</v>
      </c>
      <c r="Y395" s="178" t="s">
        <v>33</v>
      </c>
    </row>
    <row r="396" spans="2:25" x14ac:dyDescent="0.25">
      <c r="B396" s="30">
        <v>45434</v>
      </c>
      <c r="C396" s="105"/>
      <c r="D396" s="26">
        <v>0.74</v>
      </c>
      <c r="E396" s="54"/>
      <c r="F396" s="54"/>
      <c r="G396" s="54"/>
      <c r="H396" s="54"/>
      <c r="I396" s="105"/>
      <c r="J396" s="106">
        <v>0.21</v>
      </c>
      <c r="K396" s="105"/>
      <c r="L396" s="26">
        <v>1.2</v>
      </c>
      <c r="M396" s="105"/>
      <c r="N396" s="47" t="s">
        <v>33</v>
      </c>
      <c r="O396" s="104" t="s">
        <v>33</v>
      </c>
      <c r="P396" s="49" t="s">
        <v>33</v>
      </c>
      <c r="Q396" s="105"/>
      <c r="R396" s="102" t="s">
        <v>33</v>
      </c>
      <c r="S396" s="103" t="s">
        <v>33</v>
      </c>
      <c r="T396" s="103" t="s">
        <v>167</v>
      </c>
      <c r="U396" s="175" t="s">
        <v>167</v>
      </c>
      <c r="V396" s="225" t="s">
        <v>167</v>
      </c>
      <c r="W396" s="176" t="s">
        <v>167</v>
      </c>
      <c r="X396" s="177" t="s">
        <v>33</v>
      </c>
      <c r="Y396" s="178" t="s">
        <v>33</v>
      </c>
    </row>
    <row r="397" spans="2:25" x14ac:dyDescent="0.25">
      <c r="B397" s="30">
        <v>45436</v>
      </c>
      <c r="C397" s="105"/>
      <c r="D397" s="26">
        <v>0.64</v>
      </c>
      <c r="E397" s="54"/>
      <c r="F397" s="54"/>
      <c r="G397" s="54"/>
      <c r="H397" s="54"/>
      <c r="I397" s="105"/>
      <c r="J397" s="106" t="s">
        <v>203</v>
      </c>
      <c r="K397" s="105"/>
      <c r="L397" s="26">
        <v>1.1000000000000001</v>
      </c>
      <c r="M397" s="105"/>
      <c r="N397" s="47" t="s">
        <v>33</v>
      </c>
      <c r="O397" s="104" t="s">
        <v>33</v>
      </c>
      <c r="P397" s="49" t="s">
        <v>33</v>
      </c>
      <c r="Q397" s="105"/>
      <c r="R397" s="102" t="s">
        <v>33</v>
      </c>
      <c r="S397" s="103" t="s">
        <v>33</v>
      </c>
      <c r="T397" s="103" t="s">
        <v>167</v>
      </c>
      <c r="U397" s="175" t="s">
        <v>167</v>
      </c>
      <c r="V397" s="225" t="s">
        <v>167</v>
      </c>
      <c r="W397" s="176" t="s">
        <v>167</v>
      </c>
      <c r="X397" s="177" t="s">
        <v>33</v>
      </c>
      <c r="Y397" s="178" t="s">
        <v>33</v>
      </c>
    </row>
    <row r="398" spans="2:25" x14ac:dyDescent="0.25">
      <c r="B398" s="30">
        <v>45439</v>
      </c>
      <c r="C398" s="105"/>
      <c r="D398" s="26">
        <v>0.52</v>
      </c>
      <c r="E398" s="54"/>
      <c r="F398" s="54"/>
      <c r="G398" s="54"/>
      <c r="H398" s="54"/>
      <c r="I398" s="105"/>
      <c r="J398" s="106">
        <v>0.28000000000000003</v>
      </c>
      <c r="K398" s="105"/>
      <c r="L398" s="26">
        <v>1.4</v>
      </c>
      <c r="M398" s="105"/>
      <c r="N398" s="47" t="s">
        <v>33</v>
      </c>
      <c r="O398" s="104" t="s">
        <v>33</v>
      </c>
      <c r="P398" s="49" t="s">
        <v>33</v>
      </c>
      <c r="Q398" s="105"/>
      <c r="R398" s="102" t="s">
        <v>33</v>
      </c>
      <c r="S398" s="103" t="s">
        <v>33</v>
      </c>
      <c r="T398" s="103" t="s">
        <v>167</v>
      </c>
      <c r="U398" s="175" t="s">
        <v>167</v>
      </c>
      <c r="V398" s="225" t="s">
        <v>167</v>
      </c>
      <c r="W398" s="176" t="s">
        <v>167</v>
      </c>
      <c r="X398" s="252">
        <v>0.28000000000000003</v>
      </c>
      <c r="Y398" s="178" t="s">
        <v>33</v>
      </c>
    </row>
    <row r="399" spans="2:25" x14ac:dyDescent="0.25">
      <c r="B399" s="30">
        <v>45441</v>
      </c>
      <c r="C399" s="105"/>
      <c r="D399" s="26">
        <v>0.86</v>
      </c>
      <c r="E399" s="54"/>
      <c r="F399" s="54"/>
      <c r="G399" s="54"/>
      <c r="H399" s="54"/>
      <c r="I399" s="105"/>
      <c r="J399" s="106" t="s">
        <v>203</v>
      </c>
      <c r="K399" s="105"/>
      <c r="L399" s="26">
        <v>1.6</v>
      </c>
      <c r="M399" s="105"/>
      <c r="N399" s="47" t="s">
        <v>33</v>
      </c>
      <c r="O399" s="104" t="s">
        <v>33</v>
      </c>
      <c r="P399" s="49" t="s">
        <v>33</v>
      </c>
      <c r="Q399" s="105"/>
      <c r="R399" s="102" t="s">
        <v>33</v>
      </c>
      <c r="S399" s="103" t="s">
        <v>33</v>
      </c>
      <c r="T399" s="103" t="s">
        <v>167</v>
      </c>
      <c r="U399" s="175" t="s">
        <v>167</v>
      </c>
      <c r="V399" s="225" t="s">
        <v>167</v>
      </c>
      <c r="W399" s="176" t="s">
        <v>167</v>
      </c>
      <c r="X399" s="252" t="s">
        <v>167</v>
      </c>
      <c r="Y399" s="178" t="s">
        <v>33</v>
      </c>
    </row>
    <row r="400" spans="2:25" x14ac:dyDescent="0.25">
      <c r="B400" s="30">
        <v>45443</v>
      </c>
      <c r="C400" s="105"/>
      <c r="D400" s="26">
        <v>0.98</v>
      </c>
      <c r="E400" s="54"/>
      <c r="F400" s="54"/>
      <c r="G400" s="54"/>
      <c r="H400" s="54"/>
      <c r="I400" s="105"/>
      <c r="J400" s="106">
        <v>0.37</v>
      </c>
      <c r="K400" s="105"/>
      <c r="L400" s="26">
        <v>1.4</v>
      </c>
      <c r="M400" s="105"/>
      <c r="N400" s="47" t="s">
        <v>33</v>
      </c>
      <c r="O400" s="104" t="s">
        <v>33</v>
      </c>
      <c r="P400" s="49" t="s">
        <v>33</v>
      </c>
      <c r="Q400" s="105"/>
      <c r="R400" s="102" t="s">
        <v>33</v>
      </c>
      <c r="S400" s="103" t="s">
        <v>33</v>
      </c>
      <c r="T400" s="103" t="s">
        <v>167</v>
      </c>
      <c r="U400" s="175" t="s">
        <v>167</v>
      </c>
      <c r="V400" s="225" t="s">
        <v>167</v>
      </c>
      <c r="W400" s="176" t="s">
        <v>167</v>
      </c>
      <c r="X400" s="252">
        <v>0.57999999999999996</v>
      </c>
      <c r="Y400" s="178" t="s">
        <v>33</v>
      </c>
    </row>
    <row r="401" spans="2:25" x14ac:dyDescent="0.25">
      <c r="B401" s="30">
        <v>45446</v>
      </c>
      <c r="C401" s="105"/>
      <c r="D401" s="26">
        <v>0.61</v>
      </c>
      <c r="E401" s="54"/>
      <c r="F401" s="54"/>
      <c r="G401" s="54"/>
      <c r="H401" s="54"/>
      <c r="I401" s="105"/>
      <c r="J401" s="106" t="s">
        <v>203</v>
      </c>
      <c r="K401" s="105"/>
      <c r="L401" s="26">
        <v>1.5</v>
      </c>
      <c r="M401" s="105"/>
      <c r="N401" s="47" t="s">
        <v>33</v>
      </c>
      <c r="O401" s="104" t="s">
        <v>33</v>
      </c>
      <c r="P401" s="49" t="s">
        <v>33</v>
      </c>
      <c r="Q401" s="105"/>
      <c r="R401" s="102" t="s">
        <v>33</v>
      </c>
      <c r="S401" s="103" t="s">
        <v>33</v>
      </c>
      <c r="T401" s="103" t="s">
        <v>167</v>
      </c>
      <c r="U401" s="175" t="s">
        <v>167</v>
      </c>
      <c r="V401" s="225" t="s">
        <v>167</v>
      </c>
      <c r="W401" s="176" t="s">
        <v>167</v>
      </c>
      <c r="X401" s="177" t="s">
        <v>33</v>
      </c>
      <c r="Y401" s="178" t="s">
        <v>33</v>
      </c>
    </row>
    <row r="402" spans="2:25" x14ac:dyDescent="0.25">
      <c r="B402" s="30">
        <v>45448</v>
      </c>
      <c r="C402" s="105"/>
      <c r="D402" s="26">
        <v>0.64</v>
      </c>
      <c r="E402" s="54"/>
      <c r="F402" s="54"/>
      <c r="G402" s="54"/>
      <c r="H402" s="54"/>
      <c r="I402" s="105"/>
      <c r="J402" s="106">
        <v>0.25</v>
      </c>
      <c r="K402" s="105"/>
      <c r="L402" s="26">
        <v>0.98</v>
      </c>
      <c r="M402" s="105"/>
      <c r="N402" s="47" t="s">
        <v>33</v>
      </c>
      <c r="O402" s="104" t="s">
        <v>33</v>
      </c>
      <c r="P402" s="49" t="s">
        <v>33</v>
      </c>
      <c r="Q402" s="105"/>
      <c r="R402" s="102" t="s">
        <v>33</v>
      </c>
      <c r="S402" s="103" t="s">
        <v>33</v>
      </c>
      <c r="T402" s="103" t="s">
        <v>167</v>
      </c>
      <c r="U402" s="175" t="s">
        <v>167</v>
      </c>
      <c r="V402" s="225" t="s">
        <v>167</v>
      </c>
      <c r="W402" s="176" t="s">
        <v>167</v>
      </c>
      <c r="X402" s="177" t="s">
        <v>33</v>
      </c>
      <c r="Y402" s="178" t="s">
        <v>33</v>
      </c>
    </row>
    <row r="403" spans="2:25" x14ac:dyDescent="0.25">
      <c r="B403" s="30">
        <v>45450</v>
      </c>
      <c r="C403" s="105"/>
      <c r="D403" s="26">
        <v>0.21</v>
      </c>
      <c r="E403" s="54"/>
      <c r="F403" s="54"/>
      <c r="G403" s="54"/>
      <c r="H403" s="54"/>
      <c r="I403" s="105"/>
      <c r="J403" s="106">
        <v>0.71</v>
      </c>
      <c r="K403" s="105"/>
      <c r="L403" s="26">
        <v>1.2</v>
      </c>
      <c r="M403" s="105"/>
      <c r="N403" s="47" t="s">
        <v>33</v>
      </c>
      <c r="O403" s="104" t="s">
        <v>33</v>
      </c>
      <c r="P403" s="49" t="s">
        <v>33</v>
      </c>
      <c r="Q403" s="105"/>
      <c r="R403" s="102" t="s">
        <v>33</v>
      </c>
      <c r="S403" s="103" t="s">
        <v>33</v>
      </c>
      <c r="T403" s="103" t="s">
        <v>167</v>
      </c>
      <c r="U403" s="175" t="s">
        <v>167</v>
      </c>
      <c r="V403" s="225" t="s">
        <v>167</v>
      </c>
      <c r="W403" s="176" t="s">
        <v>167</v>
      </c>
      <c r="X403" s="177">
        <v>0.28000000000000003</v>
      </c>
      <c r="Y403" s="178" t="s">
        <v>33</v>
      </c>
    </row>
    <row r="404" spans="2:25" x14ac:dyDescent="0.25">
      <c r="B404" s="30">
        <v>45453</v>
      </c>
      <c r="C404" s="105"/>
      <c r="D404" s="26">
        <v>0.64</v>
      </c>
      <c r="E404" s="54"/>
      <c r="F404" s="54"/>
      <c r="G404" s="54"/>
      <c r="H404" s="54"/>
      <c r="I404" s="105"/>
      <c r="J404" s="106" t="s">
        <v>202</v>
      </c>
      <c r="K404" s="105"/>
      <c r="L404" s="26">
        <v>1</v>
      </c>
      <c r="M404" s="105"/>
      <c r="N404" s="47" t="s">
        <v>33</v>
      </c>
      <c r="O404" s="104" t="s">
        <v>33</v>
      </c>
      <c r="P404" s="49" t="s">
        <v>33</v>
      </c>
      <c r="Q404" s="105"/>
      <c r="R404" s="102" t="s">
        <v>33</v>
      </c>
      <c r="S404" s="103" t="s">
        <v>33</v>
      </c>
      <c r="T404" s="103" t="s">
        <v>167</v>
      </c>
      <c r="U404" s="175" t="s">
        <v>167</v>
      </c>
      <c r="V404" s="225" t="s">
        <v>167</v>
      </c>
      <c r="W404" s="176" t="s">
        <v>167</v>
      </c>
      <c r="X404" s="177">
        <v>0.25</v>
      </c>
      <c r="Y404" s="178" t="s">
        <v>33</v>
      </c>
    </row>
    <row r="405" spans="2:25" x14ac:dyDescent="0.25">
      <c r="B405" s="30">
        <v>45455</v>
      </c>
      <c r="C405" s="105"/>
      <c r="D405" s="26">
        <v>0.92</v>
      </c>
      <c r="E405" s="54"/>
      <c r="F405" s="54"/>
      <c r="G405" s="54"/>
      <c r="H405" s="54"/>
      <c r="I405" s="105"/>
      <c r="J405" s="106">
        <v>1.8</v>
      </c>
      <c r="K405" s="105"/>
      <c r="L405" s="26">
        <v>1.3</v>
      </c>
      <c r="M405" s="105"/>
      <c r="N405" s="47" t="s">
        <v>33</v>
      </c>
      <c r="O405" s="104" t="s">
        <v>33</v>
      </c>
      <c r="P405" s="49" t="s">
        <v>33</v>
      </c>
      <c r="Q405" s="105"/>
      <c r="R405" s="102" t="s">
        <v>33</v>
      </c>
      <c r="S405" s="103" t="s">
        <v>33</v>
      </c>
      <c r="T405" s="103" t="s">
        <v>167</v>
      </c>
      <c r="U405" s="175" t="s">
        <v>167</v>
      </c>
      <c r="V405" s="225" t="s">
        <v>167</v>
      </c>
      <c r="W405" s="176" t="s">
        <v>167</v>
      </c>
      <c r="X405" s="177">
        <v>0.25</v>
      </c>
      <c r="Y405" s="178" t="s">
        <v>33</v>
      </c>
    </row>
    <row r="406" spans="2:25" x14ac:dyDescent="0.25">
      <c r="B406" s="30">
        <v>45457</v>
      </c>
      <c r="C406" s="105"/>
      <c r="D406" s="26">
        <v>0.61</v>
      </c>
      <c r="E406" s="54"/>
      <c r="F406" s="54"/>
      <c r="G406" s="54"/>
      <c r="H406" s="54"/>
      <c r="I406" s="105"/>
      <c r="J406" s="106">
        <v>0.46</v>
      </c>
      <c r="K406" s="105"/>
      <c r="L406" s="26">
        <v>0.98</v>
      </c>
      <c r="M406" s="105"/>
      <c r="N406" s="47" t="s">
        <v>33</v>
      </c>
      <c r="O406" s="104" t="s">
        <v>33</v>
      </c>
      <c r="P406" s="49" t="s">
        <v>33</v>
      </c>
      <c r="Q406" s="105"/>
      <c r="R406" s="102" t="s">
        <v>33</v>
      </c>
      <c r="S406" s="103" t="s">
        <v>33</v>
      </c>
      <c r="T406" s="103" t="s">
        <v>202</v>
      </c>
      <c r="U406" s="175" t="s">
        <v>167</v>
      </c>
      <c r="V406" s="225" t="s">
        <v>167</v>
      </c>
      <c r="W406" s="176" t="s">
        <v>167</v>
      </c>
      <c r="X406" s="177">
        <v>0.43</v>
      </c>
      <c r="Y406" s="178" t="s">
        <v>33</v>
      </c>
    </row>
    <row r="407" spans="2:25" x14ac:dyDescent="0.25">
      <c r="B407" s="30">
        <v>45460</v>
      </c>
      <c r="C407" s="105"/>
      <c r="D407" s="26">
        <v>0.61</v>
      </c>
      <c r="E407" s="54"/>
      <c r="F407" s="54"/>
      <c r="G407" s="54"/>
      <c r="H407" s="54"/>
      <c r="I407" s="105"/>
      <c r="J407" s="106">
        <v>0.49</v>
      </c>
      <c r="K407" s="105"/>
      <c r="L407" s="26">
        <v>1.2</v>
      </c>
      <c r="M407" s="105"/>
      <c r="N407" s="47" t="s">
        <v>33</v>
      </c>
      <c r="O407" s="104" t="s">
        <v>33</v>
      </c>
      <c r="P407" s="49" t="s">
        <v>33</v>
      </c>
      <c r="Q407" s="105"/>
      <c r="R407" s="102" t="s">
        <v>33</v>
      </c>
      <c r="S407" s="103" t="s">
        <v>33</v>
      </c>
      <c r="T407" s="103" t="s">
        <v>167</v>
      </c>
      <c r="U407" s="175" t="s">
        <v>167</v>
      </c>
      <c r="V407" s="225" t="s">
        <v>167</v>
      </c>
      <c r="W407" s="176" t="s">
        <v>167</v>
      </c>
      <c r="X407" s="177">
        <v>0.25</v>
      </c>
      <c r="Y407" s="178" t="s">
        <v>33</v>
      </c>
    </row>
    <row r="408" spans="2:25" x14ac:dyDescent="0.25">
      <c r="B408" s="30">
        <v>45462</v>
      </c>
      <c r="C408" s="105"/>
      <c r="D408" s="26">
        <v>0.49</v>
      </c>
      <c r="E408" s="54"/>
      <c r="F408" s="54"/>
      <c r="G408" s="54"/>
      <c r="H408" s="54"/>
      <c r="I408" s="105"/>
      <c r="J408" s="106">
        <v>0.31</v>
      </c>
      <c r="K408" s="105"/>
      <c r="L408" s="26">
        <v>0.98</v>
      </c>
      <c r="M408" s="105"/>
      <c r="N408" s="47" t="s">
        <v>33</v>
      </c>
      <c r="O408" s="104" t="s">
        <v>33</v>
      </c>
      <c r="P408" s="49" t="s">
        <v>33</v>
      </c>
      <c r="Q408" s="105"/>
      <c r="R408" s="102" t="s">
        <v>33</v>
      </c>
      <c r="S408" s="103" t="s">
        <v>33</v>
      </c>
      <c r="T408" s="103" t="s">
        <v>167</v>
      </c>
      <c r="U408" s="175" t="s">
        <v>167</v>
      </c>
      <c r="V408" s="225" t="s">
        <v>167</v>
      </c>
      <c r="W408" s="176" t="s">
        <v>167</v>
      </c>
      <c r="X408" s="177">
        <v>0.25</v>
      </c>
      <c r="Y408" s="178" t="s">
        <v>33</v>
      </c>
    </row>
    <row r="409" spans="2:25" x14ac:dyDescent="0.25">
      <c r="B409" s="30">
        <v>45464</v>
      </c>
      <c r="C409" s="105"/>
      <c r="D409" s="26">
        <v>0.92</v>
      </c>
      <c r="E409" s="54"/>
      <c r="F409" s="54"/>
      <c r="G409" s="54"/>
      <c r="H409" s="54"/>
      <c r="I409" s="105"/>
      <c r="J409" s="106" t="s">
        <v>203</v>
      </c>
      <c r="K409" s="105"/>
      <c r="L409" s="26">
        <v>1.5</v>
      </c>
      <c r="M409" s="105"/>
      <c r="N409" s="47" t="s">
        <v>33</v>
      </c>
      <c r="O409" s="104" t="s">
        <v>33</v>
      </c>
      <c r="P409" s="49" t="s">
        <v>33</v>
      </c>
      <c r="Q409" s="105"/>
      <c r="R409" s="102" t="s">
        <v>33</v>
      </c>
      <c r="S409" s="103" t="s">
        <v>33</v>
      </c>
      <c r="T409" s="103" t="s">
        <v>167</v>
      </c>
      <c r="U409" s="175" t="s">
        <v>167</v>
      </c>
      <c r="V409" s="225" t="s">
        <v>167</v>
      </c>
      <c r="W409" s="176" t="s">
        <v>167</v>
      </c>
      <c r="X409" s="177" t="s">
        <v>203</v>
      </c>
      <c r="Y409" s="178" t="s">
        <v>33</v>
      </c>
    </row>
    <row r="410" spans="2:25" x14ac:dyDescent="0.25">
      <c r="B410" s="30">
        <v>45467</v>
      </c>
      <c r="C410" s="105"/>
      <c r="D410" s="26">
        <v>0.37</v>
      </c>
      <c r="E410" s="54"/>
      <c r="F410" s="54"/>
      <c r="G410" s="54"/>
      <c r="H410" s="54"/>
      <c r="I410" s="105"/>
      <c r="J410" s="106" t="s">
        <v>203</v>
      </c>
      <c r="K410" s="105"/>
      <c r="L410" s="26">
        <v>0.8</v>
      </c>
      <c r="M410" s="105"/>
      <c r="N410" s="47" t="s">
        <v>33</v>
      </c>
      <c r="O410" s="104" t="s">
        <v>33</v>
      </c>
      <c r="P410" s="49" t="s">
        <v>33</v>
      </c>
      <c r="Q410" s="105"/>
      <c r="R410" s="102" t="s">
        <v>33</v>
      </c>
      <c r="S410" s="103" t="s">
        <v>33</v>
      </c>
      <c r="T410" s="103" t="s">
        <v>167</v>
      </c>
      <c r="U410" s="175" t="s">
        <v>167</v>
      </c>
      <c r="V410" s="225" t="s">
        <v>167</v>
      </c>
      <c r="W410" s="176" t="s">
        <v>167</v>
      </c>
      <c r="X410" s="177" t="s">
        <v>203</v>
      </c>
      <c r="Y410" s="178" t="s">
        <v>33</v>
      </c>
    </row>
    <row r="411" spans="2:25" x14ac:dyDescent="0.25">
      <c r="B411" s="30">
        <v>45469</v>
      </c>
      <c r="C411" s="105"/>
      <c r="D411" s="26">
        <v>0.43</v>
      </c>
      <c r="E411" s="54"/>
      <c r="F411" s="54"/>
      <c r="G411" s="54"/>
      <c r="H411" s="54"/>
      <c r="I411" s="105"/>
      <c r="J411" s="106" t="s">
        <v>203</v>
      </c>
      <c r="K411" s="105"/>
      <c r="L411" s="26">
        <v>0.74</v>
      </c>
      <c r="M411" s="105"/>
      <c r="N411" s="47" t="s">
        <v>33</v>
      </c>
      <c r="O411" s="104" t="s">
        <v>33</v>
      </c>
      <c r="P411" s="49" t="s">
        <v>33</v>
      </c>
      <c r="Q411" s="105"/>
      <c r="R411" s="102" t="s">
        <v>33</v>
      </c>
      <c r="S411" s="103" t="s">
        <v>33</v>
      </c>
      <c r="T411" s="103" t="s">
        <v>167</v>
      </c>
      <c r="U411" s="175" t="s">
        <v>167</v>
      </c>
      <c r="V411" s="225" t="s">
        <v>167</v>
      </c>
      <c r="W411" s="176" t="s">
        <v>167</v>
      </c>
      <c r="X411" s="177" t="s">
        <v>203</v>
      </c>
      <c r="Y411" s="178" t="s">
        <v>33</v>
      </c>
    </row>
    <row r="412" spans="2:25" x14ac:dyDescent="0.25">
      <c r="B412" s="30">
        <v>45471</v>
      </c>
      <c r="C412" s="105"/>
      <c r="D412" s="26">
        <v>0.49</v>
      </c>
      <c r="E412" s="54"/>
      <c r="F412" s="54"/>
      <c r="G412" s="54"/>
      <c r="H412" s="54"/>
      <c r="I412" s="105"/>
      <c r="J412" s="106" t="s">
        <v>203</v>
      </c>
      <c r="K412" s="105"/>
      <c r="L412" s="26">
        <v>0.92</v>
      </c>
      <c r="M412" s="105"/>
      <c r="N412" s="47" t="s">
        <v>33</v>
      </c>
      <c r="O412" s="104" t="s">
        <v>33</v>
      </c>
      <c r="P412" s="49" t="s">
        <v>33</v>
      </c>
      <c r="Q412" s="105"/>
      <c r="R412" s="102" t="s">
        <v>33</v>
      </c>
      <c r="S412" s="103" t="s">
        <v>33</v>
      </c>
      <c r="T412" s="103" t="s">
        <v>167</v>
      </c>
      <c r="U412" s="175" t="s">
        <v>167</v>
      </c>
      <c r="V412" s="225" t="s">
        <v>167</v>
      </c>
      <c r="W412" s="176" t="s">
        <v>167</v>
      </c>
      <c r="X412" s="177" t="s">
        <v>203</v>
      </c>
      <c r="Y412" s="178" t="s">
        <v>33</v>
      </c>
    </row>
    <row r="413" spans="2:25" x14ac:dyDescent="0.25">
      <c r="B413" s="30">
        <v>45474</v>
      </c>
      <c r="C413" s="105"/>
      <c r="D413" s="26">
        <v>0.64</v>
      </c>
      <c r="E413" s="54"/>
      <c r="F413" s="54"/>
      <c r="G413" s="54"/>
      <c r="H413" s="54"/>
      <c r="I413" s="105"/>
      <c r="J413" s="106">
        <v>0.25</v>
      </c>
      <c r="K413" s="105"/>
      <c r="L413" s="26">
        <v>0.98</v>
      </c>
      <c r="M413" s="105"/>
      <c r="N413" s="47" t="s">
        <v>33</v>
      </c>
      <c r="O413" s="104" t="s">
        <v>33</v>
      </c>
      <c r="P413" s="49" t="s">
        <v>33</v>
      </c>
      <c r="Q413" s="105"/>
      <c r="R413" s="102" t="s">
        <v>33</v>
      </c>
      <c r="S413" s="103" t="s">
        <v>33</v>
      </c>
      <c r="T413" s="103" t="s">
        <v>167</v>
      </c>
      <c r="U413" s="175" t="s">
        <v>167</v>
      </c>
      <c r="V413" s="225" t="s">
        <v>167</v>
      </c>
      <c r="W413" s="176" t="s">
        <v>167</v>
      </c>
      <c r="X413" s="177" t="s">
        <v>203</v>
      </c>
      <c r="Y413" s="178" t="s">
        <v>33</v>
      </c>
    </row>
    <row r="414" spans="2:25" x14ac:dyDescent="0.25">
      <c r="B414" s="30">
        <v>45476</v>
      </c>
      <c r="C414" s="105"/>
      <c r="D414" s="26">
        <v>0.71</v>
      </c>
      <c r="E414" s="54"/>
      <c r="F414" s="54"/>
      <c r="G414" s="54"/>
      <c r="H414" s="54"/>
      <c r="I414" s="105"/>
      <c r="J414" s="106">
        <v>0.21</v>
      </c>
      <c r="K414" s="105"/>
      <c r="L414" s="26">
        <v>0.92</v>
      </c>
      <c r="M414" s="105"/>
      <c r="N414" s="47" t="s">
        <v>33</v>
      </c>
      <c r="O414" s="104" t="s">
        <v>33</v>
      </c>
      <c r="P414" s="49" t="s">
        <v>33</v>
      </c>
      <c r="Q414" s="105"/>
      <c r="R414" s="102" t="s">
        <v>33</v>
      </c>
      <c r="S414" s="103" t="s">
        <v>33</v>
      </c>
      <c r="T414" s="103" t="s">
        <v>167</v>
      </c>
      <c r="U414" s="175" t="s">
        <v>167</v>
      </c>
      <c r="V414" s="225" t="s">
        <v>167</v>
      </c>
      <c r="W414" s="176" t="s">
        <v>167</v>
      </c>
      <c r="X414" s="177">
        <v>0.61</v>
      </c>
      <c r="Y414" s="178" t="s">
        <v>33</v>
      </c>
    </row>
    <row r="415" spans="2:25" x14ac:dyDescent="0.25">
      <c r="B415" s="30">
        <v>45478</v>
      </c>
      <c r="C415" s="105"/>
      <c r="D415" s="26">
        <v>0.46</v>
      </c>
      <c r="E415" s="54"/>
      <c r="F415" s="54"/>
      <c r="G415" s="54"/>
      <c r="H415" s="54"/>
      <c r="I415" s="105"/>
      <c r="J415" s="106" t="s">
        <v>202</v>
      </c>
      <c r="K415" s="105"/>
      <c r="L415" s="26">
        <v>0.71</v>
      </c>
      <c r="M415" s="105"/>
      <c r="N415" s="47" t="s">
        <v>33</v>
      </c>
      <c r="O415" s="104" t="s">
        <v>33</v>
      </c>
      <c r="P415" s="49" t="s">
        <v>33</v>
      </c>
      <c r="Q415" s="105"/>
      <c r="R415" s="102" t="s">
        <v>33</v>
      </c>
      <c r="S415" s="103" t="s">
        <v>33</v>
      </c>
      <c r="T415" s="103" t="s">
        <v>167</v>
      </c>
      <c r="U415" s="175" t="s">
        <v>167</v>
      </c>
      <c r="V415" s="225" t="s">
        <v>167</v>
      </c>
      <c r="W415" s="176" t="s">
        <v>167</v>
      </c>
      <c r="X415" s="177" t="s">
        <v>202</v>
      </c>
      <c r="Y415" s="178" t="s">
        <v>33</v>
      </c>
    </row>
    <row r="416" spans="2:25" x14ac:dyDescent="0.25">
      <c r="B416" s="30">
        <v>45481</v>
      </c>
      <c r="C416" s="105"/>
      <c r="D416" s="26">
        <v>0.64</v>
      </c>
      <c r="E416" s="54"/>
      <c r="F416" s="54"/>
      <c r="G416" s="54"/>
      <c r="H416" s="54"/>
      <c r="I416" s="105"/>
      <c r="J416" s="106" t="s">
        <v>202</v>
      </c>
      <c r="K416" s="105"/>
      <c r="L416" s="26">
        <v>0.83</v>
      </c>
      <c r="M416" s="105"/>
      <c r="N416" s="47" t="s">
        <v>33</v>
      </c>
      <c r="O416" s="104" t="s">
        <v>33</v>
      </c>
      <c r="P416" s="49" t="s">
        <v>33</v>
      </c>
      <c r="Q416" s="105"/>
      <c r="R416" s="102" t="s">
        <v>33</v>
      </c>
      <c r="S416" s="103" t="s">
        <v>33</v>
      </c>
      <c r="T416" s="103" t="s">
        <v>167</v>
      </c>
      <c r="U416" s="175" t="s">
        <v>167</v>
      </c>
      <c r="V416" s="225" t="s">
        <v>167</v>
      </c>
      <c r="W416" s="176" t="s">
        <v>167</v>
      </c>
      <c r="X416" s="177" t="s">
        <v>202</v>
      </c>
      <c r="Y416" s="178" t="s">
        <v>33</v>
      </c>
    </row>
    <row r="417" spans="2:25" x14ac:dyDescent="0.25">
      <c r="B417" s="30">
        <v>45483</v>
      </c>
      <c r="C417" s="105"/>
      <c r="D417" s="26">
        <v>0.37</v>
      </c>
      <c r="E417" s="54"/>
      <c r="F417" s="54"/>
      <c r="G417" s="54"/>
      <c r="H417" s="54"/>
      <c r="I417" s="105"/>
      <c r="J417" s="106" t="s">
        <v>202</v>
      </c>
      <c r="K417" s="105"/>
      <c r="L417" s="26">
        <v>0.8</v>
      </c>
      <c r="M417" s="105"/>
      <c r="N417" s="47" t="s">
        <v>33</v>
      </c>
      <c r="O417" s="104" t="s">
        <v>33</v>
      </c>
      <c r="P417" s="49" t="s">
        <v>33</v>
      </c>
      <c r="Q417" s="105"/>
      <c r="R417" s="102" t="s">
        <v>33</v>
      </c>
      <c r="S417" s="103" t="s">
        <v>33</v>
      </c>
      <c r="T417" s="103" t="s">
        <v>167</v>
      </c>
      <c r="U417" s="175" t="s">
        <v>167</v>
      </c>
      <c r="V417" s="225" t="s">
        <v>167</v>
      </c>
      <c r="W417" s="176" t="s">
        <v>167</v>
      </c>
      <c r="X417" s="177" t="s">
        <v>202</v>
      </c>
      <c r="Y417" s="178" t="s">
        <v>33</v>
      </c>
    </row>
    <row r="418" spans="2:25" x14ac:dyDescent="0.25">
      <c r="B418" s="30">
        <v>45485</v>
      </c>
      <c r="C418" s="105"/>
      <c r="D418" s="26">
        <v>0.37</v>
      </c>
      <c r="E418" s="54"/>
      <c r="F418" s="54"/>
      <c r="G418" s="54"/>
      <c r="H418" s="54"/>
      <c r="I418" s="105"/>
      <c r="J418" s="106" t="s">
        <v>202</v>
      </c>
      <c r="K418" s="105"/>
      <c r="L418" s="26">
        <v>0.61</v>
      </c>
      <c r="M418" s="105"/>
      <c r="N418" s="47" t="s">
        <v>33</v>
      </c>
      <c r="O418" s="104" t="s">
        <v>33</v>
      </c>
      <c r="P418" s="49" t="s">
        <v>33</v>
      </c>
      <c r="Q418" s="105"/>
      <c r="R418" s="102" t="s">
        <v>33</v>
      </c>
      <c r="S418" s="103" t="s">
        <v>33</v>
      </c>
      <c r="T418" s="103" t="s">
        <v>167</v>
      </c>
      <c r="U418" s="175" t="s">
        <v>167</v>
      </c>
      <c r="V418" s="225" t="s">
        <v>167</v>
      </c>
      <c r="W418" s="176" t="s">
        <v>167</v>
      </c>
      <c r="X418" s="177" t="s">
        <v>202</v>
      </c>
      <c r="Y418" s="178" t="s">
        <v>33</v>
      </c>
    </row>
    <row r="419" spans="2:25" x14ac:dyDescent="0.25">
      <c r="B419" s="30">
        <v>45488</v>
      </c>
      <c r="C419" s="105"/>
      <c r="D419" s="26">
        <v>0.71</v>
      </c>
      <c r="E419" s="54"/>
      <c r="F419" s="54"/>
      <c r="G419" s="54"/>
      <c r="H419" s="54"/>
      <c r="I419" s="105"/>
      <c r="J419" s="106" t="s">
        <v>202</v>
      </c>
      <c r="K419" s="105"/>
      <c r="L419" s="26">
        <v>1.3</v>
      </c>
      <c r="M419" s="105"/>
      <c r="N419" s="47" t="s">
        <v>33</v>
      </c>
      <c r="O419" s="104" t="s">
        <v>33</v>
      </c>
      <c r="P419" s="49" t="s">
        <v>33</v>
      </c>
      <c r="Q419" s="105"/>
      <c r="R419" s="102" t="s">
        <v>33</v>
      </c>
      <c r="S419" s="103" t="s">
        <v>33</v>
      </c>
      <c r="T419" s="103" t="s">
        <v>167</v>
      </c>
      <c r="U419" s="175" t="s">
        <v>167</v>
      </c>
      <c r="V419" s="225" t="s">
        <v>167</v>
      </c>
      <c r="W419" s="176" t="s">
        <v>167</v>
      </c>
      <c r="X419" s="177" t="s">
        <v>202</v>
      </c>
      <c r="Y419" s="178" t="s">
        <v>33</v>
      </c>
    </row>
    <row r="420" spans="2:25" x14ac:dyDescent="0.25">
      <c r="B420" s="30">
        <v>45490</v>
      </c>
      <c r="C420" s="105"/>
      <c r="D420" s="26">
        <v>0.57999999999999996</v>
      </c>
      <c r="E420" s="54"/>
      <c r="F420" s="54"/>
      <c r="G420" s="54"/>
      <c r="H420" s="54"/>
      <c r="I420" s="105"/>
      <c r="J420" s="106" t="s">
        <v>202</v>
      </c>
      <c r="K420" s="105"/>
      <c r="L420" s="26">
        <v>1</v>
      </c>
      <c r="M420" s="105"/>
      <c r="N420" s="47" t="s">
        <v>33</v>
      </c>
      <c r="O420" s="104" t="s">
        <v>33</v>
      </c>
      <c r="P420" s="49" t="s">
        <v>33</v>
      </c>
      <c r="Q420" s="105"/>
      <c r="R420" s="102" t="s">
        <v>33</v>
      </c>
      <c r="S420" s="103" t="s">
        <v>33</v>
      </c>
      <c r="T420" s="103" t="s">
        <v>167</v>
      </c>
      <c r="U420" s="175" t="s">
        <v>167</v>
      </c>
      <c r="V420" s="225" t="s">
        <v>167</v>
      </c>
      <c r="W420" s="176" t="s">
        <v>167</v>
      </c>
      <c r="X420" s="177" t="s">
        <v>202</v>
      </c>
      <c r="Y420" s="178" t="s">
        <v>33</v>
      </c>
    </row>
    <row r="421" spans="2:25" x14ac:dyDescent="0.25">
      <c r="B421" s="30">
        <v>45492</v>
      </c>
      <c r="C421" s="105"/>
      <c r="D421" s="26">
        <v>0.64</v>
      </c>
      <c r="E421" s="54"/>
      <c r="F421" s="54"/>
      <c r="G421" s="54"/>
      <c r="H421" s="54"/>
      <c r="I421" s="105"/>
      <c r="J421" s="106" t="s">
        <v>202</v>
      </c>
      <c r="K421" s="105"/>
      <c r="L421" s="26">
        <v>1.2</v>
      </c>
      <c r="M421" s="105"/>
      <c r="N421" s="47" t="s">
        <v>33</v>
      </c>
      <c r="O421" s="104" t="s">
        <v>33</v>
      </c>
      <c r="P421" s="49" t="s">
        <v>33</v>
      </c>
      <c r="Q421" s="105"/>
      <c r="R421" s="102" t="s">
        <v>33</v>
      </c>
      <c r="S421" s="103" t="s">
        <v>33</v>
      </c>
      <c r="T421" s="103" t="s">
        <v>167</v>
      </c>
      <c r="U421" s="175" t="s">
        <v>167</v>
      </c>
      <c r="V421" s="225" t="s">
        <v>167</v>
      </c>
      <c r="W421" s="176" t="s">
        <v>167</v>
      </c>
      <c r="X421" s="177" t="s">
        <v>202</v>
      </c>
      <c r="Y421" s="178" t="s">
        <v>33</v>
      </c>
    </row>
    <row r="422" spans="2:25" x14ac:dyDescent="0.25">
      <c r="B422" s="30">
        <v>45495</v>
      </c>
      <c r="C422" s="105"/>
      <c r="D422" s="26">
        <v>0.57999999999999996</v>
      </c>
      <c r="E422" s="54"/>
      <c r="F422" s="54"/>
      <c r="G422" s="54"/>
      <c r="H422" s="54"/>
      <c r="I422" s="105"/>
      <c r="J422" s="106" t="s">
        <v>202</v>
      </c>
      <c r="K422" s="105"/>
      <c r="L422" s="26">
        <v>1</v>
      </c>
      <c r="M422" s="105"/>
      <c r="N422" s="47" t="s">
        <v>33</v>
      </c>
      <c r="O422" s="104" t="s">
        <v>33</v>
      </c>
      <c r="P422" s="49" t="s">
        <v>33</v>
      </c>
      <c r="Q422" s="105"/>
      <c r="R422" s="102" t="s">
        <v>33</v>
      </c>
      <c r="S422" s="103" t="s">
        <v>33</v>
      </c>
      <c r="T422" s="103" t="s">
        <v>167</v>
      </c>
      <c r="U422" s="175" t="s">
        <v>167</v>
      </c>
      <c r="V422" s="225" t="s">
        <v>167</v>
      </c>
      <c r="W422" s="176" t="s">
        <v>167</v>
      </c>
      <c r="X422" s="177" t="s">
        <v>202</v>
      </c>
      <c r="Y422" s="178" t="s">
        <v>33</v>
      </c>
    </row>
    <row r="423" spans="2:25" x14ac:dyDescent="0.25">
      <c r="B423" s="30">
        <v>45497</v>
      </c>
      <c r="C423" s="105"/>
      <c r="D423" s="26">
        <v>0.64</v>
      </c>
      <c r="E423" s="54"/>
      <c r="F423" s="54"/>
      <c r="G423" s="54"/>
      <c r="H423" s="54"/>
      <c r="I423" s="105"/>
      <c r="J423" s="106" t="s">
        <v>202</v>
      </c>
      <c r="K423" s="105"/>
      <c r="L423" s="26">
        <v>1.1000000000000001</v>
      </c>
      <c r="M423" s="105"/>
      <c r="N423" s="47" t="s">
        <v>33</v>
      </c>
      <c r="O423" s="104" t="s">
        <v>33</v>
      </c>
      <c r="P423" s="49" t="s">
        <v>33</v>
      </c>
      <c r="Q423" s="105"/>
      <c r="R423" s="102" t="s">
        <v>33</v>
      </c>
      <c r="S423" s="103" t="s">
        <v>33</v>
      </c>
      <c r="T423" s="103" t="s">
        <v>167</v>
      </c>
      <c r="U423" s="175" t="s">
        <v>167</v>
      </c>
      <c r="V423" s="225" t="s">
        <v>167</v>
      </c>
      <c r="W423" s="176" t="s">
        <v>167</v>
      </c>
      <c r="X423" s="177" t="s">
        <v>202</v>
      </c>
      <c r="Y423" s="178" t="s">
        <v>33</v>
      </c>
    </row>
    <row r="424" spans="2:25" x14ac:dyDescent="0.25">
      <c r="B424" s="30">
        <v>45499</v>
      </c>
      <c r="C424" s="105"/>
      <c r="D424" s="26">
        <v>0.74</v>
      </c>
      <c r="E424" s="54"/>
      <c r="F424" s="54"/>
      <c r="G424" s="54"/>
      <c r="H424" s="54"/>
      <c r="I424" s="105"/>
      <c r="J424" s="106" t="s">
        <v>202</v>
      </c>
      <c r="K424" s="105"/>
      <c r="L424" s="26">
        <v>1.2</v>
      </c>
      <c r="M424" s="105"/>
      <c r="N424" s="47" t="s">
        <v>33</v>
      </c>
      <c r="O424" s="104" t="s">
        <v>33</v>
      </c>
      <c r="P424" s="49" t="s">
        <v>33</v>
      </c>
      <c r="Q424" s="105"/>
      <c r="R424" s="102" t="s">
        <v>33</v>
      </c>
      <c r="S424" s="103" t="s">
        <v>33</v>
      </c>
      <c r="T424" s="103" t="s">
        <v>167</v>
      </c>
      <c r="U424" s="175" t="s">
        <v>167</v>
      </c>
      <c r="V424" s="225" t="s">
        <v>167</v>
      </c>
      <c r="W424" s="176" t="s">
        <v>167</v>
      </c>
      <c r="X424" s="177" t="s">
        <v>202</v>
      </c>
      <c r="Y424" s="178" t="s">
        <v>33</v>
      </c>
    </row>
    <row r="425" spans="2:25" x14ac:dyDescent="0.25">
      <c r="B425" s="30">
        <v>45502</v>
      </c>
      <c r="C425" s="105"/>
      <c r="D425" s="26">
        <v>0.57999999999999996</v>
      </c>
      <c r="E425" s="54"/>
      <c r="F425" s="54"/>
      <c r="G425" s="54"/>
      <c r="H425" s="54"/>
      <c r="I425" s="105"/>
      <c r="J425" s="106" t="s">
        <v>202</v>
      </c>
      <c r="K425" s="105"/>
      <c r="L425" s="26">
        <v>1.1000000000000001</v>
      </c>
      <c r="M425" s="105"/>
      <c r="N425" s="47" t="s">
        <v>33</v>
      </c>
      <c r="O425" s="104" t="s">
        <v>33</v>
      </c>
      <c r="P425" s="49" t="s">
        <v>33</v>
      </c>
      <c r="Q425" s="105"/>
      <c r="R425" s="102" t="s">
        <v>33</v>
      </c>
      <c r="S425" s="103" t="s">
        <v>33</v>
      </c>
      <c r="T425" s="103" t="s">
        <v>167</v>
      </c>
      <c r="U425" s="175" t="s">
        <v>167</v>
      </c>
      <c r="V425" s="225" t="s">
        <v>167</v>
      </c>
      <c r="W425" s="176" t="s">
        <v>167</v>
      </c>
      <c r="X425" s="177" t="s">
        <v>202</v>
      </c>
      <c r="Y425" s="178" t="s">
        <v>33</v>
      </c>
    </row>
    <row r="426" spans="2:25" x14ac:dyDescent="0.25">
      <c r="B426" s="30">
        <v>45504</v>
      </c>
      <c r="C426" s="105"/>
      <c r="D426" s="26">
        <v>0.55000000000000004</v>
      </c>
      <c r="E426" s="54"/>
      <c r="F426" s="54"/>
      <c r="G426" s="54"/>
      <c r="H426" s="54"/>
      <c r="I426" s="105"/>
      <c r="J426" s="106" t="s">
        <v>202</v>
      </c>
      <c r="K426" s="105"/>
      <c r="L426" s="26">
        <v>1</v>
      </c>
      <c r="M426" s="105"/>
      <c r="N426" s="47" t="s">
        <v>33</v>
      </c>
      <c r="O426" s="104" t="s">
        <v>33</v>
      </c>
      <c r="P426" s="49" t="s">
        <v>33</v>
      </c>
      <c r="Q426" s="105"/>
      <c r="R426" s="102" t="s">
        <v>33</v>
      </c>
      <c r="S426" s="103" t="s">
        <v>33</v>
      </c>
      <c r="T426" s="103" t="s">
        <v>167</v>
      </c>
      <c r="U426" s="175" t="s">
        <v>167</v>
      </c>
      <c r="V426" s="225" t="s">
        <v>167</v>
      </c>
      <c r="W426" s="176" t="s">
        <v>167</v>
      </c>
      <c r="X426" s="177" t="s">
        <v>202</v>
      </c>
      <c r="Y426" s="178" t="s">
        <v>33</v>
      </c>
    </row>
    <row r="427" spans="2:25" x14ac:dyDescent="0.25">
      <c r="B427" s="30">
        <v>45506</v>
      </c>
      <c r="C427" s="105"/>
      <c r="D427" s="26">
        <v>0.71</v>
      </c>
      <c r="E427" s="54"/>
      <c r="F427" s="54"/>
      <c r="G427" s="54"/>
      <c r="H427" s="54"/>
      <c r="I427" s="105"/>
      <c r="J427" s="106" t="s">
        <v>202</v>
      </c>
      <c r="K427" s="105"/>
      <c r="L427" s="26">
        <v>1</v>
      </c>
      <c r="M427" s="105"/>
      <c r="N427" s="47" t="s">
        <v>33</v>
      </c>
      <c r="O427" s="104" t="s">
        <v>33</v>
      </c>
      <c r="P427" s="49" t="s">
        <v>33</v>
      </c>
      <c r="Q427" s="105"/>
      <c r="R427" s="102" t="s">
        <v>33</v>
      </c>
      <c r="S427" s="103" t="s">
        <v>33</v>
      </c>
      <c r="T427" s="103" t="s">
        <v>167</v>
      </c>
      <c r="U427" s="175" t="s">
        <v>167</v>
      </c>
      <c r="V427" s="225" t="s">
        <v>167</v>
      </c>
      <c r="W427" s="176" t="s">
        <v>167</v>
      </c>
      <c r="X427" s="177" t="s">
        <v>202</v>
      </c>
      <c r="Y427" s="178" t="s">
        <v>33</v>
      </c>
    </row>
    <row r="428" spans="2:25" x14ac:dyDescent="0.25">
      <c r="B428" s="30">
        <v>45509</v>
      </c>
      <c r="C428" s="105"/>
      <c r="D428" s="26">
        <v>0.52</v>
      </c>
      <c r="E428" s="54"/>
      <c r="F428" s="54"/>
      <c r="G428" s="54"/>
      <c r="H428" s="54"/>
      <c r="I428" s="105"/>
      <c r="J428" s="106" t="s">
        <v>202</v>
      </c>
      <c r="K428" s="105"/>
      <c r="L428" s="26">
        <v>0.89</v>
      </c>
      <c r="M428" s="105"/>
      <c r="N428" s="47" t="s">
        <v>33</v>
      </c>
      <c r="O428" s="104" t="s">
        <v>33</v>
      </c>
      <c r="P428" s="49" t="s">
        <v>33</v>
      </c>
      <c r="Q428" s="105"/>
      <c r="R428" s="102" t="s">
        <v>33</v>
      </c>
      <c r="S428" s="103" t="s">
        <v>33</v>
      </c>
      <c r="T428" s="103" t="s">
        <v>167</v>
      </c>
      <c r="U428" s="175" t="s">
        <v>167</v>
      </c>
      <c r="V428" s="225" t="s">
        <v>167</v>
      </c>
      <c r="W428" s="176" t="s">
        <v>167</v>
      </c>
      <c r="X428" s="177" t="s">
        <v>202</v>
      </c>
      <c r="Y428" s="178" t="s">
        <v>33</v>
      </c>
    </row>
    <row r="429" spans="2:25" x14ac:dyDescent="0.25">
      <c r="B429" s="30">
        <v>45511</v>
      </c>
      <c r="C429" s="105"/>
      <c r="D429" s="26">
        <v>1.1000000000000001</v>
      </c>
      <c r="E429" s="54"/>
      <c r="F429" s="54"/>
      <c r="G429" s="54"/>
      <c r="H429" s="54"/>
      <c r="I429" s="105"/>
      <c r="J429" s="106" t="s">
        <v>202</v>
      </c>
      <c r="K429" s="105"/>
      <c r="L429" s="26">
        <v>0.89</v>
      </c>
      <c r="M429" s="105"/>
      <c r="N429" s="47" t="s">
        <v>33</v>
      </c>
      <c r="O429" s="104" t="s">
        <v>33</v>
      </c>
      <c r="P429" s="49" t="s">
        <v>33</v>
      </c>
      <c r="Q429" s="105"/>
      <c r="R429" s="102" t="s">
        <v>33</v>
      </c>
      <c r="S429" s="103" t="s">
        <v>33</v>
      </c>
      <c r="T429" s="103" t="s">
        <v>167</v>
      </c>
      <c r="U429" s="175" t="s">
        <v>167</v>
      </c>
      <c r="V429" s="225" t="s">
        <v>167</v>
      </c>
      <c r="W429" s="176" t="s">
        <v>167</v>
      </c>
      <c r="X429" s="177" t="s">
        <v>202</v>
      </c>
      <c r="Y429" s="178" t="s">
        <v>33</v>
      </c>
    </row>
    <row r="430" spans="2:25" x14ac:dyDescent="0.25">
      <c r="B430" s="30">
        <v>45513</v>
      </c>
      <c r="C430" s="105"/>
      <c r="D430" s="26">
        <v>0.31</v>
      </c>
      <c r="E430" s="54"/>
      <c r="F430" s="54"/>
      <c r="G430" s="54"/>
      <c r="H430" s="54"/>
      <c r="I430" s="105"/>
      <c r="J430" s="106" t="s">
        <v>202</v>
      </c>
      <c r="K430" s="105"/>
      <c r="L430" s="26">
        <v>0.49</v>
      </c>
      <c r="M430" s="105"/>
      <c r="N430" s="47" t="s">
        <v>33</v>
      </c>
      <c r="O430" s="104" t="s">
        <v>33</v>
      </c>
      <c r="P430" s="49" t="s">
        <v>33</v>
      </c>
      <c r="Q430" s="105"/>
      <c r="R430" s="102" t="s">
        <v>33</v>
      </c>
      <c r="S430" s="103" t="s">
        <v>33</v>
      </c>
      <c r="T430" s="103" t="s">
        <v>167</v>
      </c>
      <c r="U430" s="175" t="s">
        <v>167</v>
      </c>
      <c r="V430" s="225" t="s">
        <v>167</v>
      </c>
      <c r="W430" s="176" t="s">
        <v>167</v>
      </c>
      <c r="X430" s="177" t="s">
        <v>202</v>
      </c>
      <c r="Y430" s="178" t="s">
        <v>33</v>
      </c>
    </row>
    <row r="431" spans="2:25" x14ac:dyDescent="0.25">
      <c r="B431" s="30">
        <v>45516</v>
      </c>
      <c r="C431" s="105"/>
      <c r="D431" s="26">
        <v>0.34</v>
      </c>
      <c r="E431" s="54"/>
      <c r="F431" s="54"/>
      <c r="G431" s="54"/>
      <c r="H431" s="54"/>
      <c r="I431" s="105"/>
      <c r="J431" s="106" t="s">
        <v>202</v>
      </c>
      <c r="K431" s="105"/>
      <c r="L431" s="26">
        <v>0.52</v>
      </c>
      <c r="M431" s="105"/>
      <c r="N431" s="47" t="s">
        <v>33</v>
      </c>
      <c r="O431" s="104" t="s">
        <v>33</v>
      </c>
      <c r="P431" s="49" t="s">
        <v>33</v>
      </c>
      <c r="Q431" s="105"/>
      <c r="R431" s="102" t="s">
        <v>33</v>
      </c>
      <c r="S431" s="103" t="s">
        <v>33</v>
      </c>
      <c r="T431" s="103" t="s">
        <v>167</v>
      </c>
      <c r="U431" s="175" t="s">
        <v>167</v>
      </c>
      <c r="V431" s="225" t="s">
        <v>167</v>
      </c>
      <c r="W431" s="176" t="s">
        <v>167</v>
      </c>
      <c r="X431" s="177" t="s">
        <v>202</v>
      </c>
      <c r="Y431" s="178" t="s">
        <v>33</v>
      </c>
    </row>
    <row r="432" spans="2:25" x14ac:dyDescent="0.25">
      <c r="B432" s="30">
        <v>45518</v>
      </c>
      <c r="C432" s="105"/>
      <c r="D432" s="26">
        <v>0.43</v>
      </c>
      <c r="E432" s="54"/>
      <c r="F432" s="54"/>
      <c r="G432" s="54"/>
      <c r="H432" s="54"/>
      <c r="I432" s="105"/>
      <c r="J432" s="106" t="s">
        <v>202</v>
      </c>
      <c r="K432" s="105"/>
      <c r="L432" s="26">
        <v>1.2</v>
      </c>
      <c r="M432" s="105"/>
      <c r="N432" s="47" t="s">
        <v>33</v>
      </c>
      <c r="O432" s="104" t="s">
        <v>33</v>
      </c>
      <c r="P432" s="49" t="s">
        <v>33</v>
      </c>
      <c r="Q432" s="105"/>
      <c r="R432" s="102" t="s">
        <v>33</v>
      </c>
      <c r="S432" s="103" t="s">
        <v>33</v>
      </c>
      <c r="T432" s="103" t="s">
        <v>167</v>
      </c>
      <c r="U432" s="175" t="s">
        <v>167</v>
      </c>
      <c r="V432" s="225" t="s">
        <v>167</v>
      </c>
      <c r="W432" s="176" t="s">
        <v>167</v>
      </c>
      <c r="X432" s="177" t="s">
        <v>202</v>
      </c>
      <c r="Y432" s="178" t="s">
        <v>33</v>
      </c>
    </row>
    <row r="433" spans="2:25" x14ac:dyDescent="0.25">
      <c r="B433" s="30">
        <v>45520</v>
      </c>
      <c r="C433" s="105"/>
      <c r="D433" s="26">
        <v>0.55000000000000004</v>
      </c>
      <c r="E433" s="54"/>
      <c r="F433" s="54"/>
      <c r="G433" s="54"/>
      <c r="H433" s="54"/>
      <c r="I433" s="105"/>
      <c r="J433" s="106" t="s">
        <v>202</v>
      </c>
      <c r="K433" s="105"/>
      <c r="L433" s="26">
        <v>0.98</v>
      </c>
      <c r="M433" s="105"/>
      <c r="N433" s="47" t="s">
        <v>33</v>
      </c>
      <c r="O433" s="104" t="s">
        <v>33</v>
      </c>
      <c r="P433" s="49" t="s">
        <v>33</v>
      </c>
      <c r="Q433" s="105"/>
      <c r="R433" s="102" t="s">
        <v>33</v>
      </c>
      <c r="S433" s="103" t="s">
        <v>33</v>
      </c>
      <c r="T433" s="103" t="s">
        <v>167</v>
      </c>
      <c r="U433" s="175" t="s">
        <v>167</v>
      </c>
      <c r="V433" s="225" t="s">
        <v>167</v>
      </c>
      <c r="W433" s="176" t="s">
        <v>167</v>
      </c>
      <c r="X433" s="177">
        <v>0.21</v>
      </c>
      <c r="Y433" s="178" t="s">
        <v>33</v>
      </c>
    </row>
    <row r="434" spans="2:25" x14ac:dyDescent="0.25">
      <c r="B434" s="30">
        <v>45524</v>
      </c>
      <c r="C434" s="105"/>
      <c r="D434" s="26">
        <v>0.46</v>
      </c>
      <c r="E434" s="54"/>
      <c r="F434" s="54"/>
      <c r="G434" s="54"/>
      <c r="H434" s="54"/>
      <c r="I434" s="105"/>
      <c r="J434" s="106" t="s">
        <v>202</v>
      </c>
      <c r="K434" s="105"/>
      <c r="L434" s="26">
        <v>0.86</v>
      </c>
      <c r="M434" s="105"/>
      <c r="N434" s="47" t="s">
        <v>33</v>
      </c>
      <c r="O434" s="104" t="s">
        <v>33</v>
      </c>
      <c r="P434" s="49" t="s">
        <v>33</v>
      </c>
      <c r="Q434" s="105"/>
      <c r="R434" s="102" t="s">
        <v>33</v>
      </c>
      <c r="S434" s="103" t="s">
        <v>33</v>
      </c>
      <c r="T434" s="103" t="s">
        <v>167</v>
      </c>
      <c r="U434" s="175" t="s">
        <v>167</v>
      </c>
      <c r="V434" s="225" t="s">
        <v>167</v>
      </c>
      <c r="W434" s="176" t="s">
        <v>167</v>
      </c>
      <c r="X434" s="177" t="s">
        <v>202</v>
      </c>
      <c r="Y434" s="178" t="s">
        <v>33</v>
      </c>
    </row>
    <row r="435" spans="2:25" x14ac:dyDescent="0.25">
      <c r="B435" s="30">
        <v>45525</v>
      </c>
      <c r="C435" s="105"/>
      <c r="D435" s="26">
        <v>0.55000000000000004</v>
      </c>
      <c r="E435" s="54"/>
      <c r="F435" s="54"/>
      <c r="G435" s="54"/>
      <c r="H435" s="54"/>
      <c r="I435" s="105"/>
      <c r="J435" s="106">
        <v>0.67</v>
      </c>
      <c r="K435" s="105"/>
      <c r="L435" s="26">
        <v>0.89</v>
      </c>
      <c r="M435" s="105"/>
      <c r="N435" s="47" t="s">
        <v>33</v>
      </c>
      <c r="O435" s="104" t="s">
        <v>33</v>
      </c>
      <c r="P435" s="49" t="s">
        <v>33</v>
      </c>
      <c r="Q435" s="105"/>
      <c r="R435" s="102" t="s">
        <v>33</v>
      </c>
      <c r="S435" s="103" t="s">
        <v>33</v>
      </c>
      <c r="T435" s="103" t="s">
        <v>167</v>
      </c>
      <c r="U435" s="175" t="s">
        <v>167</v>
      </c>
      <c r="V435" s="225" t="s">
        <v>167</v>
      </c>
      <c r="W435" s="176" t="s">
        <v>167</v>
      </c>
      <c r="X435" s="177">
        <v>0.31</v>
      </c>
      <c r="Y435" s="178" t="s">
        <v>33</v>
      </c>
    </row>
    <row r="436" spans="2:25" x14ac:dyDescent="0.25">
      <c r="B436" s="30">
        <v>45527</v>
      </c>
      <c r="C436" s="105"/>
      <c r="D436" s="26">
        <v>0.67</v>
      </c>
      <c r="E436" s="54"/>
      <c r="F436" s="54"/>
      <c r="G436" s="54"/>
      <c r="H436" s="54"/>
      <c r="I436" s="105"/>
      <c r="J436" s="106">
        <v>0.28000000000000003</v>
      </c>
      <c r="K436" s="105"/>
      <c r="L436" s="26">
        <v>1</v>
      </c>
      <c r="M436" s="105"/>
      <c r="N436" s="47" t="s">
        <v>33</v>
      </c>
      <c r="O436" s="104" t="s">
        <v>33</v>
      </c>
      <c r="P436" s="49" t="s">
        <v>33</v>
      </c>
      <c r="Q436" s="105"/>
      <c r="R436" s="102" t="s">
        <v>33</v>
      </c>
      <c r="S436" s="103" t="s">
        <v>33</v>
      </c>
      <c r="T436" s="103" t="s">
        <v>167</v>
      </c>
      <c r="U436" s="175" t="s">
        <v>167</v>
      </c>
      <c r="V436" s="225" t="s">
        <v>167</v>
      </c>
      <c r="W436" s="176" t="s">
        <v>167</v>
      </c>
      <c r="X436" s="177">
        <v>0.25</v>
      </c>
      <c r="Y436" s="178" t="s">
        <v>33</v>
      </c>
    </row>
    <row r="437" spans="2:25" x14ac:dyDescent="0.25">
      <c r="B437" s="30">
        <v>45530</v>
      </c>
      <c r="C437" s="105"/>
      <c r="D437" s="26">
        <v>0.61</v>
      </c>
      <c r="E437" s="54"/>
      <c r="F437" s="54"/>
      <c r="G437" s="54"/>
      <c r="H437" s="54"/>
      <c r="I437" s="105"/>
      <c r="J437" s="106" t="s">
        <v>202</v>
      </c>
      <c r="K437" s="105"/>
      <c r="L437" s="26">
        <v>0.98</v>
      </c>
      <c r="M437" s="105"/>
      <c r="N437" s="47" t="s">
        <v>33</v>
      </c>
      <c r="O437" s="104" t="s">
        <v>33</v>
      </c>
      <c r="P437" s="49" t="s">
        <v>33</v>
      </c>
      <c r="Q437" s="105"/>
      <c r="R437" s="102" t="s">
        <v>33</v>
      </c>
      <c r="S437" s="103" t="s">
        <v>33</v>
      </c>
      <c r="T437" s="103" t="s">
        <v>167</v>
      </c>
      <c r="U437" s="175" t="s">
        <v>167</v>
      </c>
      <c r="V437" s="225" t="s">
        <v>167</v>
      </c>
      <c r="W437" s="176" t="s">
        <v>167</v>
      </c>
      <c r="X437" s="177">
        <v>0.43</v>
      </c>
      <c r="Y437" s="178" t="s">
        <v>33</v>
      </c>
    </row>
    <row r="438" spans="2:25" x14ac:dyDescent="0.25">
      <c r="B438" s="30">
        <v>45532</v>
      </c>
      <c r="C438" s="105"/>
      <c r="D438" s="26">
        <v>0.71</v>
      </c>
      <c r="E438" s="54"/>
      <c r="F438" s="54"/>
      <c r="G438" s="54"/>
      <c r="H438" s="54"/>
      <c r="I438" s="105"/>
      <c r="J438" s="106" t="s">
        <v>202</v>
      </c>
      <c r="K438" s="105"/>
      <c r="L438" s="26">
        <v>1.6</v>
      </c>
      <c r="M438" s="105"/>
      <c r="N438" s="47" t="s">
        <v>33</v>
      </c>
      <c r="O438" s="104" t="s">
        <v>33</v>
      </c>
      <c r="P438" s="49" t="s">
        <v>33</v>
      </c>
      <c r="Q438" s="105"/>
      <c r="R438" s="102" t="s">
        <v>33</v>
      </c>
      <c r="S438" s="103" t="s">
        <v>33</v>
      </c>
      <c r="T438" s="103" t="s">
        <v>167</v>
      </c>
      <c r="U438" s="175" t="s">
        <v>167</v>
      </c>
      <c r="V438" s="225" t="s">
        <v>167</v>
      </c>
      <c r="W438" s="176" t="s">
        <v>167</v>
      </c>
      <c r="X438" s="177" t="s">
        <v>202</v>
      </c>
      <c r="Y438" s="178" t="s">
        <v>33</v>
      </c>
    </row>
    <row r="439" spans="2:25" x14ac:dyDescent="0.25">
      <c r="B439" s="30">
        <v>45534</v>
      </c>
      <c r="C439" s="105"/>
      <c r="D439" s="26">
        <v>0.77</v>
      </c>
      <c r="E439" s="54"/>
      <c r="F439" s="54"/>
      <c r="G439" s="54"/>
      <c r="H439" s="54"/>
      <c r="I439" s="105"/>
      <c r="J439" s="106">
        <v>0.21</v>
      </c>
      <c r="K439" s="105"/>
      <c r="L439" s="26">
        <v>1.2</v>
      </c>
      <c r="M439" s="105"/>
      <c r="N439" s="47" t="s">
        <v>33</v>
      </c>
      <c r="O439" s="104" t="s">
        <v>33</v>
      </c>
      <c r="P439" s="49" t="s">
        <v>33</v>
      </c>
      <c r="Q439" s="105"/>
      <c r="R439" s="102" t="s">
        <v>33</v>
      </c>
      <c r="S439" s="103" t="s">
        <v>33</v>
      </c>
      <c r="T439" s="103" t="s">
        <v>167</v>
      </c>
      <c r="U439" s="175" t="s">
        <v>167</v>
      </c>
      <c r="V439" s="225" t="s">
        <v>167</v>
      </c>
      <c r="W439" s="176" t="s">
        <v>167</v>
      </c>
      <c r="X439" s="177" t="s">
        <v>202</v>
      </c>
      <c r="Y439" s="178" t="s">
        <v>33</v>
      </c>
    </row>
    <row r="440" spans="2:25" x14ac:dyDescent="0.25">
      <c r="B440" s="30">
        <v>45537</v>
      </c>
      <c r="C440" s="105"/>
      <c r="D440" s="26">
        <v>0.8</v>
      </c>
      <c r="E440" s="54"/>
      <c r="F440" s="54"/>
      <c r="G440" s="54"/>
      <c r="H440" s="54"/>
      <c r="I440" s="105"/>
      <c r="J440" s="106">
        <v>0.37</v>
      </c>
      <c r="K440" s="105"/>
      <c r="L440" s="26">
        <v>1</v>
      </c>
      <c r="M440" s="105"/>
      <c r="N440" s="47" t="s">
        <v>33</v>
      </c>
      <c r="O440" s="104" t="s">
        <v>33</v>
      </c>
      <c r="P440" s="49" t="s">
        <v>33</v>
      </c>
      <c r="Q440" s="105"/>
      <c r="R440" s="102" t="s">
        <v>33</v>
      </c>
      <c r="S440" s="103" t="s">
        <v>33</v>
      </c>
      <c r="T440" s="103" t="s">
        <v>167</v>
      </c>
      <c r="U440" s="175" t="s">
        <v>167</v>
      </c>
      <c r="V440" s="225" t="s">
        <v>167</v>
      </c>
      <c r="W440" s="176" t="s">
        <v>167</v>
      </c>
      <c r="X440" s="177" t="s">
        <v>202</v>
      </c>
      <c r="Y440" s="178" t="s">
        <v>33</v>
      </c>
    </row>
    <row r="441" spans="2:25" x14ac:dyDescent="0.25">
      <c r="B441" s="30">
        <v>45539</v>
      </c>
      <c r="C441" s="105"/>
      <c r="D441" s="26">
        <v>0.4</v>
      </c>
      <c r="E441" s="54"/>
      <c r="F441" s="54"/>
      <c r="G441" s="54"/>
      <c r="H441" s="54"/>
      <c r="I441" s="105"/>
      <c r="J441" s="106">
        <v>0.74</v>
      </c>
      <c r="K441" s="105"/>
      <c r="L441" s="26">
        <v>1.3</v>
      </c>
      <c r="M441" s="105"/>
      <c r="N441" s="47" t="s">
        <v>33</v>
      </c>
      <c r="O441" s="104" t="s">
        <v>33</v>
      </c>
      <c r="P441" s="49" t="s">
        <v>33</v>
      </c>
      <c r="Q441" s="105"/>
      <c r="R441" s="102" t="s">
        <v>33</v>
      </c>
      <c r="S441" s="103" t="s">
        <v>33</v>
      </c>
      <c r="T441" s="103" t="s">
        <v>167</v>
      </c>
      <c r="U441" s="175" t="s">
        <v>167</v>
      </c>
      <c r="V441" s="225" t="s">
        <v>167</v>
      </c>
      <c r="W441" s="176" t="s">
        <v>167</v>
      </c>
      <c r="X441" s="177" t="s">
        <v>202</v>
      </c>
      <c r="Y441" s="178" t="s">
        <v>33</v>
      </c>
    </row>
    <row r="442" spans="2:25" x14ac:dyDescent="0.25">
      <c r="B442" s="30">
        <v>45541</v>
      </c>
      <c r="C442" s="105"/>
      <c r="D442" s="26">
        <v>0.4</v>
      </c>
      <c r="E442" s="54"/>
      <c r="F442" s="54"/>
      <c r="G442" s="54"/>
      <c r="H442" s="54"/>
      <c r="I442" s="105"/>
      <c r="J442" s="106">
        <v>0.37</v>
      </c>
      <c r="K442" s="105"/>
      <c r="L442" s="26">
        <v>0.8</v>
      </c>
      <c r="M442" s="105"/>
      <c r="N442" s="47" t="s">
        <v>33</v>
      </c>
      <c r="O442" s="104" t="s">
        <v>33</v>
      </c>
      <c r="P442" s="49" t="s">
        <v>33</v>
      </c>
      <c r="Q442" s="105"/>
      <c r="R442" s="102" t="s">
        <v>33</v>
      </c>
      <c r="S442" s="103" t="s">
        <v>33</v>
      </c>
      <c r="T442" s="103" t="s">
        <v>167</v>
      </c>
      <c r="U442" s="175" t="s">
        <v>167</v>
      </c>
      <c r="V442" s="225" t="s">
        <v>167</v>
      </c>
      <c r="W442" s="176" t="s">
        <v>167</v>
      </c>
      <c r="X442" s="177">
        <v>0.28000000000000003</v>
      </c>
      <c r="Y442" s="178" t="s">
        <v>33</v>
      </c>
    </row>
    <row r="443" spans="2:25" x14ac:dyDescent="0.25">
      <c r="B443" s="30">
        <v>45546</v>
      </c>
      <c r="C443" s="105"/>
      <c r="D443" s="106" t="s">
        <v>202</v>
      </c>
      <c r="E443" s="54"/>
      <c r="F443" s="54"/>
      <c r="G443" s="54"/>
      <c r="H443" s="54"/>
      <c r="I443" s="105"/>
      <c r="J443" s="106">
        <v>0.31</v>
      </c>
      <c r="K443" s="105"/>
      <c r="L443" s="26">
        <v>0.57999999999999996</v>
      </c>
      <c r="M443" s="105"/>
      <c r="N443" s="47" t="s">
        <v>33</v>
      </c>
      <c r="O443" s="104" t="s">
        <v>33</v>
      </c>
      <c r="P443" s="49" t="s">
        <v>33</v>
      </c>
      <c r="Q443" s="105"/>
      <c r="R443" s="102" t="s">
        <v>33</v>
      </c>
      <c r="S443" s="103" t="s">
        <v>33</v>
      </c>
      <c r="T443" s="103" t="s">
        <v>167</v>
      </c>
      <c r="U443" s="175" t="s">
        <v>167</v>
      </c>
      <c r="V443" s="225" t="s">
        <v>167</v>
      </c>
      <c r="W443" s="176" t="s">
        <v>167</v>
      </c>
      <c r="X443" s="177" t="s">
        <v>202</v>
      </c>
      <c r="Y443" s="178" t="s">
        <v>33</v>
      </c>
    </row>
    <row r="444" spans="2:25" x14ac:dyDescent="0.25">
      <c r="B444" s="30">
        <v>45547</v>
      </c>
      <c r="C444" s="105"/>
      <c r="D444" s="106" t="s">
        <v>202</v>
      </c>
      <c r="E444" s="54"/>
      <c r="F444" s="54"/>
      <c r="G444" s="54"/>
      <c r="H444" s="54"/>
      <c r="I444" s="105"/>
      <c r="J444" s="106">
        <v>0.25</v>
      </c>
      <c r="K444" s="105"/>
      <c r="L444" s="26">
        <v>0.61</v>
      </c>
      <c r="M444" s="105"/>
      <c r="N444" s="47" t="s">
        <v>33</v>
      </c>
      <c r="O444" s="104" t="s">
        <v>33</v>
      </c>
      <c r="P444" s="49" t="s">
        <v>33</v>
      </c>
      <c r="Q444" s="105"/>
      <c r="R444" s="102" t="s">
        <v>33</v>
      </c>
      <c r="S444" s="103" t="s">
        <v>33</v>
      </c>
      <c r="T444" s="103" t="s">
        <v>167</v>
      </c>
      <c r="U444" s="175" t="s">
        <v>167</v>
      </c>
      <c r="V444" s="225" t="s">
        <v>167</v>
      </c>
      <c r="W444" s="176" t="s">
        <v>167</v>
      </c>
      <c r="X444" s="177" t="s">
        <v>202</v>
      </c>
      <c r="Y444" s="178" t="s">
        <v>33</v>
      </c>
    </row>
    <row r="445" spans="2:25" x14ac:dyDescent="0.25">
      <c r="B445" s="30">
        <v>45548</v>
      </c>
      <c r="C445" s="105"/>
      <c r="D445" s="106" t="s">
        <v>202</v>
      </c>
      <c r="E445" s="54"/>
      <c r="F445" s="54"/>
      <c r="G445" s="54"/>
      <c r="H445" s="54"/>
      <c r="I445" s="105"/>
      <c r="J445" s="106">
        <v>0.28000000000000003</v>
      </c>
      <c r="K445" s="105"/>
      <c r="L445" s="26">
        <v>0.95</v>
      </c>
      <c r="M445" s="105"/>
      <c r="N445" s="47" t="s">
        <v>33</v>
      </c>
      <c r="O445" s="104" t="s">
        <v>33</v>
      </c>
      <c r="P445" s="49" t="s">
        <v>33</v>
      </c>
      <c r="Q445" s="105"/>
      <c r="R445" s="102" t="s">
        <v>33</v>
      </c>
      <c r="S445" s="103" t="s">
        <v>33</v>
      </c>
      <c r="T445" s="103" t="s">
        <v>167</v>
      </c>
      <c r="U445" s="175" t="s">
        <v>167</v>
      </c>
      <c r="V445" s="225" t="s">
        <v>167</v>
      </c>
      <c r="W445" s="176" t="s">
        <v>167</v>
      </c>
      <c r="X445" s="177" t="s">
        <v>202</v>
      </c>
      <c r="Y445" s="178" t="s">
        <v>33</v>
      </c>
    </row>
    <row r="446" spans="2:25" x14ac:dyDescent="0.25">
      <c r="B446" s="30">
        <v>45551</v>
      </c>
      <c r="C446" s="105"/>
      <c r="D446" s="106">
        <v>0.46</v>
      </c>
      <c r="E446" s="54"/>
      <c r="F446" s="54"/>
      <c r="G446" s="54"/>
      <c r="H446" s="54"/>
      <c r="I446" s="105"/>
      <c r="J446" s="106" t="s">
        <v>202</v>
      </c>
      <c r="K446" s="105"/>
      <c r="L446" s="26">
        <v>0.8</v>
      </c>
      <c r="M446" s="105"/>
      <c r="N446" s="47" t="s">
        <v>33</v>
      </c>
      <c r="O446" s="104" t="s">
        <v>33</v>
      </c>
      <c r="P446" s="49" t="s">
        <v>33</v>
      </c>
      <c r="Q446" s="105"/>
      <c r="R446" s="102" t="s">
        <v>33</v>
      </c>
      <c r="S446" s="103" t="s">
        <v>33</v>
      </c>
      <c r="T446" s="103" t="s">
        <v>167</v>
      </c>
      <c r="U446" s="175" t="s">
        <v>167</v>
      </c>
      <c r="V446" s="225" t="s">
        <v>167</v>
      </c>
      <c r="W446" s="176" t="s">
        <v>167</v>
      </c>
      <c r="X446" s="177" t="s">
        <v>202</v>
      </c>
      <c r="Y446" s="178" t="s">
        <v>33</v>
      </c>
    </row>
    <row r="447" spans="2:25" x14ac:dyDescent="0.25">
      <c r="B447" s="30">
        <v>45553</v>
      </c>
      <c r="C447" s="105"/>
      <c r="D447" s="106">
        <v>0.4</v>
      </c>
      <c r="E447" s="54"/>
      <c r="F447" s="54"/>
      <c r="G447" s="54"/>
      <c r="H447" s="54"/>
      <c r="I447" s="105"/>
      <c r="J447" s="106" t="s">
        <v>202</v>
      </c>
      <c r="K447" s="105"/>
      <c r="L447" s="26">
        <v>1.3</v>
      </c>
      <c r="M447" s="105"/>
      <c r="N447" s="47" t="s">
        <v>33</v>
      </c>
      <c r="O447" s="104" t="s">
        <v>33</v>
      </c>
      <c r="P447" s="49" t="s">
        <v>33</v>
      </c>
      <c r="Q447" s="105"/>
      <c r="R447" s="102" t="s">
        <v>33</v>
      </c>
      <c r="S447" s="103" t="s">
        <v>33</v>
      </c>
      <c r="T447" s="103" t="s">
        <v>167</v>
      </c>
      <c r="U447" s="175" t="s">
        <v>167</v>
      </c>
      <c r="V447" s="225" t="s">
        <v>167</v>
      </c>
      <c r="W447" s="176" t="s">
        <v>167</v>
      </c>
      <c r="X447" s="177" t="s">
        <v>202</v>
      </c>
      <c r="Y447" s="178" t="s">
        <v>33</v>
      </c>
    </row>
    <row r="448" spans="2:25" x14ac:dyDescent="0.25">
      <c r="B448" s="30">
        <v>45555</v>
      </c>
      <c r="C448" s="105"/>
      <c r="D448" s="106">
        <v>0.43</v>
      </c>
      <c r="E448" s="54"/>
      <c r="F448" s="54"/>
      <c r="G448" s="54"/>
      <c r="H448" s="54"/>
      <c r="I448" s="105"/>
      <c r="J448" s="106" t="s">
        <v>202</v>
      </c>
      <c r="K448" s="105"/>
      <c r="L448" s="26">
        <v>1.4</v>
      </c>
      <c r="M448" s="105"/>
      <c r="N448" s="47" t="s">
        <v>33</v>
      </c>
      <c r="O448" s="104" t="s">
        <v>33</v>
      </c>
      <c r="P448" s="49" t="s">
        <v>33</v>
      </c>
      <c r="Q448" s="105"/>
      <c r="R448" s="102" t="s">
        <v>33</v>
      </c>
      <c r="S448" s="103" t="s">
        <v>33</v>
      </c>
      <c r="T448" s="103" t="s">
        <v>167</v>
      </c>
      <c r="U448" s="175" t="s">
        <v>167</v>
      </c>
      <c r="V448" s="225" t="s">
        <v>167</v>
      </c>
      <c r="W448" s="176" t="s">
        <v>167</v>
      </c>
      <c r="X448" s="177" t="s">
        <v>202</v>
      </c>
      <c r="Y448" s="178" t="s">
        <v>33</v>
      </c>
    </row>
    <row r="449" spans="2:25" x14ac:dyDescent="0.25">
      <c r="B449" s="30">
        <v>45558</v>
      </c>
      <c r="C449" s="105"/>
      <c r="D449" s="106">
        <v>0.34</v>
      </c>
      <c r="E449" s="54"/>
      <c r="F449" s="54"/>
      <c r="G449" s="54"/>
      <c r="H449" s="54"/>
      <c r="I449" s="105"/>
      <c r="J449" s="106" t="s">
        <v>202</v>
      </c>
      <c r="K449" s="105"/>
      <c r="L449" s="26">
        <v>1.2</v>
      </c>
      <c r="M449" s="105"/>
      <c r="N449" s="47" t="s">
        <v>33</v>
      </c>
      <c r="O449" s="104" t="s">
        <v>33</v>
      </c>
      <c r="P449" s="49" t="s">
        <v>33</v>
      </c>
      <c r="Q449" s="105"/>
      <c r="R449" s="102" t="s">
        <v>33</v>
      </c>
      <c r="S449" s="103" t="s">
        <v>33</v>
      </c>
      <c r="T449" s="103" t="s">
        <v>167</v>
      </c>
      <c r="U449" s="175" t="s">
        <v>167</v>
      </c>
      <c r="V449" s="225" t="s">
        <v>167</v>
      </c>
      <c r="W449" s="176" t="s">
        <v>167</v>
      </c>
      <c r="X449" s="177" t="s">
        <v>202</v>
      </c>
      <c r="Y449" s="178" t="s">
        <v>33</v>
      </c>
    </row>
    <row r="450" spans="2:25" x14ac:dyDescent="0.25">
      <c r="B450" s="30">
        <v>45560</v>
      </c>
      <c r="C450" s="105"/>
      <c r="D450" s="106">
        <v>0.46</v>
      </c>
      <c r="E450" s="54"/>
      <c r="F450" s="54"/>
      <c r="G450" s="54"/>
      <c r="H450" s="54"/>
      <c r="I450" s="105"/>
      <c r="J450" s="106" t="s">
        <v>202</v>
      </c>
      <c r="K450" s="105"/>
      <c r="L450" s="26">
        <v>1.2</v>
      </c>
      <c r="M450" s="105"/>
      <c r="N450" s="47" t="s">
        <v>33</v>
      </c>
      <c r="O450" s="104" t="s">
        <v>33</v>
      </c>
      <c r="P450" s="49" t="s">
        <v>33</v>
      </c>
      <c r="Q450" s="105"/>
      <c r="R450" s="102" t="s">
        <v>33</v>
      </c>
      <c r="S450" s="103" t="s">
        <v>33</v>
      </c>
      <c r="T450" s="103" t="s">
        <v>167</v>
      </c>
      <c r="U450" s="175" t="s">
        <v>167</v>
      </c>
      <c r="V450" s="225" t="s">
        <v>167</v>
      </c>
      <c r="W450" s="176" t="s">
        <v>167</v>
      </c>
      <c r="X450" s="177" t="s">
        <v>202</v>
      </c>
      <c r="Y450" s="178" t="s">
        <v>33</v>
      </c>
    </row>
    <row r="451" spans="2:25" x14ac:dyDescent="0.25">
      <c r="B451" s="30">
        <v>45565</v>
      </c>
      <c r="C451" s="105"/>
      <c r="D451" s="106">
        <v>0.37</v>
      </c>
      <c r="E451" s="54"/>
      <c r="F451" s="54"/>
      <c r="G451" s="54"/>
      <c r="H451" s="54"/>
      <c r="I451" s="105"/>
      <c r="J451" s="106" t="s">
        <v>202</v>
      </c>
      <c r="K451" s="105"/>
      <c r="L451" s="26">
        <v>0.98</v>
      </c>
      <c r="M451" s="105"/>
      <c r="N451" s="47" t="s">
        <v>33</v>
      </c>
      <c r="O451" s="104" t="s">
        <v>33</v>
      </c>
      <c r="P451" s="49" t="s">
        <v>33</v>
      </c>
      <c r="Q451" s="105"/>
      <c r="R451" s="102" t="s">
        <v>33</v>
      </c>
      <c r="S451" s="103" t="s">
        <v>33</v>
      </c>
      <c r="T451" s="103" t="s">
        <v>167</v>
      </c>
      <c r="U451" s="175" t="s">
        <v>167</v>
      </c>
      <c r="V451" s="225" t="s">
        <v>167</v>
      </c>
      <c r="W451" s="176" t="s">
        <v>167</v>
      </c>
      <c r="X451" s="177" t="s">
        <v>202</v>
      </c>
      <c r="Y451" s="178" t="s">
        <v>33</v>
      </c>
    </row>
    <row r="452" spans="2:25" x14ac:dyDescent="0.25">
      <c r="B452" s="30">
        <v>45567</v>
      </c>
      <c r="C452" s="105"/>
      <c r="D452" s="106">
        <v>0.34</v>
      </c>
      <c r="E452" s="54"/>
      <c r="F452" s="54"/>
      <c r="G452" s="54"/>
      <c r="H452" s="54"/>
      <c r="I452" s="105"/>
      <c r="J452" s="106" t="s">
        <v>202</v>
      </c>
      <c r="K452" s="105"/>
      <c r="L452" s="26">
        <v>0.67</v>
      </c>
      <c r="M452" s="105"/>
      <c r="N452" s="47" t="s">
        <v>33</v>
      </c>
      <c r="O452" s="104" t="s">
        <v>33</v>
      </c>
      <c r="P452" s="49" t="s">
        <v>33</v>
      </c>
      <c r="Q452" s="105"/>
      <c r="R452" s="102" t="s">
        <v>33</v>
      </c>
      <c r="S452" s="103" t="s">
        <v>33</v>
      </c>
      <c r="T452" s="103" t="s">
        <v>167</v>
      </c>
      <c r="U452" s="175" t="s">
        <v>167</v>
      </c>
      <c r="V452" s="225" t="s">
        <v>167</v>
      </c>
      <c r="W452" s="176" t="s">
        <v>167</v>
      </c>
      <c r="X452" s="177" t="s">
        <v>202</v>
      </c>
      <c r="Y452" s="178" t="s">
        <v>33</v>
      </c>
    </row>
    <row r="453" spans="2:25" x14ac:dyDescent="0.25">
      <c r="B453" s="30">
        <v>45569</v>
      </c>
      <c r="C453" s="105"/>
      <c r="D453" s="106">
        <v>0.37</v>
      </c>
      <c r="E453" s="54"/>
      <c r="F453" s="54"/>
      <c r="G453" s="54"/>
      <c r="H453" s="54"/>
      <c r="I453" s="105"/>
      <c r="J453" s="106" t="s">
        <v>202</v>
      </c>
      <c r="K453" s="105"/>
      <c r="L453" s="26">
        <v>0.55000000000000004</v>
      </c>
      <c r="M453" s="105"/>
      <c r="N453" s="47" t="s">
        <v>33</v>
      </c>
      <c r="O453" s="104" t="s">
        <v>33</v>
      </c>
      <c r="P453" s="49" t="s">
        <v>33</v>
      </c>
      <c r="Q453" s="105"/>
      <c r="R453" s="102" t="s">
        <v>33</v>
      </c>
      <c r="S453" s="103" t="s">
        <v>33</v>
      </c>
      <c r="T453" s="103" t="s">
        <v>167</v>
      </c>
      <c r="U453" s="175" t="s">
        <v>167</v>
      </c>
      <c r="V453" s="225" t="s">
        <v>167</v>
      </c>
      <c r="W453" s="176" t="s">
        <v>167</v>
      </c>
      <c r="X453" s="177" t="s">
        <v>202</v>
      </c>
      <c r="Y453" s="178" t="s">
        <v>33</v>
      </c>
    </row>
    <row r="454" spans="2:25" x14ac:dyDescent="0.25">
      <c r="B454" s="30">
        <v>45572</v>
      </c>
      <c r="C454" s="105"/>
      <c r="D454" s="106">
        <v>0.46</v>
      </c>
      <c r="E454" s="54"/>
      <c r="F454" s="54"/>
      <c r="G454" s="54"/>
      <c r="H454" s="54"/>
      <c r="I454" s="105"/>
      <c r="J454" s="106" t="s">
        <v>202</v>
      </c>
      <c r="K454" s="105"/>
      <c r="L454" s="26">
        <v>0.61</v>
      </c>
      <c r="M454" s="105"/>
      <c r="N454" s="47" t="s">
        <v>33</v>
      </c>
      <c r="O454" s="104" t="s">
        <v>33</v>
      </c>
      <c r="P454" s="49" t="s">
        <v>33</v>
      </c>
      <c r="Q454" s="105"/>
      <c r="R454" s="102" t="s">
        <v>33</v>
      </c>
      <c r="S454" s="103" t="s">
        <v>33</v>
      </c>
      <c r="T454" s="103" t="s">
        <v>167</v>
      </c>
      <c r="U454" s="175" t="s">
        <v>167</v>
      </c>
      <c r="V454" s="225" t="s">
        <v>167</v>
      </c>
      <c r="W454" s="176" t="s">
        <v>167</v>
      </c>
      <c r="X454" s="177" t="s">
        <v>202</v>
      </c>
      <c r="Y454" s="178" t="s">
        <v>33</v>
      </c>
    </row>
    <row r="455" spans="2:25" x14ac:dyDescent="0.25">
      <c r="B455" s="30">
        <v>45576</v>
      </c>
      <c r="C455" s="105"/>
      <c r="D455" s="106">
        <v>0.28000000000000003</v>
      </c>
      <c r="E455" s="54"/>
      <c r="F455" s="54"/>
      <c r="G455" s="54"/>
      <c r="H455" s="54"/>
      <c r="I455" s="105"/>
      <c r="J455" s="106" t="s">
        <v>202</v>
      </c>
      <c r="K455" s="105"/>
      <c r="L455" s="26">
        <v>0.57999999999999996</v>
      </c>
      <c r="M455" s="105"/>
      <c r="N455" s="47" t="s">
        <v>33</v>
      </c>
      <c r="O455" s="104" t="s">
        <v>33</v>
      </c>
      <c r="P455" s="49" t="s">
        <v>33</v>
      </c>
      <c r="Q455" s="105"/>
      <c r="R455" s="102" t="s">
        <v>33</v>
      </c>
      <c r="S455" s="103" t="s">
        <v>33</v>
      </c>
      <c r="T455" s="103" t="s">
        <v>167</v>
      </c>
      <c r="U455" s="175" t="s">
        <v>167</v>
      </c>
      <c r="V455" s="225" t="s">
        <v>167</v>
      </c>
      <c r="W455" s="176" t="s">
        <v>167</v>
      </c>
      <c r="X455" s="177" t="s">
        <v>202</v>
      </c>
      <c r="Y455" s="178" t="s">
        <v>33</v>
      </c>
    </row>
    <row r="456" spans="2:25" x14ac:dyDescent="0.25">
      <c r="B456" s="30">
        <v>45579</v>
      </c>
      <c r="C456" s="105"/>
      <c r="D456" s="106">
        <v>0.31</v>
      </c>
      <c r="E456" s="54"/>
      <c r="F456" s="54"/>
      <c r="G456" s="54"/>
      <c r="H456" s="54"/>
      <c r="I456" s="105"/>
      <c r="J456" s="106" t="s">
        <v>202</v>
      </c>
      <c r="K456" s="105"/>
      <c r="L456" s="26">
        <v>0.52</v>
      </c>
      <c r="M456" s="105"/>
      <c r="N456" s="47" t="s">
        <v>33</v>
      </c>
      <c r="O456" s="104" t="s">
        <v>33</v>
      </c>
      <c r="P456" s="49" t="s">
        <v>33</v>
      </c>
      <c r="Q456" s="105"/>
      <c r="R456" s="102" t="s">
        <v>33</v>
      </c>
      <c r="S456" s="103" t="s">
        <v>33</v>
      </c>
      <c r="T456" s="103" t="s">
        <v>167</v>
      </c>
      <c r="U456" s="175" t="s">
        <v>167</v>
      </c>
      <c r="V456" s="225" t="s">
        <v>167</v>
      </c>
      <c r="W456" s="176" t="s">
        <v>167</v>
      </c>
      <c r="X456" s="177" t="s">
        <v>202</v>
      </c>
      <c r="Y456" s="178" t="s">
        <v>33</v>
      </c>
    </row>
    <row r="457" spans="2:25" x14ac:dyDescent="0.25">
      <c r="B457" s="30">
        <v>45581</v>
      </c>
      <c r="C457" s="105"/>
      <c r="D457" s="106">
        <v>0.46</v>
      </c>
      <c r="E457" s="54"/>
      <c r="F457" s="54"/>
      <c r="G457" s="54"/>
      <c r="H457" s="54"/>
      <c r="I457" s="105"/>
      <c r="J457" s="106" t="s">
        <v>202</v>
      </c>
      <c r="K457" s="105"/>
      <c r="L457" s="26">
        <v>0.95</v>
      </c>
      <c r="M457" s="105"/>
      <c r="N457" s="47" t="s">
        <v>33</v>
      </c>
      <c r="O457" s="104" t="s">
        <v>33</v>
      </c>
      <c r="P457" s="49" t="s">
        <v>33</v>
      </c>
      <c r="Q457" s="105"/>
      <c r="R457" s="102" t="s">
        <v>33</v>
      </c>
      <c r="S457" s="103" t="s">
        <v>33</v>
      </c>
      <c r="T457" s="103" t="s">
        <v>167</v>
      </c>
      <c r="U457" s="175" t="s">
        <v>167</v>
      </c>
      <c r="V457" s="225" t="s">
        <v>167</v>
      </c>
      <c r="W457" s="176" t="s">
        <v>167</v>
      </c>
      <c r="X457" s="177" t="s">
        <v>202</v>
      </c>
      <c r="Y457" s="178" t="s">
        <v>33</v>
      </c>
    </row>
    <row r="458" spans="2:25" x14ac:dyDescent="0.25">
      <c r="B458" s="30">
        <v>45583</v>
      </c>
      <c r="C458" s="105"/>
      <c r="D458" s="106">
        <v>0.37</v>
      </c>
      <c r="E458" s="54"/>
      <c r="F458" s="54"/>
      <c r="G458" s="54"/>
      <c r="H458" s="54"/>
      <c r="I458" s="105"/>
      <c r="J458" s="106" t="s">
        <v>202</v>
      </c>
      <c r="K458" s="105"/>
      <c r="L458" s="26">
        <v>1</v>
      </c>
      <c r="M458" s="105"/>
      <c r="N458" s="47" t="s">
        <v>33</v>
      </c>
      <c r="O458" s="104" t="s">
        <v>33</v>
      </c>
      <c r="P458" s="49" t="s">
        <v>33</v>
      </c>
      <c r="Q458" s="105"/>
      <c r="R458" s="102" t="s">
        <v>33</v>
      </c>
      <c r="S458" s="103" t="s">
        <v>33</v>
      </c>
      <c r="T458" s="103" t="s">
        <v>167</v>
      </c>
      <c r="U458" s="175" t="s">
        <v>167</v>
      </c>
      <c r="V458" s="225" t="s">
        <v>167</v>
      </c>
      <c r="W458" s="176" t="s">
        <v>167</v>
      </c>
      <c r="X458" s="177" t="s">
        <v>202</v>
      </c>
      <c r="Y458" s="178" t="s">
        <v>33</v>
      </c>
    </row>
    <row r="459" spans="2:25" x14ac:dyDescent="0.25">
      <c r="B459" s="30">
        <v>45586</v>
      </c>
      <c r="C459" s="105"/>
      <c r="D459" s="106">
        <v>0.52</v>
      </c>
      <c r="E459" s="54"/>
      <c r="F459" s="54"/>
      <c r="G459" s="54"/>
      <c r="H459" s="54"/>
      <c r="I459" s="105"/>
      <c r="J459" s="106" t="s">
        <v>202</v>
      </c>
      <c r="K459" s="105"/>
      <c r="L459" s="26">
        <v>1.1000000000000001</v>
      </c>
      <c r="M459" s="105"/>
      <c r="N459" s="47" t="s">
        <v>33</v>
      </c>
      <c r="O459" s="104" t="s">
        <v>33</v>
      </c>
      <c r="P459" s="49" t="s">
        <v>33</v>
      </c>
      <c r="Q459" s="105"/>
      <c r="R459" s="102" t="s">
        <v>33</v>
      </c>
      <c r="S459" s="103" t="s">
        <v>33</v>
      </c>
      <c r="T459" s="103" t="s">
        <v>167</v>
      </c>
      <c r="U459" s="175" t="s">
        <v>167</v>
      </c>
      <c r="V459" s="225" t="s">
        <v>167</v>
      </c>
      <c r="W459" s="176" t="s">
        <v>167</v>
      </c>
      <c r="X459" s="177" t="s">
        <v>202</v>
      </c>
      <c r="Y459" s="178" t="s">
        <v>33</v>
      </c>
    </row>
    <row r="460" spans="2:25" x14ac:dyDescent="0.25">
      <c r="B460" s="30">
        <v>45588</v>
      </c>
      <c r="C460" s="105"/>
      <c r="D460" s="106">
        <v>0.37</v>
      </c>
      <c r="E460" s="130"/>
      <c r="F460" s="130"/>
      <c r="G460" s="130"/>
      <c r="H460" s="130"/>
      <c r="I460" s="108"/>
      <c r="J460" s="106" t="s">
        <v>202</v>
      </c>
      <c r="K460" s="108"/>
      <c r="L460" s="106">
        <v>1.3</v>
      </c>
      <c r="M460" s="108"/>
      <c r="N460" s="106" t="s">
        <v>33</v>
      </c>
      <c r="O460" s="104" t="s">
        <v>33</v>
      </c>
      <c r="P460" s="122" t="s">
        <v>33</v>
      </c>
      <c r="Q460" s="108"/>
      <c r="R460" s="102">
        <v>1.2</v>
      </c>
      <c r="S460" s="110" t="s">
        <v>33</v>
      </c>
      <c r="T460" s="110" t="s">
        <v>167</v>
      </c>
      <c r="U460" s="198" t="s">
        <v>167</v>
      </c>
      <c r="V460" s="201" t="s">
        <v>167</v>
      </c>
      <c r="W460" s="199" t="s">
        <v>167</v>
      </c>
      <c r="X460" s="177" t="s">
        <v>202</v>
      </c>
      <c r="Y460" s="178" t="s">
        <v>33</v>
      </c>
    </row>
    <row r="461" spans="2:25" x14ac:dyDescent="0.25">
      <c r="B461" s="30">
        <v>45590</v>
      </c>
      <c r="C461" s="105"/>
      <c r="D461" s="106">
        <v>0.37</v>
      </c>
      <c r="E461" s="54"/>
      <c r="F461" s="54"/>
      <c r="G461" s="54"/>
      <c r="H461" s="54"/>
      <c r="I461" s="105"/>
      <c r="J461" s="106" t="s">
        <v>202</v>
      </c>
      <c r="K461" s="105"/>
      <c r="L461" s="26">
        <v>0.55000000000000004</v>
      </c>
      <c r="M461" s="105"/>
      <c r="N461" s="47" t="s">
        <v>33</v>
      </c>
      <c r="O461" s="104" t="s">
        <v>33</v>
      </c>
      <c r="P461" s="49" t="s">
        <v>33</v>
      </c>
      <c r="Q461" s="105"/>
      <c r="R461" s="102" t="s">
        <v>167</v>
      </c>
      <c r="S461" s="103" t="s">
        <v>33</v>
      </c>
      <c r="T461" s="103" t="s">
        <v>167</v>
      </c>
      <c r="U461" s="175" t="s">
        <v>167</v>
      </c>
      <c r="V461" s="225" t="s">
        <v>167</v>
      </c>
      <c r="W461" s="176" t="s">
        <v>167</v>
      </c>
      <c r="X461" s="177" t="s">
        <v>202</v>
      </c>
      <c r="Y461" s="178" t="s">
        <v>33</v>
      </c>
    </row>
    <row r="462" spans="2:25" x14ac:dyDescent="0.25">
      <c r="B462" s="30">
        <v>45593</v>
      </c>
      <c r="C462" s="105"/>
      <c r="D462" s="106">
        <v>0.46</v>
      </c>
      <c r="E462" s="54"/>
      <c r="F462" s="54"/>
      <c r="G462" s="54"/>
      <c r="H462" s="54"/>
      <c r="I462" s="105"/>
      <c r="J462" s="106" t="s">
        <v>202</v>
      </c>
      <c r="K462" s="105"/>
      <c r="L462" s="106" t="s">
        <v>171</v>
      </c>
      <c r="M462" s="105"/>
      <c r="N462" s="47" t="s">
        <v>33</v>
      </c>
      <c r="O462" s="104" t="s">
        <v>33</v>
      </c>
      <c r="P462" s="49" t="s">
        <v>33</v>
      </c>
      <c r="Q462" s="105"/>
      <c r="R462" s="102" t="s">
        <v>167</v>
      </c>
      <c r="S462" s="103" t="s">
        <v>33</v>
      </c>
      <c r="T462" s="103" t="s">
        <v>167</v>
      </c>
      <c r="U462" s="175" t="s">
        <v>167</v>
      </c>
      <c r="V462" s="225" t="s">
        <v>167</v>
      </c>
      <c r="W462" s="176" t="s">
        <v>167</v>
      </c>
      <c r="X462" s="177" t="s">
        <v>202</v>
      </c>
      <c r="Y462" s="178" t="s">
        <v>33</v>
      </c>
    </row>
    <row r="463" spans="2:25" x14ac:dyDescent="0.25">
      <c r="B463" s="30">
        <v>45595</v>
      </c>
      <c r="C463" s="105"/>
      <c r="D463" s="106">
        <v>1.9</v>
      </c>
      <c r="E463" s="54"/>
      <c r="F463" s="54"/>
      <c r="G463" s="54"/>
      <c r="H463" s="54"/>
      <c r="I463" s="105"/>
      <c r="J463" s="106">
        <v>0.98</v>
      </c>
      <c r="K463" s="105"/>
      <c r="L463" s="106" t="s">
        <v>171</v>
      </c>
      <c r="M463" s="105"/>
      <c r="N463" s="47" t="s">
        <v>33</v>
      </c>
      <c r="O463" s="104" t="s">
        <v>33</v>
      </c>
      <c r="P463" s="49" t="s">
        <v>33</v>
      </c>
      <c r="Q463" s="105"/>
      <c r="R463" s="102" t="s">
        <v>167</v>
      </c>
      <c r="S463" s="103" t="s">
        <v>33</v>
      </c>
      <c r="T463" s="103" t="s">
        <v>202</v>
      </c>
      <c r="U463" s="175" t="s">
        <v>167</v>
      </c>
      <c r="V463" s="225" t="s">
        <v>167</v>
      </c>
      <c r="W463" s="176" t="s">
        <v>167</v>
      </c>
      <c r="X463" s="177">
        <v>1.6</v>
      </c>
      <c r="Y463" s="178" t="s">
        <v>33</v>
      </c>
    </row>
    <row r="464" spans="2:25" x14ac:dyDescent="0.25">
      <c r="B464" s="30">
        <v>45600</v>
      </c>
      <c r="C464" s="105"/>
      <c r="D464" s="106" t="s">
        <v>202</v>
      </c>
      <c r="E464" s="54"/>
      <c r="F464" s="54"/>
      <c r="G464" s="54"/>
      <c r="H464" s="54"/>
      <c r="I464" s="105"/>
      <c r="J464" s="106">
        <v>0.61</v>
      </c>
      <c r="K464" s="105"/>
      <c r="L464" s="106" t="s">
        <v>171</v>
      </c>
      <c r="M464" s="105"/>
      <c r="N464" s="47" t="s">
        <v>33</v>
      </c>
      <c r="O464" s="104" t="s">
        <v>33</v>
      </c>
      <c r="P464" s="49" t="s">
        <v>33</v>
      </c>
      <c r="Q464" s="105"/>
      <c r="R464" s="102" t="s">
        <v>167</v>
      </c>
      <c r="S464" s="103" t="s">
        <v>33</v>
      </c>
      <c r="T464" s="103" t="s">
        <v>202</v>
      </c>
      <c r="U464" s="175" t="s">
        <v>167</v>
      </c>
      <c r="V464" s="225" t="s">
        <v>167</v>
      </c>
      <c r="W464" s="176" t="s">
        <v>167</v>
      </c>
      <c r="X464" s="177">
        <v>0.37</v>
      </c>
      <c r="Y464" s="178" t="s">
        <v>33</v>
      </c>
    </row>
    <row r="465" spans="2:25" x14ac:dyDescent="0.25">
      <c r="B465" s="30">
        <v>45602</v>
      </c>
      <c r="C465" s="105"/>
      <c r="D465" s="106">
        <v>0.64</v>
      </c>
      <c r="E465" s="54"/>
      <c r="F465" s="54"/>
      <c r="G465" s="54"/>
      <c r="H465" s="54"/>
      <c r="I465" s="105"/>
      <c r="J465" s="106" t="s">
        <v>202</v>
      </c>
      <c r="K465" s="105"/>
      <c r="L465" s="106">
        <v>1.2</v>
      </c>
      <c r="M465" s="105"/>
      <c r="N465" s="47" t="s">
        <v>33</v>
      </c>
      <c r="O465" s="104" t="s">
        <v>33</v>
      </c>
      <c r="P465" s="49" t="s">
        <v>33</v>
      </c>
      <c r="Q465" s="105"/>
      <c r="R465" s="102" t="s">
        <v>167</v>
      </c>
      <c r="S465" s="103" t="s">
        <v>33</v>
      </c>
      <c r="T465" s="103">
        <v>0.52</v>
      </c>
      <c r="U465" s="175" t="s">
        <v>167</v>
      </c>
      <c r="V465" s="225" t="s">
        <v>167</v>
      </c>
      <c r="W465" s="176" t="s">
        <v>167</v>
      </c>
      <c r="X465" s="177" t="s">
        <v>202</v>
      </c>
      <c r="Y465" s="178" t="s">
        <v>33</v>
      </c>
    </row>
    <row r="466" spans="2:25" x14ac:dyDescent="0.25">
      <c r="B466" s="30">
        <v>45604</v>
      </c>
      <c r="C466" s="105"/>
      <c r="D466" s="106">
        <v>0.61</v>
      </c>
      <c r="E466" s="54"/>
      <c r="F466" s="54"/>
      <c r="G466" s="54"/>
      <c r="H466" s="54"/>
      <c r="I466" s="105"/>
      <c r="J466" s="106" t="s">
        <v>202</v>
      </c>
      <c r="K466" s="105"/>
      <c r="L466" s="106">
        <v>1.1000000000000001</v>
      </c>
      <c r="M466" s="105"/>
      <c r="N466" s="47" t="s">
        <v>33</v>
      </c>
      <c r="O466" s="104" t="s">
        <v>33</v>
      </c>
      <c r="P466" s="49" t="s">
        <v>33</v>
      </c>
      <c r="Q466" s="105"/>
      <c r="R466" s="102" t="s">
        <v>167</v>
      </c>
      <c r="S466" s="103" t="s">
        <v>33</v>
      </c>
      <c r="T466" s="103" t="s">
        <v>202</v>
      </c>
      <c r="U466" s="175" t="s">
        <v>167</v>
      </c>
      <c r="V466" s="225" t="s">
        <v>167</v>
      </c>
      <c r="W466" s="176" t="s">
        <v>167</v>
      </c>
      <c r="X466" s="177" t="s">
        <v>202</v>
      </c>
      <c r="Y466" s="178" t="s">
        <v>33</v>
      </c>
    </row>
    <row r="467" spans="2:25" x14ac:dyDescent="0.25">
      <c r="B467" s="30">
        <v>45607</v>
      </c>
      <c r="C467" s="105"/>
      <c r="D467" s="106">
        <v>0.8</v>
      </c>
      <c r="E467" s="54"/>
      <c r="F467" s="54"/>
      <c r="G467" s="54"/>
      <c r="H467" s="54"/>
      <c r="I467" s="105"/>
      <c r="J467" s="106" t="s">
        <v>202</v>
      </c>
      <c r="K467" s="105"/>
      <c r="L467" s="106">
        <v>1.3</v>
      </c>
      <c r="M467" s="105"/>
      <c r="N467" s="47" t="s">
        <v>33</v>
      </c>
      <c r="O467" s="104" t="s">
        <v>33</v>
      </c>
      <c r="P467" s="49" t="s">
        <v>33</v>
      </c>
      <c r="Q467" s="105"/>
      <c r="R467" s="102" t="s">
        <v>167</v>
      </c>
      <c r="S467" s="103" t="s">
        <v>33</v>
      </c>
      <c r="T467" s="103" t="s">
        <v>202</v>
      </c>
      <c r="U467" s="175" t="s">
        <v>167</v>
      </c>
      <c r="V467" s="225" t="s">
        <v>167</v>
      </c>
      <c r="W467" s="176" t="s">
        <v>167</v>
      </c>
      <c r="X467" s="177" t="s">
        <v>202</v>
      </c>
      <c r="Y467" s="178" t="s">
        <v>33</v>
      </c>
    </row>
    <row r="468" spans="2:25" x14ac:dyDescent="0.25">
      <c r="B468" s="30">
        <v>45609</v>
      </c>
      <c r="C468" s="105"/>
      <c r="D468" s="106" t="s">
        <v>202</v>
      </c>
      <c r="E468" s="54"/>
      <c r="F468" s="54"/>
      <c r="G468" s="54"/>
      <c r="H468" s="54"/>
      <c r="I468" s="105"/>
      <c r="J468" s="106">
        <v>0.55000000000000004</v>
      </c>
      <c r="K468" s="105"/>
      <c r="L468" s="106" t="s">
        <v>171</v>
      </c>
      <c r="M468" s="105"/>
      <c r="N468" s="47" t="s">
        <v>33</v>
      </c>
      <c r="O468" s="104" t="s">
        <v>33</v>
      </c>
      <c r="P468" s="49" t="s">
        <v>33</v>
      </c>
      <c r="Q468" s="105"/>
      <c r="R468" s="102" t="s">
        <v>167</v>
      </c>
      <c r="S468" s="103" t="s">
        <v>33</v>
      </c>
      <c r="T468" s="103" t="s">
        <v>202</v>
      </c>
      <c r="U468" s="175" t="s">
        <v>167</v>
      </c>
      <c r="V468" s="225" t="s">
        <v>167</v>
      </c>
      <c r="W468" s="176" t="s">
        <v>167</v>
      </c>
      <c r="X468" s="177">
        <v>0.37</v>
      </c>
      <c r="Y468" s="178" t="s">
        <v>33</v>
      </c>
    </row>
    <row r="469" spans="2:25" x14ac:dyDescent="0.25">
      <c r="B469" s="30">
        <v>45614</v>
      </c>
      <c r="C469" s="105"/>
      <c r="D469" s="106">
        <v>0.74</v>
      </c>
      <c r="E469" s="54"/>
      <c r="F469" s="54"/>
      <c r="G469" s="54"/>
      <c r="H469" s="54"/>
      <c r="I469" s="105"/>
      <c r="J469" s="106" t="s">
        <v>202</v>
      </c>
      <c r="K469" s="105"/>
      <c r="L469" s="106">
        <v>1.1000000000000001</v>
      </c>
      <c r="M469" s="105"/>
      <c r="N469" s="47" t="s">
        <v>33</v>
      </c>
      <c r="O469" s="104" t="s">
        <v>33</v>
      </c>
      <c r="P469" s="49" t="s">
        <v>33</v>
      </c>
      <c r="Q469" s="105"/>
      <c r="R469" s="102" t="s">
        <v>167</v>
      </c>
      <c r="S469" s="103" t="s">
        <v>33</v>
      </c>
      <c r="T469" s="103" t="s">
        <v>202</v>
      </c>
      <c r="U469" s="175" t="s">
        <v>167</v>
      </c>
      <c r="V469" s="225" t="s">
        <v>167</v>
      </c>
      <c r="W469" s="176" t="s">
        <v>167</v>
      </c>
      <c r="X469" s="177" t="s">
        <v>202</v>
      </c>
      <c r="Y469" s="178" t="s">
        <v>33</v>
      </c>
    </row>
    <row r="470" spans="2:25" x14ac:dyDescent="0.25">
      <c r="B470" s="30">
        <v>45616</v>
      </c>
      <c r="C470" s="105"/>
      <c r="D470" s="106">
        <v>0.52</v>
      </c>
      <c r="E470" s="54"/>
      <c r="F470" s="54"/>
      <c r="G470" s="54"/>
      <c r="H470" s="54"/>
      <c r="I470" s="105"/>
      <c r="J470" s="106" t="s">
        <v>202</v>
      </c>
      <c r="K470" s="105"/>
      <c r="L470" s="106">
        <v>0.95</v>
      </c>
      <c r="M470" s="105"/>
      <c r="N470" s="47" t="s">
        <v>33</v>
      </c>
      <c r="O470" s="104" t="s">
        <v>33</v>
      </c>
      <c r="P470" s="49" t="s">
        <v>33</v>
      </c>
      <c r="Q470" s="105"/>
      <c r="R470" s="102" t="s">
        <v>167</v>
      </c>
      <c r="S470" s="103" t="s">
        <v>33</v>
      </c>
      <c r="T470" s="103" t="s">
        <v>202</v>
      </c>
      <c r="U470" s="175" t="s">
        <v>167</v>
      </c>
      <c r="V470" s="225" t="s">
        <v>167</v>
      </c>
      <c r="W470" s="176" t="s">
        <v>167</v>
      </c>
      <c r="X470" s="177" t="s">
        <v>202</v>
      </c>
      <c r="Y470" s="178" t="s">
        <v>33</v>
      </c>
    </row>
    <row r="471" spans="2:25" x14ac:dyDescent="0.25">
      <c r="B471" s="30">
        <v>45618</v>
      </c>
      <c r="C471" s="105"/>
      <c r="D471" s="106">
        <v>0.67</v>
      </c>
      <c r="E471" s="54"/>
      <c r="F471" s="54"/>
      <c r="G471" s="54"/>
      <c r="H471" s="54"/>
      <c r="I471" s="105"/>
      <c r="J471" s="106" t="s">
        <v>202</v>
      </c>
      <c r="K471" s="105"/>
      <c r="L471" s="106">
        <v>1.3</v>
      </c>
      <c r="M471" s="105"/>
      <c r="N471" s="47" t="s">
        <v>33</v>
      </c>
      <c r="O471" s="104" t="s">
        <v>33</v>
      </c>
      <c r="P471" s="49" t="s">
        <v>33</v>
      </c>
      <c r="Q471" s="105"/>
      <c r="R471" s="102" t="s">
        <v>167</v>
      </c>
      <c r="S471" s="103" t="s">
        <v>33</v>
      </c>
      <c r="T471" s="103" t="s">
        <v>202</v>
      </c>
      <c r="U471" s="175" t="s">
        <v>167</v>
      </c>
      <c r="V471" s="225" t="s">
        <v>167</v>
      </c>
      <c r="W471" s="176" t="s">
        <v>167</v>
      </c>
      <c r="X471" s="177" t="s">
        <v>202</v>
      </c>
      <c r="Y471" s="178" t="s">
        <v>33</v>
      </c>
    </row>
    <row r="472" spans="2:25" x14ac:dyDescent="0.25">
      <c r="B472" s="30">
        <v>45621</v>
      </c>
      <c r="C472" s="105"/>
      <c r="D472" s="106">
        <v>0.67</v>
      </c>
      <c r="E472" s="54"/>
      <c r="F472" s="54"/>
      <c r="G472" s="54"/>
      <c r="H472" s="54"/>
      <c r="I472" s="105"/>
      <c r="J472" s="106" t="s">
        <v>202</v>
      </c>
      <c r="K472" s="105"/>
      <c r="L472" s="106">
        <v>1.2</v>
      </c>
      <c r="M472" s="105"/>
      <c r="N472" s="47" t="s">
        <v>33</v>
      </c>
      <c r="O472" s="104" t="s">
        <v>33</v>
      </c>
      <c r="P472" s="49" t="s">
        <v>33</v>
      </c>
      <c r="Q472" s="105"/>
      <c r="R472" s="102" t="s">
        <v>167</v>
      </c>
      <c r="S472" s="103" t="s">
        <v>33</v>
      </c>
      <c r="T472" s="103" t="s">
        <v>202</v>
      </c>
      <c r="U472" s="175" t="s">
        <v>167</v>
      </c>
      <c r="V472" s="225" t="s">
        <v>167</v>
      </c>
      <c r="W472" s="176" t="s">
        <v>167</v>
      </c>
      <c r="X472" s="177" t="s">
        <v>202</v>
      </c>
      <c r="Y472" s="178" t="s">
        <v>33</v>
      </c>
    </row>
    <row r="473" spans="2:25" x14ac:dyDescent="0.25">
      <c r="B473" s="30">
        <v>45623</v>
      </c>
      <c r="C473" s="105"/>
      <c r="D473" s="106">
        <v>0.67</v>
      </c>
      <c r="E473" s="54"/>
      <c r="F473" s="54"/>
      <c r="G473" s="54"/>
      <c r="H473" s="54"/>
      <c r="I473" s="105"/>
      <c r="J473" s="106" t="s">
        <v>202</v>
      </c>
      <c r="K473" s="105"/>
      <c r="L473" s="106">
        <v>1.7</v>
      </c>
      <c r="M473" s="105"/>
      <c r="N473" s="47" t="s">
        <v>33</v>
      </c>
      <c r="O473" s="104" t="s">
        <v>33</v>
      </c>
      <c r="P473" s="49" t="s">
        <v>33</v>
      </c>
      <c r="Q473" s="105"/>
      <c r="R473" s="102" t="s">
        <v>167</v>
      </c>
      <c r="S473" s="103" t="s">
        <v>33</v>
      </c>
      <c r="T473" s="103" t="s">
        <v>202</v>
      </c>
      <c r="U473" s="175" t="s">
        <v>167</v>
      </c>
      <c r="V473" s="225" t="s">
        <v>167</v>
      </c>
      <c r="W473" s="176" t="s">
        <v>167</v>
      </c>
      <c r="X473" s="177" t="s">
        <v>202</v>
      </c>
      <c r="Y473" s="178" t="s">
        <v>33</v>
      </c>
    </row>
    <row r="474" spans="2:25" x14ac:dyDescent="0.25">
      <c r="B474" s="30">
        <v>45625</v>
      </c>
      <c r="C474" s="105"/>
      <c r="D474" s="106">
        <v>0.83</v>
      </c>
      <c r="E474" s="54"/>
      <c r="F474" s="54"/>
      <c r="G474" s="54"/>
      <c r="H474" s="54"/>
      <c r="I474" s="105"/>
      <c r="J474" s="106" t="s">
        <v>202</v>
      </c>
      <c r="K474" s="105"/>
      <c r="L474" s="106">
        <v>1.3</v>
      </c>
      <c r="M474" s="105"/>
      <c r="N474" s="47" t="s">
        <v>33</v>
      </c>
      <c r="O474" s="104" t="s">
        <v>33</v>
      </c>
      <c r="P474" s="49" t="s">
        <v>33</v>
      </c>
      <c r="Q474" s="105"/>
      <c r="R474" s="102" t="s">
        <v>167</v>
      </c>
      <c r="S474" s="103" t="s">
        <v>33</v>
      </c>
      <c r="T474" s="103" t="s">
        <v>202</v>
      </c>
      <c r="U474" s="175" t="s">
        <v>167</v>
      </c>
      <c r="V474" s="225" t="s">
        <v>167</v>
      </c>
      <c r="W474" s="176" t="s">
        <v>167</v>
      </c>
      <c r="X474" s="177" t="s">
        <v>202</v>
      </c>
      <c r="Y474" s="178" t="s">
        <v>33</v>
      </c>
    </row>
    <row r="475" spans="2:25" x14ac:dyDescent="0.25">
      <c r="B475" s="30">
        <v>45628</v>
      </c>
      <c r="C475" s="105"/>
      <c r="D475" s="106">
        <v>0.4</v>
      </c>
      <c r="E475" s="54"/>
      <c r="F475" s="54"/>
      <c r="G475" s="54"/>
      <c r="H475" s="54"/>
      <c r="I475" s="105"/>
      <c r="J475" s="106" t="s">
        <v>202</v>
      </c>
      <c r="K475" s="105"/>
      <c r="L475" s="106">
        <v>0.77</v>
      </c>
      <c r="M475" s="105"/>
      <c r="N475" s="47" t="s">
        <v>33</v>
      </c>
      <c r="O475" s="104" t="s">
        <v>33</v>
      </c>
      <c r="P475" s="49" t="s">
        <v>33</v>
      </c>
      <c r="Q475" s="105"/>
      <c r="R475" s="102" t="s">
        <v>167</v>
      </c>
      <c r="S475" s="103" t="s">
        <v>33</v>
      </c>
      <c r="T475" s="103" t="s">
        <v>202</v>
      </c>
      <c r="U475" s="175" t="s">
        <v>167</v>
      </c>
      <c r="V475" s="225" t="s">
        <v>167</v>
      </c>
      <c r="W475" s="176" t="s">
        <v>167</v>
      </c>
      <c r="X475" s="177" t="s">
        <v>202</v>
      </c>
      <c r="Y475" s="178" t="s">
        <v>33</v>
      </c>
    </row>
    <row r="476" spans="2:25" x14ac:dyDescent="0.25">
      <c r="B476" s="30">
        <v>45630</v>
      </c>
      <c r="C476" s="105"/>
      <c r="D476" s="106">
        <v>0.77</v>
      </c>
      <c r="E476" s="54"/>
      <c r="F476" s="54"/>
      <c r="G476" s="54"/>
      <c r="H476" s="54"/>
      <c r="I476" s="105"/>
      <c r="J476" s="106" t="s">
        <v>202</v>
      </c>
      <c r="K476" s="105"/>
      <c r="L476" s="106">
        <v>1.2</v>
      </c>
      <c r="M476" s="105"/>
      <c r="N476" s="47" t="s">
        <v>33</v>
      </c>
      <c r="O476" s="104" t="s">
        <v>33</v>
      </c>
      <c r="P476" s="49" t="s">
        <v>33</v>
      </c>
      <c r="Q476" s="105"/>
      <c r="R476" s="102" t="s">
        <v>167</v>
      </c>
      <c r="S476" s="103" t="s">
        <v>33</v>
      </c>
      <c r="T476" s="103" t="s">
        <v>202</v>
      </c>
      <c r="U476" s="175" t="s">
        <v>167</v>
      </c>
      <c r="V476" s="225" t="s">
        <v>167</v>
      </c>
      <c r="W476" s="176" t="s">
        <v>167</v>
      </c>
      <c r="X476" s="177" t="s">
        <v>202</v>
      </c>
      <c r="Y476" s="178" t="s">
        <v>33</v>
      </c>
    </row>
    <row r="477" spans="2:25" x14ac:dyDescent="0.25">
      <c r="B477" s="30">
        <v>45637</v>
      </c>
      <c r="C477" s="105"/>
      <c r="D477" s="106">
        <v>0.4</v>
      </c>
      <c r="E477" s="54"/>
      <c r="F477" s="54"/>
      <c r="G477" s="54"/>
      <c r="H477" s="54"/>
      <c r="I477" s="105"/>
      <c r="J477" s="106" t="s">
        <v>202</v>
      </c>
      <c r="K477" s="105"/>
      <c r="L477" s="106">
        <v>0.92</v>
      </c>
      <c r="M477" s="105"/>
      <c r="N477" s="47" t="s">
        <v>33</v>
      </c>
      <c r="O477" s="104" t="s">
        <v>33</v>
      </c>
      <c r="P477" s="49" t="s">
        <v>33</v>
      </c>
      <c r="Q477" s="105"/>
      <c r="R477" s="102" t="s">
        <v>167</v>
      </c>
      <c r="S477" s="103" t="s">
        <v>33</v>
      </c>
      <c r="T477" s="103" t="s">
        <v>202</v>
      </c>
      <c r="U477" s="175" t="s">
        <v>167</v>
      </c>
      <c r="V477" s="225" t="s">
        <v>167</v>
      </c>
      <c r="W477" s="176" t="s">
        <v>167</v>
      </c>
      <c r="X477" s="177" t="s">
        <v>202</v>
      </c>
      <c r="Y477" s="178" t="s">
        <v>33</v>
      </c>
    </row>
    <row r="478" spans="2:25" x14ac:dyDescent="0.25">
      <c r="B478" s="30">
        <v>45639</v>
      </c>
      <c r="C478" s="105"/>
      <c r="D478" s="106">
        <v>0.34</v>
      </c>
      <c r="E478" s="54"/>
      <c r="F478" s="54"/>
      <c r="G478" s="54"/>
      <c r="H478" s="54"/>
      <c r="I478" s="105"/>
      <c r="J478" s="106" t="s">
        <v>171</v>
      </c>
      <c r="K478" s="105"/>
      <c r="L478" s="106">
        <v>0.74</v>
      </c>
      <c r="M478" s="105"/>
      <c r="N478" s="47" t="s">
        <v>33</v>
      </c>
      <c r="O478" s="104" t="s">
        <v>33</v>
      </c>
      <c r="P478" s="49" t="s">
        <v>33</v>
      </c>
      <c r="Q478" s="105"/>
      <c r="R478" s="102" t="s">
        <v>167</v>
      </c>
      <c r="S478" s="103" t="s">
        <v>33</v>
      </c>
      <c r="T478" s="103" t="s">
        <v>202</v>
      </c>
      <c r="U478" s="175" t="s">
        <v>167</v>
      </c>
      <c r="V478" s="225" t="s">
        <v>167</v>
      </c>
      <c r="W478" s="176" t="s">
        <v>167</v>
      </c>
      <c r="X478" s="177" t="s">
        <v>202</v>
      </c>
      <c r="Y478" s="178" t="s">
        <v>33</v>
      </c>
    </row>
    <row r="479" spans="2:25" x14ac:dyDescent="0.25">
      <c r="B479" s="30">
        <v>45642</v>
      </c>
      <c r="C479" s="105"/>
      <c r="D479" s="106">
        <v>0.28000000000000003</v>
      </c>
      <c r="E479" s="54"/>
      <c r="F479" s="54"/>
      <c r="G479" s="54"/>
      <c r="H479" s="54"/>
      <c r="I479" s="105"/>
      <c r="J479" s="106" t="s">
        <v>171</v>
      </c>
      <c r="K479" s="105"/>
      <c r="L479" s="106">
        <v>0.71</v>
      </c>
      <c r="M479" s="105"/>
      <c r="N479" s="47" t="s">
        <v>33</v>
      </c>
      <c r="O479" s="104" t="s">
        <v>33</v>
      </c>
      <c r="P479" s="49" t="s">
        <v>33</v>
      </c>
      <c r="Q479" s="105"/>
      <c r="R479" s="102" t="s">
        <v>167</v>
      </c>
      <c r="S479" s="103" t="s">
        <v>33</v>
      </c>
      <c r="T479" s="103" t="s">
        <v>202</v>
      </c>
      <c r="U479" s="175" t="s">
        <v>167</v>
      </c>
      <c r="V479" s="225" t="s">
        <v>167</v>
      </c>
      <c r="W479" s="176" t="s">
        <v>167</v>
      </c>
      <c r="X479" s="177" t="s">
        <v>202</v>
      </c>
      <c r="Y479" s="178" t="s">
        <v>33</v>
      </c>
    </row>
    <row r="480" spans="2:25" x14ac:dyDescent="0.25">
      <c r="B480" s="30">
        <v>45643</v>
      </c>
      <c r="C480" s="105"/>
      <c r="D480" s="106">
        <v>0.43</v>
      </c>
      <c r="E480" s="54"/>
      <c r="F480" s="54"/>
      <c r="G480" s="54"/>
      <c r="H480" s="54"/>
      <c r="I480" s="105"/>
      <c r="J480" s="106" t="s">
        <v>171</v>
      </c>
      <c r="K480" s="105"/>
      <c r="L480" s="106">
        <v>1.3</v>
      </c>
      <c r="M480" s="105"/>
      <c r="N480" s="47" t="s">
        <v>33</v>
      </c>
      <c r="O480" s="104" t="s">
        <v>33</v>
      </c>
      <c r="P480" s="49" t="s">
        <v>33</v>
      </c>
      <c r="Q480" s="105"/>
      <c r="R480" s="102" t="s">
        <v>167</v>
      </c>
      <c r="S480" s="103" t="s">
        <v>33</v>
      </c>
      <c r="T480" s="103" t="s">
        <v>202</v>
      </c>
      <c r="U480" s="175" t="s">
        <v>167</v>
      </c>
      <c r="V480" s="225" t="s">
        <v>167</v>
      </c>
      <c r="W480" s="176" t="s">
        <v>167</v>
      </c>
      <c r="X480" s="177" t="s">
        <v>202</v>
      </c>
      <c r="Y480" s="178" t="s">
        <v>33</v>
      </c>
    </row>
    <row r="481" spans="2:25" x14ac:dyDescent="0.25">
      <c r="B481" s="30">
        <v>45646</v>
      </c>
      <c r="C481" s="105"/>
      <c r="D481" s="106">
        <v>0.52</v>
      </c>
      <c r="E481" s="54"/>
      <c r="F481" s="54"/>
      <c r="G481" s="54"/>
      <c r="H481" s="54"/>
      <c r="I481" s="105"/>
      <c r="J481" s="106" t="s">
        <v>171</v>
      </c>
      <c r="K481" s="105"/>
      <c r="L481" s="106">
        <v>1</v>
      </c>
      <c r="M481" s="105"/>
      <c r="N481" s="106" t="s">
        <v>171</v>
      </c>
      <c r="O481" s="104" t="s">
        <v>171</v>
      </c>
      <c r="P481" s="49" t="s">
        <v>171</v>
      </c>
      <c r="Q481" s="105"/>
      <c r="R481" s="102" t="s">
        <v>171</v>
      </c>
      <c r="S481" s="103" t="s">
        <v>171</v>
      </c>
      <c r="T481" s="103" t="s">
        <v>202</v>
      </c>
      <c r="U481" s="175" t="s">
        <v>171</v>
      </c>
      <c r="V481" s="225" t="s">
        <v>171</v>
      </c>
      <c r="W481" s="176" t="s">
        <v>171</v>
      </c>
      <c r="X481" s="177" t="s">
        <v>202</v>
      </c>
      <c r="Y481" s="178" t="s">
        <v>171</v>
      </c>
    </row>
    <row r="482" spans="2:25" x14ac:dyDescent="0.25">
      <c r="B482" s="30">
        <v>45649</v>
      </c>
      <c r="C482" s="105"/>
      <c r="D482" s="106">
        <v>0.52</v>
      </c>
      <c r="E482" s="54"/>
      <c r="F482" s="54"/>
      <c r="G482" s="54"/>
      <c r="H482" s="54"/>
      <c r="I482" s="105"/>
      <c r="J482" s="106" t="s">
        <v>171</v>
      </c>
      <c r="K482" s="105"/>
      <c r="L482" s="106">
        <v>0.86</v>
      </c>
      <c r="M482" s="105"/>
      <c r="N482" s="106" t="s">
        <v>171</v>
      </c>
      <c r="O482" s="104" t="s">
        <v>171</v>
      </c>
      <c r="P482" s="49" t="s">
        <v>171</v>
      </c>
      <c r="Q482" s="105"/>
      <c r="R482" s="102" t="s">
        <v>171</v>
      </c>
      <c r="S482" s="103" t="s">
        <v>171</v>
      </c>
      <c r="T482" s="103" t="s">
        <v>202</v>
      </c>
      <c r="U482" s="175" t="s">
        <v>171</v>
      </c>
      <c r="V482" s="225" t="s">
        <v>171</v>
      </c>
      <c r="W482" s="176" t="s">
        <v>171</v>
      </c>
      <c r="X482" s="177" t="s">
        <v>202</v>
      </c>
      <c r="Y482" s="178" t="s">
        <v>171</v>
      </c>
    </row>
    <row r="483" spans="2:25" x14ac:dyDescent="0.25">
      <c r="B483" s="30">
        <v>45653</v>
      </c>
      <c r="C483" s="105"/>
      <c r="D483" s="106">
        <v>0.28000000000000003</v>
      </c>
      <c r="E483" s="54"/>
      <c r="F483" s="54"/>
      <c r="G483" s="54"/>
      <c r="H483" s="54"/>
      <c r="I483" s="105"/>
      <c r="J483" s="106" t="s">
        <v>171</v>
      </c>
      <c r="K483" s="105"/>
      <c r="L483" s="106">
        <v>0.57999999999999996</v>
      </c>
      <c r="M483" s="105"/>
      <c r="N483" s="106" t="s">
        <v>171</v>
      </c>
      <c r="O483" s="104" t="s">
        <v>171</v>
      </c>
      <c r="P483" s="49" t="s">
        <v>171</v>
      </c>
      <c r="Q483" s="105"/>
      <c r="R483" s="102" t="s">
        <v>171</v>
      </c>
      <c r="S483" s="103" t="s">
        <v>171</v>
      </c>
      <c r="T483" s="103" t="s">
        <v>202</v>
      </c>
      <c r="U483" s="175" t="s">
        <v>171</v>
      </c>
      <c r="V483" s="225" t="s">
        <v>171</v>
      </c>
      <c r="W483" s="176" t="s">
        <v>171</v>
      </c>
      <c r="X483" s="177" t="s">
        <v>202</v>
      </c>
      <c r="Y483" s="178" t="s">
        <v>171</v>
      </c>
    </row>
    <row r="484" spans="2:25" x14ac:dyDescent="0.25">
      <c r="B484" s="30">
        <v>45656</v>
      </c>
      <c r="C484" s="105"/>
      <c r="D484" s="106">
        <v>0.34</v>
      </c>
      <c r="E484" s="54"/>
      <c r="F484" s="54"/>
      <c r="G484" s="54"/>
      <c r="H484" s="54"/>
      <c r="I484" s="105"/>
      <c r="J484" s="106" t="s">
        <v>171</v>
      </c>
      <c r="K484" s="105"/>
      <c r="L484" s="106">
        <v>0.55000000000000004</v>
      </c>
      <c r="M484" s="105"/>
      <c r="N484" s="106" t="s">
        <v>171</v>
      </c>
      <c r="O484" s="104" t="s">
        <v>171</v>
      </c>
      <c r="P484" s="49" t="s">
        <v>171</v>
      </c>
      <c r="Q484" s="105"/>
      <c r="R484" s="102" t="s">
        <v>171</v>
      </c>
      <c r="S484" s="103" t="s">
        <v>171</v>
      </c>
      <c r="T484" s="103" t="s">
        <v>202</v>
      </c>
      <c r="U484" s="175" t="s">
        <v>171</v>
      </c>
      <c r="V484" s="225" t="s">
        <v>171</v>
      </c>
      <c r="W484" s="176" t="s">
        <v>171</v>
      </c>
      <c r="X484" s="177" t="s">
        <v>202</v>
      </c>
      <c r="Y484" s="178" t="s">
        <v>171</v>
      </c>
    </row>
    <row r="485" spans="2:25" x14ac:dyDescent="0.25">
      <c r="B485" s="30">
        <v>45660</v>
      </c>
      <c r="C485" s="105"/>
      <c r="D485" s="106">
        <v>0.43</v>
      </c>
      <c r="E485" s="54"/>
      <c r="F485" s="54"/>
      <c r="G485" s="54"/>
      <c r="H485" s="54"/>
      <c r="I485" s="105"/>
      <c r="J485" s="106" t="s">
        <v>171</v>
      </c>
      <c r="K485" s="105"/>
      <c r="L485" s="106" t="s">
        <v>171</v>
      </c>
      <c r="M485" s="105"/>
      <c r="N485" s="106" t="s">
        <v>171</v>
      </c>
      <c r="O485" s="104" t="s">
        <v>171</v>
      </c>
      <c r="P485" s="49" t="s">
        <v>171</v>
      </c>
      <c r="Q485" s="105"/>
      <c r="R485" s="102" t="s">
        <v>171</v>
      </c>
      <c r="S485" s="103" t="s">
        <v>171</v>
      </c>
      <c r="T485" s="103" t="s">
        <v>171</v>
      </c>
      <c r="U485" s="175" t="s">
        <v>171</v>
      </c>
      <c r="V485" s="225" t="s">
        <v>171</v>
      </c>
      <c r="W485" s="176" t="s">
        <v>171</v>
      </c>
      <c r="X485" s="177" t="s">
        <v>202</v>
      </c>
      <c r="Y485" s="178" t="s">
        <v>171</v>
      </c>
    </row>
    <row r="486" spans="2:25" x14ac:dyDescent="0.25">
      <c r="B486" s="30">
        <v>45665</v>
      </c>
      <c r="C486" s="105"/>
      <c r="D486" s="106">
        <v>0.71</v>
      </c>
      <c r="E486" s="54"/>
      <c r="F486" s="54"/>
      <c r="G486" s="54"/>
      <c r="H486" s="54"/>
      <c r="I486" s="105"/>
      <c r="J486" s="106" t="s">
        <v>171</v>
      </c>
      <c r="K486" s="105"/>
      <c r="L486" s="106">
        <v>1.1000000000000001</v>
      </c>
      <c r="M486" s="105"/>
      <c r="N486" s="106" t="s">
        <v>171</v>
      </c>
      <c r="O486" s="104" t="s">
        <v>171</v>
      </c>
      <c r="P486" s="49" t="s">
        <v>171</v>
      </c>
      <c r="Q486" s="105"/>
      <c r="R486" s="102" t="s">
        <v>171</v>
      </c>
      <c r="S486" s="103" t="s">
        <v>171</v>
      </c>
      <c r="T486" s="103" t="s">
        <v>171</v>
      </c>
      <c r="U486" s="175" t="s">
        <v>171</v>
      </c>
      <c r="V486" s="225" t="s">
        <v>171</v>
      </c>
      <c r="W486" s="176" t="s">
        <v>171</v>
      </c>
      <c r="X486" s="177" t="s">
        <v>202</v>
      </c>
      <c r="Y486" s="178" t="s">
        <v>171</v>
      </c>
    </row>
    <row r="487" spans="2:25" x14ac:dyDescent="0.25">
      <c r="B487" s="30">
        <v>45667</v>
      </c>
      <c r="C487" s="105"/>
      <c r="D487" s="106">
        <v>0.49</v>
      </c>
      <c r="E487" s="54"/>
      <c r="F487" s="54"/>
      <c r="G487" s="54"/>
      <c r="H487" s="54"/>
      <c r="I487" s="105"/>
      <c r="J487" s="106" t="s">
        <v>171</v>
      </c>
      <c r="K487" s="105"/>
      <c r="L487" s="106">
        <v>0.86</v>
      </c>
      <c r="M487" s="105"/>
      <c r="N487" s="106" t="s">
        <v>171</v>
      </c>
      <c r="O487" s="104" t="s">
        <v>171</v>
      </c>
      <c r="P487" s="49" t="s">
        <v>171</v>
      </c>
      <c r="Q487" s="105"/>
      <c r="R487" s="102" t="s">
        <v>171</v>
      </c>
      <c r="S487" s="103" t="s">
        <v>171</v>
      </c>
      <c r="T487" s="103" t="s">
        <v>202</v>
      </c>
      <c r="U487" s="175" t="s">
        <v>171</v>
      </c>
      <c r="V487" s="225" t="s">
        <v>171</v>
      </c>
      <c r="W487" s="176" t="s">
        <v>171</v>
      </c>
      <c r="X487" s="177" t="s">
        <v>202</v>
      </c>
      <c r="Y487" s="178" t="s">
        <v>171</v>
      </c>
    </row>
    <row r="488" spans="2:25" x14ac:dyDescent="0.25">
      <c r="B488" s="30">
        <v>45670</v>
      </c>
      <c r="C488" s="105"/>
      <c r="D488" s="106">
        <v>0.4</v>
      </c>
      <c r="E488" s="54"/>
      <c r="F488" s="54"/>
      <c r="G488" s="54"/>
      <c r="H488" s="54"/>
      <c r="I488" s="105"/>
      <c r="J488" s="106" t="s">
        <v>171</v>
      </c>
      <c r="K488" s="105"/>
      <c r="L488" s="106">
        <v>0.92</v>
      </c>
      <c r="M488" s="105"/>
      <c r="N488" s="106" t="s">
        <v>171</v>
      </c>
      <c r="O488" s="104" t="s">
        <v>171</v>
      </c>
      <c r="P488" s="49" t="s">
        <v>171</v>
      </c>
      <c r="Q488" s="105"/>
      <c r="R488" s="102" t="s">
        <v>171</v>
      </c>
      <c r="S488" s="103" t="s">
        <v>171</v>
      </c>
      <c r="T488" s="103" t="s">
        <v>202</v>
      </c>
      <c r="U488" s="175" t="s">
        <v>171</v>
      </c>
      <c r="V488" s="225" t="s">
        <v>171</v>
      </c>
      <c r="W488" s="176" t="s">
        <v>171</v>
      </c>
      <c r="X488" s="177" t="s">
        <v>202</v>
      </c>
      <c r="Y488" s="178" t="s">
        <v>171</v>
      </c>
    </row>
    <row r="489" spans="2:25" x14ac:dyDescent="0.25">
      <c r="B489" s="30">
        <v>45672</v>
      </c>
      <c r="C489" s="105"/>
      <c r="D489" s="106">
        <v>0.57999999999999996</v>
      </c>
      <c r="E489" s="54"/>
      <c r="F489" s="54"/>
      <c r="G489" s="54"/>
      <c r="H489" s="54"/>
      <c r="I489" s="105"/>
      <c r="J489" s="106" t="s">
        <v>171</v>
      </c>
      <c r="K489" s="105"/>
      <c r="L489" s="106">
        <v>0.89</v>
      </c>
      <c r="M489" s="105"/>
      <c r="N489" s="106" t="s">
        <v>171</v>
      </c>
      <c r="O489" s="104" t="s">
        <v>171</v>
      </c>
      <c r="P489" s="49" t="s">
        <v>171</v>
      </c>
      <c r="Q489" s="105"/>
      <c r="R489" s="102" t="s">
        <v>171</v>
      </c>
      <c r="S489" s="103" t="s">
        <v>171</v>
      </c>
      <c r="T489" s="103" t="s">
        <v>202</v>
      </c>
      <c r="U489" s="175" t="s">
        <v>171</v>
      </c>
      <c r="V489" s="225" t="s">
        <v>171</v>
      </c>
      <c r="W489" s="176" t="s">
        <v>171</v>
      </c>
      <c r="X489" s="177" t="s">
        <v>202</v>
      </c>
      <c r="Y489" s="178" t="s">
        <v>171</v>
      </c>
    </row>
    <row r="490" spans="2:25" x14ac:dyDescent="0.25">
      <c r="B490" s="30">
        <v>45674</v>
      </c>
      <c r="C490" s="105"/>
      <c r="D490" s="106">
        <v>0.8</v>
      </c>
      <c r="E490" s="54"/>
      <c r="F490" s="54"/>
      <c r="G490" s="54"/>
      <c r="H490" s="54"/>
      <c r="I490" s="105"/>
      <c r="J490" s="106" t="s">
        <v>171</v>
      </c>
      <c r="K490" s="105"/>
      <c r="L490" s="106">
        <v>1.5</v>
      </c>
      <c r="M490" s="105"/>
      <c r="N490" s="106" t="s">
        <v>171</v>
      </c>
      <c r="O490" s="104" t="s">
        <v>171</v>
      </c>
      <c r="P490" s="49" t="s">
        <v>171</v>
      </c>
      <c r="Q490" s="105"/>
      <c r="R490" s="102" t="s">
        <v>171</v>
      </c>
      <c r="S490" s="103" t="s">
        <v>171</v>
      </c>
      <c r="T490" s="103" t="s">
        <v>202</v>
      </c>
      <c r="U490" s="175" t="s">
        <v>171</v>
      </c>
      <c r="V490" s="225" t="s">
        <v>171</v>
      </c>
      <c r="W490" s="176" t="s">
        <v>171</v>
      </c>
      <c r="X490" s="177" t="s">
        <v>202</v>
      </c>
      <c r="Y490" s="178" t="s">
        <v>171</v>
      </c>
    </row>
    <row r="491" spans="2:25" x14ac:dyDescent="0.25">
      <c r="B491" s="30">
        <v>45677</v>
      </c>
      <c r="C491" s="105"/>
      <c r="D491" s="106">
        <v>0.71</v>
      </c>
      <c r="E491" s="54"/>
      <c r="F491" s="54"/>
      <c r="G491" s="54"/>
      <c r="H491" s="54"/>
      <c r="I491" s="105"/>
      <c r="J491" s="106" t="s">
        <v>171</v>
      </c>
      <c r="K491" s="105"/>
      <c r="L491" s="106">
        <v>1.4</v>
      </c>
      <c r="M491" s="105"/>
      <c r="N491" s="106" t="s">
        <v>171</v>
      </c>
      <c r="O491" s="104" t="s">
        <v>171</v>
      </c>
      <c r="P491" s="49" t="s">
        <v>171</v>
      </c>
      <c r="Q491" s="105"/>
      <c r="R491" s="102" t="s">
        <v>171</v>
      </c>
      <c r="S491" s="103" t="s">
        <v>171</v>
      </c>
      <c r="T491" s="103" t="s">
        <v>202</v>
      </c>
      <c r="U491" s="175" t="s">
        <v>171</v>
      </c>
      <c r="V491" s="225" t="s">
        <v>171</v>
      </c>
      <c r="W491" s="176" t="s">
        <v>171</v>
      </c>
      <c r="X491" s="177" t="s">
        <v>202</v>
      </c>
      <c r="Y491" s="178" t="s">
        <v>171</v>
      </c>
    </row>
    <row r="492" spans="2:25" x14ac:dyDescent="0.25">
      <c r="B492" s="30">
        <v>45679</v>
      </c>
      <c r="C492" s="105"/>
      <c r="D492" s="106">
        <v>0.71</v>
      </c>
      <c r="E492" s="54"/>
      <c r="F492" s="54"/>
      <c r="G492" s="54"/>
      <c r="H492" s="54"/>
      <c r="I492" s="105"/>
      <c r="J492" s="106" t="s">
        <v>171</v>
      </c>
      <c r="K492" s="105"/>
      <c r="L492" s="106">
        <v>1.4</v>
      </c>
      <c r="M492" s="105"/>
      <c r="N492" s="106" t="s">
        <v>171</v>
      </c>
      <c r="O492" s="104" t="s">
        <v>171</v>
      </c>
      <c r="P492" s="49" t="s">
        <v>171</v>
      </c>
      <c r="Q492" s="105"/>
      <c r="R492" s="102" t="s">
        <v>171</v>
      </c>
      <c r="S492" s="103" t="s">
        <v>171</v>
      </c>
      <c r="T492" s="103" t="s">
        <v>202</v>
      </c>
      <c r="U492" s="175" t="s">
        <v>171</v>
      </c>
      <c r="V492" s="225" t="s">
        <v>171</v>
      </c>
      <c r="W492" s="176" t="s">
        <v>171</v>
      </c>
      <c r="X492" s="177" t="s">
        <v>202</v>
      </c>
      <c r="Y492" s="178" t="s">
        <v>171</v>
      </c>
    </row>
    <row r="493" spans="2:25" x14ac:dyDescent="0.25">
      <c r="B493" s="30">
        <v>45681</v>
      </c>
      <c r="C493" s="105"/>
      <c r="D493" s="106">
        <v>0.64</v>
      </c>
      <c r="E493" s="54"/>
      <c r="F493" s="54"/>
      <c r="G493" s="54"/>
      <c r="H493" s="54"/>
      <c r="I493" s="105"/>
      <c r="J493" s="106" t="s">
        <v>171</v>
      </c>
      <c r="K493" s="105"/>
      <c r="L493" s="106">
        <v>0.83</v>
      </c>
      <c r="M493" s="105"/>
      <c r="N493" s="106" t="s">
        <v>171</v>
      </c>
      <c r="O493" s="104" t="s">
        <v>171</v>
      </c>
      <c r="P493" s="49" t="s">
        <v>171</v>
      </c>
      <c r="Q493" s="105"/>
      <c r="R493" s="102" t="s">
        <v>171</v>
      </c>
      <c r="S493" s="103" t="s">
        <v>171</v>
      </c>
      <c r="T493" s="103" t="s">
        <v>202</v>
      </c>
      <c r="U493" s="175" t="s">
        <v>171</v>
      </c>
      <c r="V493" s="225" t="s">
        <v>171</v>
      </c>
      <c r="W493" s="176" t="s">
        <v>171</v>
      </c>
      <c r="X493" s="177" t="s">
        <v>202</v>
      </c>
      <c r="Y493" s="178" t="s">
        <v>171</v>
      </c>
    </row>
    <row r="494" spans="2:25" x14ac:dyDescent="0.25">
      <c r="B494" s="30">
        <v>45684</v>
      </c>
      <c r="C494" s="105"/>
      <c r="D494" s="106">
        <v>0.4</v>
      </c>
      <c r="E494" s="54"/>
      <c r="F494" s="54"/>
      <c r="G494" s="54"/>
      <c r="H494" s="54"/>
      <c r="I494" s="105"/>
      <c r="J494" s="106" t="s">
        <v>171</v>
      </c>
      <c r="K494" s="105"/>
      <c r="L494" s="106">
        <v>0.64</v>
      </c>
      <c r="M494" s="105"/>
      <c r="N494" s="106" t="s">
        <v>171</v>
      </c>
      <c r="O494" s="104" t="s">
        <v>171</v>
      </c>
      <c r="P494" s="49" t="s">
        <v>171</v>
      </c>
      <c r="Q494" s="105"/>
      <c r="R494" s="102" t="s">
        <v>171</v>
      </c>
      <c r="S494" s="103" t="s">
        <v>171</v>
      </c>
      <c r="T494" s="103" t="s">
        <v>202</v>
      </c>
      <c r="U494" s="175" t="s">
        <v>171</v>
      </c>
      <c r="V494" s="225" t="s">
        <v>171</v>
      </c>
      <c r="W494" s="176" t="s">
        <v>171</v>
      </c>
      <c r="X494" s="177" t="s">
        <v>202</v>
      </c>
      <c r="Y494" s="178" t="s">
        <v>171</v>
      </c>
    </row>
    <row r="495" spans="2:25" x14ac:dyDescent="0.25">
      <c r="B495" s="30">
        <v>45686</v>
      </c>
      <c r="C495" s="105"/>
      <c r="D495" s="106">
        <v>0.4</v>
      </c>
      <c r="E495" s="54"/>
      <c r="F495" s="54"/>
      <c r="G495" s="54"/>
      <c r="H495" s="54"/>
      <c r="I495" s="105"/>
      <c r="J495" s="106" t="s">
        <v>171</v>
      </c>
      <c r="K495" s="105"/>
      <c r="L495" s="106">
        <v>0.67</v>
      </c>
      <c r="M495" s="105"/>
      <c r="N495" s="106" t="s">
        <v>171</v>
      </c>
      <c r="O495" s="104" t="s">
        <v>171</v>
      </c>
      <c r="P495" s="49" t="s">
        <v>171</v>
      </c>
      <c r="Q495" s="105"/>
      <c r="R495" s="102" t="s">
        <v>171</v>
      </c>
      <c r="S495" s="103" t="s">
        <v>171</v>
      </c>
      <c r="T495" s="103" t="s">
        <v>202</v>
      </c>
      <c r="U495" s="175" t="s">
        <v>171</v>
      </c>
      <c r="V495" s="225" t="s">
        <v>171</v>
      </c>
      <c r="W495" s="176" t="s">
        <v>171</v>
      </c>
      <c r="X495" s="177" t="s">
        <v>202</v>
      </c>
      <c r="Y495" s="178" t="s">
        <v>171</v>
      </c>
    </row>
    <row r="496" spans="2:25" x14ac:dyDescent="0.25">
      <c r="B496" s="30">
        <v>45688</v>
      </c>
      <c r="C496" s="105"/>
      <c r="D496" s="106">
        <v>0.21</v>
      </c>
      <c r="E496" s="54"/>
      <c r="F496" s="54"/>
      <c r="G496" s="54"/>
      <c r="H496" s="54"/>
      <c r="I496" s="105"/>
      <c r="J496" s="106" t="s">
        <v>171</v>
      </c>
      <c r="K496" s="105"/>
      <c r="L496" s="106">
        <v>0.71</v>
      </c>
      <c r="M496" s="105"/>
      <c r="N496" s="106" t="s">
        <v>171</v>
      </c>
      <c r="O496" s="104" t="s">
        <v>171</v>
      </c>
      <c r="P496" s="49" t="s">
        <v>171</v>
      </c>
      <c r="Q496" s="105"/>
      <c r="R496" s="102" t="s">
        <v>171</v>
      </c>
      <c r="S496" s="103" t="s">
        <v>171</v>
      </c>
      <c r="T496" s="103" t="s">
        <v>202</v>
      </c>
      <c r="U496" s="175" t="s">
        <v>171</v>
      </c>
      <c r="V496" s="225" t="s">
        <v>171</v>
      </c>
      <c r="W496" s="176" t="s">
        <v>171</v>
      </c>
      <c r="X496" s="177" t="s">
        <v>202</v>
      </c>
      <c r="Y496" s="178" t="s">
        <v>171</v>
      </c>
    </row>
    <row r="497" spans="2:25" x14ac:dyDescent="0.25">
      <c r="B497" s="30">
        <v>45691</v>
      </c>
      <c r="C497" s="105"/>
      <c r="D497" s="106">
        <v>0.34</v>
      </c>
      <c r="E497" s="54"/>
      <c r="F497" s="54"/>
      <c r="G497" s="54"/>
      <c r="H497" s="54"/>
      <c r="I497" s="105"/>
      <c r="J497" s="106" t="s">
        <v>171</v>
      </c>
      <c r="K497" s="105"/>
      <c r="L497" s="106">
        <v>0.57999999999999996</v>
      </c>
      <c r="M497" s="105"/>
      <c r="N497" s="106" t="s">
        <v>171</v>
      </c>
      <c r="O497" s="104" t="s">
        <v>171</v>
      </c>
      <c r="P497" s="49" t="s">
        <v>171</v>
      </c>
      <c r="Q497" s="105"/>
      <c r="R497" s="102" t="s">
        <v>171</v>
      </c>
      <c r="S497" s="103" t="s">
        <v>171</v>
      </c>
      <c r="T497" s="103" t="s">
        <v>202</v>
      </c>
      <c r="U497" s="175" t="s">
        <v>171</v>
      </c>
      <c r="V497" s="225" t="s">
        <v>171</v>
      </c>
      <c r="W497" s="176" t="s">
        <v>171</v>
      </c>
      <c r="X497" s="177" t="s">
        <v>202</v>
      </c>
      <c r="Y497" s="178" t="s">
        <v>171</v>
      </c>
    </row>
    <row r="498" spans="2:25" x14ac:dyDescent="0.25">
      <c r="B498" s="30">
        <v>45693</v>
      </c>
      <c r="C498" s="105"/>
      <c r="D498" s="106">
        <v>0.37</v>
      </c>
      <c r="E498" s="54"/>
      <c r="F498" s="54"/>
      <c r="G498" s="54"/>
      <c r="H498" s="54"/>
      <c r="I498" s="105"/>
      <c r="J498" s="106" t="s">
        <v>171</v>
      </c>
      <c r="K498" s="105"/>
      <c r="L498" s="106">
        <v>0.64</v>
      </c>
      <c r="M498" s="105"/>
      <c r="N498" s="106" t="s">
        <v>171</v>
      </c>
      <c r="O498" s="104" t="s">
        <v>171</v>
      </c>
      <c r="P498" s="49" t="s">
        <v>171</v>
      </c>
      <c r="Q498" s="105"/>
      <c r="R498" s="102" t="s">
        <v>171</v>
      </c>
      <c r="S498" s="103" t="s">
        <v>171</v>
      </c>
      <c r="T498" s="103" t="s">
        <v>202</v>
      </c>
      <c r="U498" s="175" t="s">
        <v>171</v>
      </c>
      <c r="V498" s="225" t="s">
        <v>171</v>
      </c>
      <c r="W498" s="176" t="s">
        <v>171</v>
      </c>
      <c r="X498" s="177" t="s">
        <v>202</v>
      </c>
      <c r="Y498" s="178" t="s">
        <v>171</v>
      </c>
    </row>
    <row r="499" spans="2:25" x14ac:dyDescent="0.25">
      <c r="B499" s="30">
        <v>45695</v>
      </c>
      <c r="C499" s="105"/>
      <c r="D499" s="106">
        <v>0.31</v>
      </c>
      <c r="E499" s="54"/>
      <c r="F499" s="54"/>
      <c r="G499" s="54"/>
      <c r="H499" s="54"/>
      <c r="I499" s="105"/>
      <c r="J499" s="106" t="s">
        <v>202</v>
      </c>
      <c r="K499" s="105"/>
      <c r="L499" s="106">
        <v>0.71</v>
      </c>
      <c r="M499" s="105"/>
      <c r="N499" s="106" t="s">
        <v>171</v>
      </c>
      <c r="O499" s="104" t="s">
        <v>171</v>
      </c>
      <c r="P499" s="49" t="s">
        <v>171</v>
      </c>
      <c r="Q499" s="105"/>
      <c r="R499" s="102" t="s">
        <v>171</v>
      </c>
      <c r="S499" s="103" t="s">
        <v>171</v>
      </c>
      <c r="T499" s="103" t="s">
        <v>202</v>
      </c>
      <c r="U499" s="175" t="s">
        <v>171</v>
      </c>
      <c r="V499" s="225" t="s">
        <v>171</v>
      </c>
      <c r="W499" s="176" t="s">
        <v>171</v>
      </c>
      <c r="X499" s="177" t="s">
        <v>202</v>
      </c>
      <c r="Y499" s="178" t="s">
        <v>171</v>
      </c>
    </row>
    <row r="500" spans="2:25" x14ac:dyDescent="0.25">
      <c r="B500" s="30">
        <v>45698</v>
      </c>
      <c r="C500" s="105"/>
      <c r="D500" s="106">
        <v>0.28000000000000003</v>
      </c>
      <c r="E500" s="54"/>
      <c r="F500" s="54"/>
      <c r="G500" s="54"/>
      <c r="H500" s="54"/>
      <c r="I500" s="105"/>
      <c r="J500" s="106" t="s">
        <v>171</v>
      </c>
      <c r="K500" s="105"/>
      <c r="L500" s="106">
        <v>0.77</v>
      </c>
      <c r="M500" s="105"/>
      <c r="N500" s="106" t="s">
        <v>171</v>
      </c>
      <c r="O500" s="104" t="s">
        <v>171</v>
      </c>
      <c r="P500" s="49" t="s">
        <v>171</v>
      </c>
      <c r="Q500" s="105"/>
      <c r="R500" s="102" t="s">
        <v>171</v>
      </c>
      <c r="S500" s="103" t="s">
        <v>171</v>
      </c>
      <c r="T500" s="103" t="s">
        <v>202</v>
      </c>
      <c r="U500" s="175" t="s">
        <v>171</v>
      </c>
      <c r="V500" s="225" t="s">
        <v>171</v>
      </c>
      <c r="W500" s="176" t="s">
        <v>171</v>
      </c>
      <c r="X500" s="177" t="s">
        <v>202</v>
      </c>
      <c r="Y500" s="178" t="s">
        <v>171</v>
      </c>
    </row>
    <row r="501" spans="2:25" x14ac:dyDescent="0.25">
      <c r="B501" s="30">
        <v>45700</v>
      </c>
      <c r="C501" s="105"/>
      <c r="D501" s="106">
        <v>0.31</v>
      </c>
      <c r="E501" s="54"/>
      <c r="F501" s="54"/>
      <c r="G501" s="54"/>
      <c r="H501" s="54"/>
      <c r="I501" s="105"/>
      <c r="J501" s="106" t="s">
        <v>171</v>
      </c>
      <c r="K501" s="105"/>
      <c r="L501" s="106">
        <v>0.92</v>
      </c>
      <c r="M501" s="105"/>
      <c r="N501" s="106" t="s">
        <v>171</v>
      </c>
      <c r="O501" s="104" t="s">
        <v>171</v>
      </c>
      <c r="P501" s="49" t="s">
        <v>171</v>
      </c>
      <c r="Q501" s="105"/>
      <c r="R501" s="102" t="s">
        <v>171</v>
      </c>
      <c r="S501" s="103" t="s">
        <v>171</v>
      </c>
      <c r="T501" s="103" t="s">
        <v>202</v>
      </c>
      <c r="U501" s="175" t="s">
        <v>171</v>
      </c>
      <c r="V501" s="225" t="s">
        <v>171</v>
      </c>
      <c r="W501" s="176" t="s">
        <v>171</v>
      </c>
      <c r="X501" s="177" t="s">
        <v>202</v>
      </c>
      <c r="Y501" s="178" t="s">
        <v>171</v>
      </c>
    </row>
    <row r="502" spans="2:25" x14ac:dyDescent="0.25">
      <c r="B502" s="30">
        <v>45702</v>
      </c>
      <c r="C502" s="105"/>
      <c r="D502" s="106">
        <v>0.34</v>
      </c>
      <c r="E502" s="54"/>
      <c r="F502" s="54"/>
      <c r="G502" s="54"/>
      <c r="H502" s="54"/>
      <c r="I502" s="105"/>
      <c r="J502" s="106" t="s">
        <v>171</v>
      </c>
      <c r="K502" s="105"/>
      <c r="L502" s="106">
        <v>1.7</v>
      </c>
      <c r="M502" s="105"/>
      <c r="N502" s="106" t="s">
        <v>171</v>
      </c>
      <c r="O502" s="104" t="s">
        <v>171</v>
      </c>
      <c r="P502" s="49" t="s">
        <v>171</v>
      </c>
      <c r="Q502" s="105"/>
      <c r="R502" s="102" t="s">
        <v>171</v>
      </c>
      <c r="S502" s="103" t="s">
        <v>171</v>
      </c>
      <c r="T502" s="103" t="s">
        <v>202</v>
      </c>
      <c r="U502" s="175" t="s">
        <v>171</v>
      </c>
      <c r="V502" s="225" t="s">
        <v>171</v>
      </c>
      <c r="W502" s="176" t="s">
        <v>171</v>
      </c>
      <c r="X502" s="177" t="s">
        <v>202</v>
      </c>
      <c r="Y502" s="178" t="s">
        <v>171</v>
      </c>
    </row>
    <row r="503" spans="2:25" x14ac:dyDescent="0.25">
      <c r="B503" s="30">
        <v>45705</v>
      </c>
      <c r="C503" s="105"/>
      <c r="D503" s="106">
        <v>0.46</v>
      </c>
      <c r="E503" s="54"/>
      <c r="F503" s="54"/>
      <c r="G503" s="54"/>
      <c r="H503" s="54"/>
      <c r="I503" s="105"/>
      <c r="J503" s="106" t="s">
        <v>171</v>
      </c>
      <c r="K503" s="105"/>
      <c r="L503" s="106">
        <v>0.95</v>
      </c>
      <c r="M503" s="105"/>
      <c r="N503" s="106" t="s">
        <v>171</v>
      </c>
      <c r="O503" s="104" t="s">
        <v>171</v>
      </c>
      <c r="P503" s="49" t="s">
        <v>171</v>
      </c>
      <c r="Q503" s="105"/>
      <c r="R503" s="102" t="s">
        <v>171</v>
      </c>
      <c r="S503" s="103" t="s">
        <v>171</v>
      </c>
      <c r="T503" s="103" t="s">
        <v>202</v>
      </c>
      <c r="U503" s="175" t="s">
        <v>171</v>
      </c>
      <c r="V503" s="225" t="s">
        <v>171</v>
      </c>
      <c r="W503" s="176" t="s">
        <v>171</v>
      </c>
      <c r="X503" s="177" t="s">
        <v>202</v>
      </c>
      <c r="Y503" s="178" t="s">
        <v>171</v>
      </c>
    </row>
    <row r="504" spans="2:25" x14ac:dyDescent="0.25">
      <c r="B504" s="30">
        <v>45707</v>
      </c>
      <c r="C504" s="105"/>
      <c r="D504" s="106">
        <v>0.37</v>
      </c>
      <c r="E504" s="54"/>
      <c r="F504" s="54"/>
      <c r="G504" s="54"/>
      <c r="H504" s="54"/>
      <c r="I504" s="105"/>
      <c r="J504" s="106" t="s">
        <v>171</v>
      </c>
      <c r="K504" s="105"/>
      <c r="L504" s="106">
        <v>0.83</v>
      </c>
      <c r="M504" s="105"/>
      <c r="N504" s="106" t="s">
        <v>171</v>
      </c>
      <c r="O504" s="104" t="s">
        <v>171</v>
      </c>
      <c r="P504" s="49" t="s">
        <v>171</v>
      </c>
      <c r="Q504" s="105"/>
      <c r="R504" s="102" t="s">
        <v>171</v>
      </c>
      <c r="S504" s="103" t="s">
        <v>171</v>
      </c>
      <c r="T504" s="103" t="s">
        <v>202</v>
      </c>
      <c r="U504" s="175" t="s">
        <v>171</v>
      </c>
      <c r="V504" s="225" t="s">
        <v>171</v>
      </c>
      <c r="W504" s="176" t="s">
        <v>171</v>
      </c>
      <c r="X504" s="177" t="s">
        <v>202</v>
      </c>
      <c r="Y504" s="178" t="s">
        <v>171</v>
      </c>
    </row>
    <row r="505" spans="2:25" x14ac:dyDescent="0.25">
      <c r="B505" s="30">
        <v>45709</v>
      </c>
      <c r="C505" s="105"/>
      <c r="D505" s="106">
        <v>0.52</v>
      </c>
      <c r="E505" s="54"/>
      <c r="F505" s="54"/>
      <c r="G505" s="54"/>
      <c r="H505" s="54"/>
      <c r="I505" s="105"/>
      <c r="J505" s="106" t="s">
        <v>171</v>
      </c>
      <c r="K505" s="105"/>
      <c r="L505" s="106">
        <v>1.1000000000000001</v>
      </c>
      <c r="M505" s="105"/>
      <c r="N505" s="106" t="s">
        <v>171</v>
      </c>
      <c r="O505" s="104" t="s">
        <v>171</v>
      </c>
      <c r="P505" s="49" t="s">
        <v>171</v>
      </c>
      <c r="Q505" s="105"/>
      <c r="R505" s="102" t="s">
        <v>171</v>
      </c>
      <c r="S505" s="103" t="s">
        <v>171</v>
      </c>
      <c r="T505" s="103" t="s">
        <v>202</v>
      </c>
      <c r="U505" s="175" t="s">
        <v>171</v>
      </c>
      <c r="V505" s="225" t="s">
        <v>171</v>
      </c>
      <c r="W505" s="176" t="s">
        <v>171</v>
      </c>
      <c r="X505" s="177" t="s">
        <v>202</v>
      </c>
      <c r="Y505" s="178" t="s">
        <v>171</v>
      </c>
    </row>
    <row r="506" spans="2:25" x14ac:dyDescent="0.25">
      <c r="B506" s="30">
        <v>45712</v>
      </c>
      <c r="C506" s="105"/>
      <c r="D506" s="106">
        <v>0.57999999999999996</v>
      </c>
      <c r="E506" s="54"/>
      <c r="F506" s="54"/>
      <c r="G506" s="54"/>
      <c r="H506" s="54"/>
      <c r="I506" s="105"/>
      <c r="J506" s="106" t="s">
        <v>171</v>
      </c>
      <c r="K506" s="105"/>
      <c r="L506" s="106">
        <v>1.3</v>
      </c>
      <c r="M506" s="105"/>
      <c r="N506" s="106" t="s">
        <v>171</v>
      </c>
      <c r="O506" s="104" t="s">
        <v>171</v>
      </c>
      <c r="P506" s="49" t="s">
        <v>171</v>
      </c>
      <c r="Q506" s="105"/>
      <c r="R506" s="102" t="s">
        <v>171</v>
      </c>
      <c r="S506" s="103" t="s">
        <v>171</v>
      </c>
      <c r="T506" s="103" t="s">
        <v>202</v>
      </c>
      <c r="U506" s="175" t="s">
        <v>171</v>
      </c>
      <c r="V506" s="225" t="s">
        <v>171</v>
      </c>
      <c r="W506" s="176" t="s">
        <v>171</v>
      </c>
      <c r="X506" s="177" t="s">
        <v>202</v>
      </c>
      <c r="Y506" s="178" t="s">
        <v>171</v>
      </c>
    </row>
    <row r="507" spans="2:25" x14ac:dyDescent="0.25">
      <c r="B507" s="30">
        <v>45714</v>
      </c>
      <c r="C507" s="105"/>
      <c r="D507" s="106">
        <v>0.61</v>
      </c>
      <c r="E507" s="54"/>
      <c r="F507" s="54"/>
      <c r="G507" s="54"/>
      <c r="H507" s="54"/>
      <c r="I507" s="105"/>
      <c r="J507" s="106" t="s">
        <v>171</v>
      </c>
      <c r="K507" s="105"/>
      <c r="L507" s="106">
        <v>1.6</v>
      </c>
      <c r="M507" s="105"/>
      <c r="N507" s="106" t="s">
        <v>171</v>
      </c>
      <c r="O507" s="104" t="s">
        <v>171</v>
      </c>
      <c r="P507" s="49" t="s">
        <v>171</v>
      </c>
      <c r="Q507" s="105"/>
      <c r="R507" s="102" t="s">
        <v>171</v>
      </c>
      <c r="S507" s="103" t="s">
        <v>171</v>
      </c>
      <c r="T507" s="103" t="s">
        <v>202</v>
      </c>
      <c r="U507" s="175" t="s">
        <v>171</v>
      </c>
      <c r="V507" s="225" t="s">
        <v>171</v>
      </c>
      <c r="W507" s="176" t="s">
        <v>171</v>
      </c>
      <c r="X507" s="177" t="s">
        <v>202</v>
      </c>
      <c r="Y507" s="178" t="s">
        <v>171</v>
      </c>
    </row>
    <row r="508" spans="2:25" x14ac:dyDescent="0.25">
      <c r="B508" s="30">
        <v>45716</v>
      </c>
      <c r="C508" s="105"/>
      <c r="D508" s="106">
        <v>0.64</v>
      </c>
      <c r="E508" s="54"/>
      <c r="F508" s="54"/>
      <c r="G508" s="54"/>
      <c r="H508" s="54"/>
      <c r="I508" s="105"/>
      <c r="J508" s="106" t="s">
        <v>171</v>
      </c>
      <c r="K508" s="105"/>
      <c r="L508" s="106">
        <v>1.8</v>
      </c>
      <c r="M508" s="105"/>
      <c r="N508" s="106" t="s">
        <v>171</v>
      </c>
      <c r="O508" s="104" t="s">
        <v>171</v>
      </c>
      <c r="P508" s="49" t="s">
        <v>171</v>
      </c>
      <c r="Q508" s="105"/>
      <c r="R508" s="102" t="s">
        <v>171</v>
      </c>
      <c r="S508" s="103" t="s">
        <v>171</v>
      </c>
      <c r="T508" s="103" t="s">
        <v>202</v>
      </c>
      <c r="U508" s="175" t="s">
        <v>171</v>
      </c>
      <c r="V508" s="225" t="s">
        <v>171</v>
      </c>
      <c r="W508" s="176" t="s">
        <v>171</v>
      </c>
      <c r="X508" s="177" t="s">
        <v>202</v>
      </c>
      <c r="Y508" s="178" t="s">
        <v>171</v>
      </c>
    </row>
    <row r="509" spans="2:25" x14ac:dyDescent="0.25">
      <c r="B509" s="30">
        <v>45720</v>
      </c>
      <c r="C509" s="105"/>
      <c r="D509" s="106">
        <v>0.71</v>
      </c>
      <c r="E509" s="54"/>
      <c r="F509" s="54"/>
      <c r="G509" s="54"/>
      <c r="H509" s="54"/>
      <c r="I509" s="105"/>
      <c r="J509" s="106" t="s">
        <v>171</v>
      </c>
      <c r="K509" s="105"/>
      <c r="L509" s="106" t="s">
        <v>171</v>
      </c>
      <c r="M509" s="105"/>
      <c r="N509" s="106" t="s">
        <v>171</v>
      </c>
      <c r="O509" s="104" t="s">
        <v>171</v>
      </c>
      <c r="P509" s="49" t="s">
        <v>171</v>
      </c>
      <c r="Q509" s="105"/>
      <c r="R509" s="102" t="s">
        <v>171</v>
      </c>
      <c r="S509" s="103" t="s">
        <v>171</v>
      </c>
      <c r="T509" s="103" t="s">
        <v>171</v>
      </c>
      <c r="U509" s="175" t="s">
        <v>171</v>
      </c>
      <c r="V509" s="225" t="s">
        <v>171</v>
      </c>
      <c r="W509" s="176" t="s">
        <v>171</v>
      </c>
      <c r="X509" s="177" t="s">
        <v>171</v>
      </c>
      <c r="Y509" s="178" t="s">
        <v>171</v>
      </c>
    </row>
    <row r="510" spans="2:25" x14ac:dyDescent="0.25">
      <c r="B510" s="30">
        <v>45721</v>
      </c>
      <c r="C510" s="105"/>
      <c r="D510" s="106">
        <v>0.46</v>
      </c>
      <c r="E510" s="54"/>
      <c r="F510" s="54"/>
      <c r="G510" s="54"/>
      <c r="H510" s="54"/>
      <c r="I510" s="105"/>
      <c r="J510" s="106" t="s">
        <v>171</v>
      </c>
      <c r="K510" s="105"/>
      <c r="L510" s="106" t="s">
        <v>171</v>
      </c>
      <c r="M510" s="105"/>
      <c r="N510" s="106" t="s">
        <v>171</v>
      </c>
      <c r="O510" s="104" t="s">
        <v>171</v>
      </c>
      <c r="P510" s="49" t="s">
        <v>171</v>
      </c>
      <c r="Q510" s="105"/>
      <c r="R510" s="102" t="s">
        <v>171</v>
      </c>
      <c r="S510" s="103" t="s">
        <v>171</v>
      </c>
      <c r="T510" s="103" t="s">
        <v>171</v>
      </c>
      <c r="U510" s="175" t="s">
        <v>171</v>
      </c>
      <c r="V510" s="225" t="s">
        <v>171</v>
      </c>
      <c r="W510" s="176" t="s">
        <v>171</v>
      </c>
      <c r="X510" s="177" t="s">
        <v>171</v>
      </c>
      <c r="Y510" s="178" t="s">
        <v>171</v>
      </c>
    </row>
    <row r="511" spans="2:25" x14ac:dyDescent="0.25">
      <c r="B511" s="30">
        <v>45723</v>
      </c>
      <c r="C511" s="105"/>
      <c r="D511" s="106">
        <v>1.1000000000000001</v>
      </c>
      <c r="E511" s="54"/>
      <c r="F511" s="54"/>
      <c r="G511" s="54"/>
      <c r="H511" s="54"/>
      <c r="I511" s="105"/>
      <c r="J511" s="106" t="s">
        <v>171</v>
      </c>
      <c r="K511" s="105"/>
      <c r="L511" s="106" t="s">
        <v>171</v>
      </c>
      <c r="M511" s="105"/>
      <c r="N511" s="106" t="s">
        <v>171</v>
      </c>
      <c r="O511" s="104" t="s">
        <v>171</v>
      </c>
      <c r="P511" s="49" t="s">
        <v>171</v>
      </c>
      <c r="Q511" s="105"/>
      <c r="R511" s="102" t="s">
        <v>171</v>
      </c>
      <c r="S511" s="103" t="s">
        <v>171</v>
      </c>
      <c r="T511" s="103" t="s">
        <v>171</v>
      </c>
      <c r="U511" s="175" t="s">
        <v>171</v>
      </c>
      <c r="V511" s="225" t="s">
        <v>171</v>
      </c>
      <c r="W511" s="176" t="s">
        <v>171</v>
      </c>
      <c r="X511" s="177" t="s">
        <v>202</v>
      </c>
      <c r="Y511" s="178" t="s">
        <v>171</v>
      </c>
    </row>
    <row r="512" spans="2:25" x14ac:dyDescent="0.25">
      <c r="B512" s="30">
        <v>45726</v>
      </c>
      <c r="C512" s="105"/>
      <c r="D512" s="106">
        <v>0.47</v>
      </c>
      <c r="E512" s="54"/>
      <c r="F512" s="54"/>
      <c r="G512" s="54"/>
      <c r="H512" s="54"/>
      <c r="I512" s="105"/>
      <c r="J512" s="106" t="s">
        <v>171</v>
      </c>
      <c r="K512" s="105"/>
      <c r="L512" s="106">
        <v>0.91</v>
      </c>
      <c r="M512" s="105"/>
      <c r="N512" s="106" t="s">
        <v>171</v>
      </c>
      <c r="O512" s="104" t="s">
        <v>171</v>
      </c>
      <c r="P512" s="49" t="s">
        <v>171</v>
      </c>
      <c r="Q512" s="105"/>
      <c r="R512" s="102" t="s">
        <v>171</v>
      </c>
      <c r="S512" s="103" t="s">
        <v>171</v>
      </c>
      <c r="T512" s="103" t="s">
        <v>202</v>
      </c>
      <c r="U512" s="175" t="s">
        <v>171</v>
      </c>
      <c r="V512" s="225" t="s">
        <v>171</v>
      </c>
      <c r="W512" s="176" t="s">
        <v>171</v>
      </c>
      <c r="X512" s="177" t="s">
        <v>202</v>
      </c>
      <c r="Y512" s="178" t="s">
        <v>171</v>
      </c>
    </row>
    <row r="513" spans="2:25" x14ac:dyDescent="0.25">
      <c r="B513" s="30">
        <v>45728</v>
      </c>
      <c r="C513" s="105"/>
      <c r="D513" s="106">
        <v>0.57999999999999996</v>
      </c>
      <c r="E513" s="54"/>
      <c r="F513" s="54"/>
      <c r="G513" s="54"/>
      <c r="H513" s="54"/>
      <c r="I513" s="105"/>
      <c r="J513" s="106" t="s">
        <v>171</v>
      </c>
      <c r="K513" s="105"/>
      <c r="L513" s="106">
        <v>1.2</v>
      </c>
      <c r="M513" s="105"/>
      <c r="N513" s="106" t="s">
        <v>171</v>
      </c>
      <c r="O513" s="104" t="s">
        <v>171</v>
      </c>
      <c r="P513" s="49" t="s">
        <v>171</v>
      </c>
      <c r="Q513" s="105"/>
      <c r="R513" s="102" t="s">
        <v>171</v>
      </c>
      <c r="S513" s="103" t="s">
        <v>171</v>
      </c>
      <c r="T513" s="103" t="s">
        <v>202</v>
      </c>
      <c r="U513" s="175" t="s">
        <v>171</v>
      </c>
      <c r="V513" s="225" t="s">
        <v>171</v>
      </c>
      <c r="W513" s="176" t="s">
        <v>171</v>
      </c>
      <c r="X513" s="177" t="s">
        <v>202</v>
      </c>
      <c r="Y513" s="178" t="s">
        <v>171</v>
      </c>
    </row>
    <row r="514" spans="2:25" x14ac:dyDescent="0.25">
      <c r="B514" s="30">
        <v>45730</v>
      </c>
      <c r="C514" s="105"/>
      <c r="D514" s="106">
        <v>0.95</v>
      </c>
      <c r="E514" s="54"/>
      <c r="F514" s="54"/>
      <c r="G514" s="54"/>
      <c r="H514" s="54"/>
      <c r="I514" s="105"/>
      <c r="J514" s="106" t="s">
        <v>171</v>
      </c>
      <c r="K514" s="105"/>
      <c r="L514" s="106">
        <v>1.7</v>
      </c>
      <c r="M514" s="105"/>
      <c r="N514" s="106" t="s">
        <v>171</v>
      </c>
      <c r="O514" s="104" t="s">
        <v>171</v>
      </c>
      <c r="P514" s="49" t="s">
        <v>171</v>
      </c>
      <c r="Q514" s="105"/>
      <c r="R514" s="102" t="s">
        <v>171</v>
      </c>
      <c r="S514" s="103" t="s">
        <v>171</v>
      </c>
      <c r="T514" s="103" t="s">
        <v>171</v>
      </c>
      <c r="U514" s="175" t="s">
        <v>171</v>
      </c>
      <c r="V514" s="225" t="s">
        <v>171</v>
      </c>
      <c r="W514" s="176" t="s">
        <v>171</v>
      </c>
      <c r="X514" s="177" t="s">
        <v>171</v>
      </c>
      <c r="Y514" s="178" t="s">
        <v>171</v>
      </c>
    </row>
    <row r="515" spans="2:25" x14ac:dyDescent="0.25">
      <c r="B515" s="30">
        <v>45733</v>
      </c>
      <c r="C515" s="105"/>
      <c r="D515" s="106">
        <v>0.61</v>
      </c>
      <c r="E515" s="54"/>
      <c r="F515" s="54"/>
      <c r="G515" s="54"/>
      <c r="H515" s="54"/>
      <c r="I515" s="105"/>
      <c r="J515" s="106" t="s">
        <v>171</v>
      </c>
      <c r="K515" s="105"/>
      <c r="L515" s="106">
        <v>1</v>
      </c>
      <c r="M515" s="105"/>
      <c r="N515" s="106" t="s">
        <v>171</v>
      </c>
      <c r="O515" s="104" t="s">
        <v>171</v>
      </c>
      <c r="P515" s="49" t="s">
        <v>171</v>
      </c>
      <c r="Q515" s="105"/>
      <c r="R515" s="102" t="s">
        <v>171</v>
      </c>
      <c r="S515" s="103" t="s">
        <v>171</v>
      </c>
      <c r="T515" s="103" t="s">
        <v>171</v>
      </c>
      <c r="U515" s="175" t="s">
        <v>171</v>
      </c>
      <c r="V515" s="225" t="s">
        <v>171</v>
      </c>
      <c r="W515" s="176" t="s">
        <v>171</v>
      </c>
      <c r="X515" s="177" t="s">
        <v>171</v>
      </c>
      <c r="Y515" s="178" t="s">
        <v>171</v>
      </c>
    </row>
    <row r="516" spans="2:25" x14ac:dyDescent="0.25">
      <c r="B516" s="30">
        <v>45737</v>
      </c>
      <c r="C516" s="105"/>
      <c r="D516" s="106">
        <v>0.8</v>
      </c>
      <c r="E516" s="54"/>
      <c r="F516" s="54"/>
      <c r="G516" s="54"/>
      <c r="H516" s="54"/>
      <c r="I516" s="105"/>
      <c r="J516" s="106" t="s">
        <v>171</v>
      </c>
      <c r="K516" s="105"/>
      <c r="L516" s="106" t="s">
        <v>171</v>
      </c>
      <c r="M516" s="105"/>
      <c r="N516" s="106" t="s">
        <v>171</v>
      </c>
      <c r="O516" s="104" t="s">
        <v>171</v>
      </c>
      <c r="P516" s="49" t="s">
        <v>171</v>
      </c>
      <c r="Q516" s="105"/>
      <c r="R516" s="102" t="s">
        <v>171</v>
      </c>
      <c r="S516" s="103" t="s">
        <v>171</v>
      </c>
      <c r="T516" s="103" t="s">
        <v>171</v>
      </c>
      <c r="U516" s="175" t="s">
        <v>171</v>
      </c>
      <c r="V516" s="225" t="s">
        <v>171</v>
      </c>
      <c r="W516" s="176" t="s">
        <v>171</v>
      </c>
      <c r="X516" s="177" t="s">
        <v>202</v>
      </c>
      <c r="Y516" s="178" t="s">
        <v>171</v>
      </c>
    </row>
    <row r="517" spans="2:25" x14ac:dyDescent="0.25">
      <c r="B517" s="30">
        <v>45740</v>
      </c>
      <c r="C517" s="105"/>
      <c r="D517" s="106">
        <v>0.67</v>
      </c>
      <c r="E517" s="54"/>
      <c r="F517" s="54"/>
      <c r="G517" s="54"/>
      <c r="H517" s="54"/>
      <c r="I517" s="105"/>
      <c r="J517" s="106" t="s">
        <v>171</v>
      </c>
      <c r="K517" s="105"/>
      <c r="L517" s="106">
        <v>1.1000000000000001</v>
      </c>
      <c r="M517" s="105"/>
      <c r="N517" s="106" t="s">
        <v>171</v>
      </c>
      <c r="O517" s="104" t="s">
        <v>171</v>
      </c>
      <c r="P517" s="49" t="s">
        <v>171</v>
      </c>
      <c r="Q517" s="105"/>
      <c r="R517" s="102" t="s">
        <v>171</v>
      </c>
      <c r="S517" s="103" t="s">
        <v>171</v>
      </c>
      <c r="T517" s="103" t="s">
        <v>202</v>
      </c>
      <c r="U517" s="175" t="s">
        <v>171</v>
      </c>
      <c r="V517" s="225" t="s">
        <v>171</v>
      </c>
      <c r="W517" s="176" t="s">
        <v>171</v>
      </c>
      <c r="X517" s="177" t="s">
        <v>202</v>
      </c>
      <c r="Y517" s="178" t="s">
        <v>171</v>
      </c>
    </row>
    <row r="518" spans="2:25" x14ac:dyDescent="0.25">
      <c r="B518" s="30">
        <v>45742</v>
      </c>
      <c r="C518" s="105"/>
      <c r="D518" s="106">
        <v>0.49</v>
      </c>
      <c r="E518" s="54"/>
      <c r="F518" s="54"/>
      <c r="G518" s="54"/>
      <c r="H518" s="54"/>
      <c r="I518" s="105"/>
      <c r="J518" s="106" t="s">
        <v>171</v>
      </c>
      <c r="K518" s="105"/>
      <c r="L518" s="106">
        <v>1.2</v>
      </c>
      <c r="M518" s="105"/>
      <c r="N518" s="106" t="s">
        <v>171</v>
      </c>
      <c r="O518" s="104" t="s">
        <v>171</v>
      </c>
      <c r="P518" s="49" t="s">
        <v>171</v>
      </c>
      <c r="Q518" s="105"/>
      <c r="R518" s="102" t="s">
        <v>171</v>
      </c>
      <c r="S518" s="103" t="s">
        <v>171</v>
      </c>
      <c r="T518" s="103" t="s">
        <v>202</v>
      </c>
      <c r="U518" s="175" t="s">
        <v>171</v>
      </c>
      <c r="V518" s="225" t="s">
        <v>171</v>
      </c>
      <c r="W518" s="176" t="s">
        <v>171</v>
      </c>
      <c r="X518" s="177" t="s">
        <v>202</v>
      </c>
      <c r="Y518" s="178" t="s">
        <v>171</v>
      </c>
    </row>
    <row r="519" spans="2:25" x14ac:dyDescent="0.25">
      <c r="B519" s="30">
        <v>45744</v>
      </c>
      <c r="C519" s="105"/>
      <c r="D519" s="106">
        <v>0.64</v>
      </c>
      <c r="E519" s="54"/>
      <c r="F519" s="54"/>
      <c r="G519" s="54"/>
      <c r="H519" s="54"/>
      <c r="I519" s="105"/>
      <c r="J519" s="106" t="s">
        <v>171</v>
      </c>
      <c r="K519" s="105"/>
      <c r="L519" s="106">
        <v>1.1000000000000001</v>
      </c>
      <c r="M519" s="105"/>
      <c r="N519" s="106" t="s">
        <v>171</v>
      </c>
      <c r="O519" s="104" t="s">
        <v>171</v>
      </c>
      <c r="P519" s="49" t="s">
        <v>171</v>
      </c>
      <c r="Q519" s="105"/>
      <c r="R519" s="102" t="s">
        <v>171</v>
      </c>
      <c r="S519" s="103" t="s">
        <v>171</v>
      </c>
      <c r="T519" s="103" t="s">
        <v>202</v>
      </c>
      <c r="U519" s="175" t="s">
        <v>171</v>
      </c>
      <c r="V519" s="225" t="s">
        <v>171</v>
      </c>
      <c r="W519" s="176" t="s">
        <v>171</v>
      </c>
      <c r="X519" s="177" t="s">
        <v>202</v>
      </c>
      <c r="Y519" s="178" t="s">
        <v>171</v>
      </c>
    </row>
    <row r="520" spans="2:25" x14ac:dyDescent="0.25">
      <c r="B520" s="30">
        <v>45747</v>
      </c>
      <c r="C520" s="105"/>
      <c r="D520" s="106">
        <v>0.34</v>
      </c>
      <c r="E520" s="54"/>
      <c r="F520" s="54"/>
      <c r="G520" s="54"/>
      <c r="H520" s="54"/>
      <c r="I520" s="105"/>
      <c r="J520" s="106" t="s">
        <v>171</v>
      </c>
      <c r="K520" s="105"/>
      <c r="L520" s="106">
        <v>0.61</v>
      </c>
      <c r="M520" s="105"/>
      <c r="N520" s="106" t="s">
        <v>171</v>
      </c>
      <c r="O520" s="104" t="s">
        <v>171</v>
      </c>
      <c r="P520" s="49" t="s">
        <v>171</v>
      </c>
      <c r="Q520" s="105"/>
      <c r="R520" s="102" t="s">
        <v>171</v>
      </c>
      <c r="S520" s="103" t="s">
        <v>171</v>
      </c>
      <c r="T520" s="103" t="s">
        <v>202</v>
      </c>
      <c r="U520" s="175" t="s">
        <v>171</v>
      </c>
      <c r="V520" s="225" t="s">
        <v>171</v>
      </c>
      <c r="W520" s="176" t="s">
        <v>171</v>
      </c>
      <c r="X520" s="177" t="s">
        <v>202</v>
      </c>
      <c r="Y520" s="178" t="s">
        <v>171</v>
      </c>
    </row>
    <row r="521" spans="2:25" x14ac:dyDescent="0.25">
      <c r="B521" s="30">
        <v>45749</v>
      </c>
      <c r="C521" s="105"/>
      <c r="D521" s="106">
        <v>0.21</v>
      </c>
      <c r="E521" s="54"/>
      <c r="F521" s="54"/>
      <c r="G521" s="54"/>
      <c r="H521" s="54"/>
      <c r="I521" s="105"/>
      <c r="J521" s="106" t="s">
        <v>171</v>
      </c>
      <c r="K521" s="105"/>
      <c r="L521" s="106">
        <v>0.57999999999999996</v>
      </c>
      <c r="M521" s="105"/>
      <c r="N521" s="106" t="s">
        <v>171</v>
      </c>
      <c r="O521" s="104" t="s">
        <v>171</v>
      </c>
      <c r="P521" s="49" t="s">
        <v>171</v>
      </c>
      <c r="Q521" s="105"/>
      <c r="R521" s="102" t="s">
        <v>171</v>
      </c>
      <c r="S521" s="103" t="s">
        <v>171</v>
      </c>
      <c r="T521" s="103" t="s">
        <v>202</v>
      </c>
      <c r="U521" s="175" t="s">
        <v>171</v>
      </c>
      <c r="V521" s="225" t="s">
        <v>171</v>
      </c>
      <c r="W521" s="176" t="s">
        <v>171</v>
      </c>
      <c r="X521" s="177" t="s">
        <v>202</v>
      </c>
      <c r="Y521" s="178" t="s">
        <v>171</v>
      </c>
    </row>
    <row r="522" spans="2:25" x14ac:dyDescent="0.25">
      <c r="B522" s="30">
        <v>45751</v>
      </c>
      <c r="C522" s="105"/>
      <c r="D522" s="106">
        <v>0.34</v>
      </c>
      <c r="E522" s="54"/>
      <c r="F522" s="54"/>
      <c r="G522" s="54"/>
      <c r="H522" s="54"/>
      <c r="I522" s="105"/>
      <c r="J522" s="106" t="s">
        <v>171</v>
      </c>
      <c r="K522" s="105"/>
      <c r="L522" s="106">
        <v>0.71</v>
      </c>
      <c r="M522" s="105"/>
      <c r="N522" s="106" t="s">
        <v>171</v>
      </c>
      <c r="O522" s="104" t="s">
        <v>171</v>
      </c>
      <c r="P522" s="49" t="s">
        <v>171</v>
      </c>
      <c r="Q522" s="105"/>
      <c r="R522" s="102" t="s">
        <v>171</v>
      </c>
      <c r="S522" s="103" t="s">
        <v>171</v>
      </c>
      <c r="T522" s="103" t="s">
        <v>171</v>
      </c>
      <c r="U522" s="175" t="s">
        <v>171</v>
      </c>
      <c r="V522" s="225" t="s">
        <v>171</v>
      </c>
      <c r="W522" s="176" t="s">
        <v>171</v>
      </c>
      <c r="X522" s="177" t="s">
        <v>202</v>
      </c>
      <c r="Y522" s="178" t="s">
        <v>171</v>
      </c>
    </row>
    <row r="523" spans="2:25" x14ac:dyDescent="0.25">
      <c r="B523" s="30">
        <v>45754</v>
      </c>
      <c r="C523" s="105"/>
      <c r="D523" s="106">
        <v>0.34</v>
      </c>
      <c r="E523" s="54"/>
      <c r="F523" s="54"/>
      <c r="G523" s="54"/>
      <c r="H523" s="54"/>
      <c r="I523" s="105"/>
      <c r="J523" s="106" t="s">
        <v>171</v>
      </c>
      <c r="K523" s="105"/>
      <c r="L523" s="106">
        <v>1</v>
      </c>
      <c r="M523" s="105"/>
      <c r="N523" s="106" t="s">
        <v>171</v>
      </c>
      <c r="O523" s="104" t="s">
        <v>171</v>
      </c>
      <c r="P523" s="49" t="s">
        <v>171</v>
      </c>
      <c r="Q523" s="105"/>
      <c r="R523" s="102" t="s">
        <v>171</v>
      </c>
      <c r="S523" s="103" t="s">
        <v>171</v>
      </c>
      <c r="T523" s="103" t="s">
        <v>202</v>
      </c>
      <c r="U523" s="175" t="s">
        <v>171</v>
      </c>
      <c r="V523" s="225" t="s">
        <v>171</v>
      </c>
      <c r="W523" s="176" t="s">
        <v>171</v>
      </c>
      <c r="X523" s="177" t="s">
        <v>202</v>
      </c>
      <c r="Y523" s="178" t="s">
        <v>171</v>
      </c>
    </row>
    <row r="524" spans="2:25" x14ac:dyDescent="0.25">
      <c r="B524" s="30">
        <v>45756</v>
      </c>
      <c r="C524" s="105"/>
      <c r="D524" s="106">
        <v>0.31</v>
      </c>
      <c r="E524" s="54"/>
      <c r="F524" s="54"/>
      <c r="G524" s="54"/>
      <c r="H524" s="54"/>
      <c r="I524" s="105"/>
      <c r="J524" s="106" t="s">
        <v>171</v>
      </c>
      <c r="K524" s="105"/>
      <c r="L524" s="106">
        <v>0.77</v>
      </c>
      <c r="M524" s="105"/>
      <c r="N524" s="106" t="s">
        <v>171</v>
      </c>
      <c r="O524" s="104" t="s">
        <v>171</v>
      </c>
      <c r="P524" s="49" t="s">
        <v>171</v>
      </c>
      <c r="Q524" s="105"/>
      <c r="R524" s="102" t="s">
        <v>171</v>
      </c>
      <c r="S524" s="103" t="s">
        <v>171</v>
      </c>
      <c r="T524" s="103" t="s">
        <v>202</v>
      </c>
      <c r="U524" s="175" t="s">
        <v>171</v>
      </c>
      <c r="V524" s="225" t="s">
        <v>171</v>
      </c>
      <c r="W524" s="176" t="s">
        <v>171</v>
      </c>
      <c r="X524" s="177" t="s">
        <v>202</v>
      </c>
      <c r="Y524" s="178" t="s">
        <v>171</v>
      </c>
    </row>
    <row r="525" spans="2:25" x14ac:dyDescent="0.25">
      <c r="B525" s="30">
        <v>45758</v>
      </c>
      <c r="C525" s="105"/>
      <c r="D525" s="106">
        <v>0.61</v>
      </c>
      <c r="E525" s="54"/>
      <c r="F525" s="54"/>
      <c r="G525" s="54"/>
      <c r="H525" s="54"/>
      <c r="I525" s="105"/>
      <c r="J525" s="106" t="s">
        <v>171</v>
      </c>
      <c r="K525" s="105"/>
      <c r="L525" s="106">
        <v>1.2</v>
      </c>
      <c r="M525" s="105"/>
      <c r="N525" s="106" t="s">
        <v>171</v>
      </c>
      <c r="O525" s="104" t="s">
        <v>171</v>
      </c>
      <c r="P525" s="49" t="s">
        <v>171</v>
      </c>
      <c r="Q525" s="105"/>
      <c r="R525" s="102" t="s">
        <v>171</v>
      </c>
      <c r="S525" s="103" t="s">
        <v>171</v>
      </c>
      <c r="T525" s="103" t="s">
        <v>171</v>
      </c>
      <c r="U525" s="175" t="s">
        <v>171</v>
      </c>
      <c r="V525" s="225" t="s">
        <v>171</v>
      </c>
      <c r="W525" s="176" t="s">
        <v>171</v>
      </c>
      <c r="X525" s="177" t="s">
        <v>202</v>
      </c>
      <c r="Y525" s="178" t="s">
        <v>171</v>
      </c>
    </row>
    <row r="526" spans="2:25" x14ac:dyDescent="0.25">
      <c r="B526" s="30">
        <v>45761</v>
      </c>
      <c r="C526" s="105"/>
      <c r="D526" s="106">
        <v>0.74</v>
      </c>
      <c r="E526" s="54"/>
      <c r="F526" s="54"/>
      <c r="G526" s="54"/>
      <c r="H526" s="54"/>
      <c r="I526" s="105"/>
      <c r="J526" s="106" t="s">
        <v>171</v>
      </c>
      <c r="K526" s="105"/>
      <c r="L526" s="106">
        <v>1.1000000000000001</v>
      </c>
      <c r="M526" s="105"/>
      <c r="N526" s="106" t="s">
        <v>171</v>
      </c>
      <c r="O526" s="104" t="s">
        <v>171</v>
      </c>
      <c r="P526" s="49" t="s">
        <v>171</v>
      </c>
      <c r="Q526" s="105"/>
      <c r="R526" s="102" t="s">
        <v>171</v>
      </c>
      <c r="S526" s="103" t="s">
        <v>171</v>
      </c>
      <c r="T526" s="103" t="s">
        <v>202</v>
      </c>
      <c r="U526" s="175" t="s">
        <v>171</v>
      </c>
      <c r="V526" s="225" t="s">
        <v>171</v>
      </c>
      <c r="W526" s="176" t="s">
        <v>171</v>
      </c>
      <c r="X526" s="177" t="s">
        <v>202</v>
      </c>
      <c r="Y526" s="178" t="s">
        <v>171</v>
      </c>
    </row>
    <row r="527" spans="2:25" x14ac:dyDescent="0.25">
      <c r="B527" s="30">
        <v>45763</v>
      </c>
      <c r="C527" s="105"/>
      <c r="D527" s="106">
        <v>0.61</v>
      </c>
      <c r="E527" s="54"/>
      <c r="F527" s="54"/>
      <c r="G527" s="54"/>
      <c r="H527" s="54"/>
      <c r="I527" s="105"/>
      <c r="J527" s="106" t="s">
        <v>171</v>
      </c>
      <c r="K527" s="105"/>
      <c r="L527" s="106">
        <v>0.98</v>
      </c>
      <c r="M527" s="105"/>
      <c r="N527" s="106" t="s">
        <v>171</v>
      </c>
      <c r="O527" s="104" t="s">
        <v>171</v>
      </c>
      <c r="P527" s="49" t="s">
        <v>171</v>
      </c>
      <c r="Q527" s="105"/>
      <c r="R527" s="102" t="s">
        <v>171</v>
      </c>
      <c r="S527" s="103" t="s">
        <v>171</v>
      </c>
      <c r="T527" s="103" t="s">
        <v>202</v>
      </c>
      <c r="U527" s="175" t="s">
        <v>171</v>
      </c>
      <c r="V527" s="225" t="s">
        <v>171</v>
      </c>
      <c r="W527" s="176" t="s">
        <v>171</v>
      </c>
      <c r="X527" s="177" t="s">
        <v>202</v>
      </c>
      <c r="Y527" s="178" t="s">
        <v>171</v>
      </c>
    </row>
    <row r="528" spans="2:25" x14ac:dyDescent="0.25">
      <c r="B528" s="30">
        <v>45768</v>
      </c>
      <c r="C528" s="105"/>
      <c r="D528" s="106">
        <v>0.52</v>
      </c>
      <c r="E528" s="54"/>
      <c r="F528" s="54"/>
      <c r="G528" s="54"/>
      <c r="H528" s="54"/>
      <c r="I528" s="105"/>
      <c r="J528" s="106" t="s">
        <v>171</v>
      </c>
      <c r="K528" s="105"/>
      <c r="L528" s="106">
        <v>1.1000000000000001</v>
      </c>
      <c r="M528" s="105"/>
      <c r="N528" s="106" t="s">
        <v>171</v>
      </c>
      <c r="O528" s="104" t="s">
        <v>171</v>
      </c>
      <c r="P528" s="49" t="s">
        <v>171</v>
      </c>
      <c r="Q528" s="105"/>
      <c r="R528" s="102" t="s">
        <v>171</v>
      </c>
      <c r="S528" s="103" t="s">
        <v>171</v>
      </c>
      <c r="T528" s="103" t="s">
        <v>202</v>
      </c>
      <c r="U528" s="175" t="s">
        <v>171</v>
      </c>
      <c r="V528" s="225" t="s">
        <v>171</v>
      </c>
      <c r="W528" s="176" t="s">
        <v>171</v>
      </c>
      <c r="X528" s="177" t="s">
        <v>202</v>
      </c>
      <c r="Y528" s="178" t="s">
        <v>171</v>
      </c>
    </row>
    <row r="529" spans="2:25" x14ac:dyDescent="0.25">
      <c r="B529" s="30">
        <v>45770</v>
      </c>
      <c r="C529" s="105"/>
      <c r="D529" s="106">
        <v>0.64</v>
      </c>
      <c r="E529" s="54"/>
      <c r="F529" s="54"/>
      <c r="G529" s="54"/>
      <c r="H529" s="54"/>
      <c r="I529" s="105"/>
      <c r="J529" s="106" t="s">
        <v>171</v>
      </c>
      <c r="K529" s="105"/>
      <c r="L529" s="106">
        <v>1.2</v>
      </c>
      <c r="M529" s="105"/>
      <c r="N529" s="106" t="s">
        <v>171</v>
      </c>
      <c r="O529" s="104" t="s">
        <v>171</v>
      </c>
      <c r="P529" s="49" t="s">
        <v>171</v>
      </c>
      <c r="Q529" s="105"/>
      <c r="R529" s="102" t="s">
        <v>171</v>
      </c>
      <c r="S529" s="103" t="s">
        <v>171</v>
      </c>
      <c r="T529" s="103" t="s">
        <v>202</v>
      </c>
      <c r="U529" s="175" t="s">
        <v>171</v>
      </c>
      <c r="V529" s="225" t="s">
        <v>171</v>
      </c>
      <c r="W529" s="176" t="s">
        <v>171</v>
      </c>
      <c r="X529" s="177" t="s">
        <v>202</v>
      </c>
      <c r="Y529" s="178" t="s">
        <v>171</v>
      </c>
    </row>
    <row r="530" spans="2:25" x14ac:dyDescent="0.25">
      <c r="B530" s="30">
        <v>45772</v>
      </c>
      <c r="C530" s="105"/>
      <c r="D530" s="106">
        <v>0.43</v>
      </c>
      <c r="E530" s="54"/>
      <c r="F530" s="54"/>
      <c r="G530" s="54"/>
      <c r="H530" s="54"/>
      <c r="I530" s="105"/>
      <c r="J530" s="106" t="s">
        <v>171</v>
      </c>
      <c r="K530" s="105"/>
      <c r="L530" s="106">
        <v>0.83</v>
      </c>
      <c r="M530" s="105"/>
      <c r="N530" s="106" t="s">
        <v>171</v>
      </c>
      <c r="O530" s="104" t="s">
        <v>171</v>
      </c>
      <c r="P530" s="49" t="s">
        <v>171</v>
      </c>
      <c r="Q530" s="105"/>
      <c r="R530" s="102" t="s">
        <v>171</v>
      </c>
      <c r="S530" s="103" t="s">
        <v>171</v>
      </c>
      <c r="T530" s="103" t="s">
        <v>171</v>
      </c>
      <c r="U530" s="175" t="s">
        <v>171</v>
      </c>
      <c r="V530" s="225" t="s">
        <v>171</v>
      </c>
      <c r="W530" s="176" t="s">
        <v>171</v>
      </c>
      <c r="X530" s="177" t="s">
        <v>202</v>
      </c>
      <c r="Y530" s="178" t="s">
        <v>171</v>
      </c>
    </row>
    <row r="531" spans="2:25" x14ac:dyDescent="0.25">
      <c r="B531" s="30">
        <v>45775</v>
      </c>
      <c r="C531" s="105"/>
      <c r="D531" s="106">
        <v>0.67</v>
      </c>
      <c r="E531" s="54"/>
      <c r="F531" s="54"/>
      <c r="G531" s="54"/>
      <c r="H531" s="54"/>
      <c r="I531" s="105"/>
      <c r="J531" s="106" t="s">
        <v>171</v>
      </c>
      <c r="K531" s="105"/>
      <c r="L531" s="106">
        <v>0.92</v>
      </c>
      <c r="M531" s="105"/>
      <c r="N531" s="106" t="s">
        <v>171</v>
      </c>
      <c r="O531" s="104" t="s">
        <v>171</v>
      </c>
      <c r="P531" s="49" t="s">
        <v>171</v>
      </c>
      <c r="Q531" s="105"/>
      <c r="R531" s="102" t="s">
        <v>171</v>
      </c>
      <c r="S531" s="103" t="s">
        <v>171</v>
      </c>
      <c r="T531" s="103" t="s">
        <v>171</v>
      </c>
      <c r="U531" s="175" t="s">
        <v>171</v>
      </c>
      <c r="V531" s="225" t="s">
        <v>171</v>
      </c>
      <c r="W531" s="176" t="s">
        <v>171</v>
      </c>
      <c r="X531" s="177" t="s">
        <v>202</v>
      </c>
      <c r="Y531" s="178" t="s">
        <v>171</v>
      </c>
    </row>
    <row r="532" spans="2:25" x14ac:dyDescent="0.25">
      <c r="B532" s="30">
        <v>45777</v>
      </c>
      <c r="C532" s="105"/>
      <c r="D532" s="106">
        <v>0.67</v>
      </c>
      <c r="E532" s="54"/>
      <c r="F532" s="54"/>
      <c r="G532" s="54"/>
      <c r="H532" s="54"/>
      <c r="I532" s="105"/>
      <c r="J532" s="106" t="s">
        <v>171</v>
      </c>
      <c r="K532" s="105"/>
      <c r="L532" s="106">
        <v>0.95</v>
      </c>
      <c r="M532" s="105"/>
      <c r="N532" s="106" t="s">
        <v>171</v>
      </c>
      <c r="O532" s="104" t="s">
        <v>171</v>
      </c>
      <c r="P532" s="49" t="s">
        <v>171</v>
      </c>
      <c r="Q532" s="105"/>
      <c r="R532" s="102" t="s">
        <v>171</v>
      </c>
      <c r="S532" s="103" t="s">
        <v>171</v>
      </c>
      <c r="T532" s="103" t="s">
        <v>171</v>
      </c>
      <c r="U532" s="175" t="s">
        <v>171</v>
      </c>
      <c r="V532" s="225" t="s">
        <v>171</v>
      </c>
      <c r="W532" s="176" t="s">
        <v>171</v>
      </c>
      <c r="X532" s="177" t="s">
        <v>202</v>
      </c>
      <c r="Y532" s="178" t="s">
        <v>171</v>
      </c>
    </row>
    <row r="533" spans="2:25" x14ac:dyDescent="0.25">
      <c r="B533" s="30">
        <v>45779</v>
      </c>
      <c r="C533" s="105"/>
      <c r="D533" s="106">
        <v>0.77</v>
      </c>
      <c r="E533" s="54"/>
      <c r="F533" s="54"/>
      <c r="G533" s="54"/>
      <c r="H533" s="54"/>
      <c r="I533" s="105"/>
      <c r="J533" s="106" t="s">
        <v>171</v>
      </c>
      <c r="K533" s="105"/>
      <c r="L533" s="106">
        <v>1.2</v>
      </c>
      <c r="M533" s="105"/>
      <c r="N533" s="106" t="s">
        <v>171</v>
      </c>
      <c r="O533" s="104" t="s">
        <v>171</v>
      </c>
      <c r="P533" s="49" t="s">
        <v>171</v>
      </c>
      <c r="Q533" s="105"/>
      <c r="R533" s="102" t="s">
        <v>171</v>
      </c>
      <c r="S533" s="103" t="s">
        <v>171</v>
      </c>
      <c r="T533" s="103" t="s">
        <v>171</v>
      </c>
      <c r="U533" s="175" t="s">
        <v>171</v>
      </c>
      <c r="V533" s="225" t="s">
        <v>171</v>
      </c>
      <c r="W533" s="176" t="s">
        <v>171</v>
      </c>
      <c r="X533" s="177" t="s">
        <v>202</v>
      </c>
      <c r="Y533" s="178" t="s">
        <v>171</v>
      </c>
    </row>
    <row r="534" spans="2:25" x14ac:dyDescent="0.25">
      <c r="B534" s="30">
        <v>45782</v>
      </c>
      <c r="C534" s="105"/>
      <c r="D534" s="106">
        <v>0.95</v>
      </c>
      <c r="E534" s="54"/>
      <c r="F534" s="54"/>
      <c r="G534" s="54"/>
      <c r="H534" s="54"/>
      <c r="I534" s="105"/>
      <c r="J534" s="106" t="s">
        <v>171</v>
      </c>
      <c r="K534" s="105"/>
      <c r="L534" s="106">
        <v>1.6</v>
      </c>
      <c r="M534" s="105"/>
      <c r="N534" s="106" t="s">
        <v>171</v>
      </c>
      <c r="O534" s="104" t="s">
        <v>171</v>
      </c>
      <c r="P534" s="49" t="s">
        <v>171</v>
      </c>
      <c r="Q534" s="105"/>
      <c r="R534" s="102" t="s">
        <v>171</v>
      </c>
      <c r="S534" s="103" t="s">
        <v>171</v>
      </c>
      <c r="T534" s="103" t="s">
        <v>171</v>
      </c>
      <c r="U534" s="175" t="s">
        <v>171</v>
      </c>
      <c r="V534" s="225" t="s">
        <v>171</v>
      </c>
      <c r="W534" s="176" t="s">
        <v>171</v>
      </c>
      <c r="X534" s="177" t="s">
        <v>202</v>
      </c>
      <c r="Y534" s="178" t="s">
        <v>171</v>
      </c>
    </row>
    <row r="535" spans="2:25" x14ac:dyDescent="0.25">
      <c r="B535" s="30">
        <v>45784</v>
      </c>
      <c r="C535" s="105"/>
      <c r="D535" s="106">
        <v>0.67</v>
      </c>
      <c r="E535" s="54"/>
      <c r="F535" s="54"/>
      <c r="G535" s="54"/>
      <c r="H535" s="54"/>
      <c r="I535" s="105"/>
      <c r="J535" s="106" t="s">
        <v>171</v>
      </c>
      <c r="K535" s="105"/>
      <c r="L535" s="106">
        <v>1.6</v>
      </c>
      <c r="M535" s="105"/>
      <c r="N535" s="106" t="s">
        <v>171</v>
      </c>
      <c r="O535" s="104" t="s">
        <v>171</v>
      </c>
      <c r="P535" s="49" t="s">
        <v>171</v>
      </c>
      <c r="Q535" s="105"/>
      <c r="R535" s="102" t="s">
        <v>171</v>
      </c>
      <c r="S535" s="103" t="s">
        <v>171</v>
      </c>
      <c r="T535" s="103" t="s">
        <v>171</v>
      </c>
      <c r="U535" s="175" t="s">
        <v>171</v>
      </c>
      <c r="V535" s="225" t="s">
        <v>171</v>
      </c>
      <c r="W535" s="176" t="s">
        <v>171</v>
      </c>
      <c r="X535" s="177" t="s">
        <v>202</v>
      </c>
      <c r="Y535" s="178" t="s">
        <v>171</v>
      </c>
    </row>
    <row r="536" spans="2:25" x14ac:dyDescent="0.25">
      <c r="B536" s="30">
        <v>45786</v>
      </c>
      <c r="C536" s="105"/>
      <c r="D536" s="106">
        <v>0.55000000000000004</v>
      </c>
      <c r="E536" s="54"/>
      <c r="F536" s="54"/>
      <c r="G536" s="54"/>
      <c r="H536" s="54"/>
      <c r="I536" s="105"/>
      <c r="J536" s="106" t="s">
        <v>171</v>
      </c>
      <c r="K536" s="105"/>
      <c r="L536" s="106">
        <v>1</v>
      </c>
      <c r="M536" s="105"/>
      <c r="N536" s="106" t="s">
        <v>171</v>
      </c>
      <c r="O536" s="104" t="s">
        <v>171</v>
      </c>
      <c r="P536" s="49" t="s">
        <v>171</v>
      </c>
      <c r="Q536" s="105"/>
      <c r="R536" s="102" t="s">
        <v>171</v>
      </c>
      <c r="S536" s="103" t="s">
        <v>171</v>
      </c>
      <c r="T536" s="103" t="s">
        <v>171</v>
      </c>
      <c r="U536" s="175" t="s">
        <v>171</v>
      </c>
      <c r="V536" s="225" t="s">
        <v>171</v>
      </c>
      <c r="W536" s="176" t="s">
        <v>171</v>
      </c>
      <c r="X536" s="177" t="s">
        <v>202</v>
      </c>
      <c r="Y536" s="178" t="s">
        <v>171</v>
      </c>
    </row>
    <row r="537" spans="2:25" x14ac:dyDescent="0.25">
      <c r="B537" s="30">
        <v>45789</v>
      </c>
      <c r="C537" s="105"/>
      <c r="D537" s="106">
        <v>0.77</v>
      </c>
      <c r="E537" s="54"/>
      <c r="F537" s="54"/>
      <c r="G537" s="54"/>
      <c r="H537" s="54"/>
      <c r="I537" s="105"/>
      <c r="J537" s="106" t="s">
        <v>171</v>
      </c>
      <c r="K537" s="105"/>
      <c r="L537" s="106">
        <v>1.4</v>
      </c>
      <c r="M537" s="105"/>
      <c r="N537" s="106" t="s">
        <v>171</v>
      </c>
      <c r="O537" s="104" t="s">
        <v>171</v>
      </c>
      <c r="P537" s="49" t="s">
        <v>171</v>
      </c>
      <c r="Q537" s="105"/>
      <c r="R537" s="102" t="s">
        <v>171</v>
      </c>
      <c r="S537" s="103" t="s">
        <v>171</v>
      </c>
      <c r="T537" s="103" t="s">
        <v>171</v>
      </c>
      <c r="U537" s="175" t="s">
        <v>171</v>
      </c>
      <c r="V537" s="225" t="s">
        <v>171</v>
      </c>
      <c r="W537" s="176" t="s">
        <v>171</v>
      </c>
      <c r="X537" s="177" t="s">
        <v>202</v>
      </c>
      <c r="Y537" s="178" t="s">
        <v>171</v>
      </c>
    </row>
    <row r="538" spans="2:25" x14ac:dyDescent="0.25">
      <c r="B538" s="30">
        <v>45791</v>
      </c>
      <c r="C538" s="105"/>
      <c r="D538" s="106">
        <v>0.86</v>
      </c>
      <c r="E538" s="54"/>
      <c r="F538" s="54"/>
      <c r="G538" s="54"/>
      <c r="H538" s="54"/>
      <c r="I538" s="105"/>
      <c r="J538" s="106" t="s">
        <v>171</v>
      </c>
      <c r="K538" s="105"/>
      <c r="L538" s="106">
        <v>1.5</v>
      </c>
      <c r="M538" s="105"/>
      <c r="N538" s="106" t="s">
        <v>171</v>
      </c>
      <c r="O538" s="104" t="s">
        <v>171</v>
      </c>
      <c r="P538" s="49" t="s">
        <v>171</v>
      </c>
      <c r="Q538" s="105"/>
      <c r="R538" s="102" t="s">
        <v>171</v>
      </c>
      <c r="S538" s="103" t="s">
        <v>171</v>
      </c>
      <c r="T538" s="103" t="s">
        <v>171</v>
      </c>
      <c r="U538" s="175" t="s">
        <v>171</v>
      </c>
      <c r="V538" s="225" t="s">
        <v>171</v>
      </c>
      <c r="W538" s="176" t="s">
        <v>171</v>
      </c>
      <c r="X538" s="177" t="s">
        <v>202</v>
      </c>
      <c r="Y538" s="178" t="s">
        <v>171</v>
      </c>
    </row>
    <row r="539" spans="2:25" x14ac:dyDescent="0.25">
      <c r="B539" s="30">
        <v>45793</v>
      </c>
      <c r="C539" s="105"/>
      <c r="D539" s="106">
        <v>0.89</v>
      </c>
      <c r="E539" s="54"/>
      <c r="F539" s="54"/>
      <c r="G539" s="54"/>
      <c r="H539" s="54"/>
      <c r="I539" s="105"/>
      <c r="J539" s="106" t="s">
        <v>171</v>
      </c>
      <c r="K539" s="105"/>
      <c r="L539" s="106">
        <v>2.4</v>
      </c>
      <c r="M539" s="105"/>
      <c r="N539" s="106" t="s">
        <v>171</v>
      </c>
      <c r="O539" s="104" t="s">
        <v>171</v>
      </c>
      <c r="P539" s="49" t="s">
        <v>171</v>
      </c>
      <c r="Q539" s="105"/>
      <c r="R539" s="102" t="s">
        <v>171</v>
      </c>
      <c r="S539" s="103" t="s">
        <v>171</v>
      </c>
      <c r="T539" s="103" t="s">
        <v>171</v>
      </c>
      <c r="U539" s="175" t="s">
        <v>171</v>
      </c>
      <c r="V539" s="225" t="s">
        <v>171</v>
      </c>
      <c r="W539" s="176" t="s">
        <v>171</v>
      </c>
      <c r="X539" s="177" t="s">
        <v>202</v>
      </c>
      <c r="Y539" s="178" t="s">
        <v>171</v>
      </c>
    </row>
    <row r="540" spans="2:25" x14ac:dyDescent="0.25">
      <c r="B540" s="30">
        <v>45796</v>
      </c>
      <c r="C540" s="105"/>
      <c r="D540" s="106">
        <v>0.8</v>
      </c>
      <c r="E540" s="54"/>
      <c r="F540" s="54"/>
      <c r="G540" s="54"/>
      <c r="H540" s="54"/>
      <c r="I540" s="105"/>
      <c r="J540" s="106" t="s">
        <v>171</v>
      </c>
      <c r="K540" s="105"/>
      <c r="L540" s="106">
        <v>1.2</v>
      </c>
      <c r="M540" s="105"/>
      <c r="N540" s="106" t="s">
        <v>171</v>
      </c>
      <c r="O540" s="104" t="s">
        <v>171</v>
      </c>
      <c r="P540" s="49" t="s">
        <v>171</v>
      </c>
      <c r="Q540" s="105"/>
      <c r="R540" s="102" t="s">
        <v>171</v>
      </c>
      <c r="S540" s="103" t="s">
        <v>171</v>
      </c>
      <c r="T540" s="103" t="s">
        <v>171</v>
      </c>
      <c r="U540" s="175" t="s">
        <v>171</v>
      </c>
      <c r="V540" s="225" t="s">
        <v>171</v>
      </c>
      <c r="W540" s="176" t="s">
        <v>171</v>
      </c>
      <c r="X540" s="177" t="s">
        <v>202</v>
      </c>
      <c r="Y540" s="178" t="s">
        <v>171</v>
      </c>
    </row>
    <row r="541" spans="2:25" x14ac:dyDescent="0.25">
      <c r="B541" s="30">
        <v>45798</v>
      </c>
      <c r="C541" s="105"/>
      <c r="D541" s="106">
        <v>0.61</v>
      </c>
      <c r="E541" s="54"/>
      <c r="F541" s="54"/>
      <c r="G541" s="54"/>
      <c r="H541" s="54"/>
      <c r="I541" s="105"/>
      <c r="J541" s="106" t="s">
        <v>171</v>
      </c>
      <c r="K541" s="105"/>
      <c r="L541" s="106">
        <v>0.89</v>
      </c>
      <c r="M541" s="105"/>
      <c r="N541" s="106" t="s">
        <v>171</v>
      </c>
      <c r="O541" s="104" t="s">
        <v>171</v>
      </c>
      <c r="P541" s="49" t="s">
        <v>171</v>
      </c>
      <c r="Q541" s="105"/>
      <c r="R541" s="102" t="s">
        <v>171</v>
      </c>
      <c r="S541" s="103" t="s">
        <v>171</v>
      </c>
      <c r="T541" s="103" t="s">
        <v>171</v>
      </c>
      <c r="U541" s="175" t="s">
        <v>171</v>
      </c>
      <c r="V541" s="225" t="s">
        <v>171</v>
      </c>
      <c r="W541" s="176" t="s">
        <v>171</v>
      </c>
      <c r="X541" s="177" t="s">
        <v>202</v>
      </c>
      <c r="Y541" s="178" t="s">
        <v>171</v>
      </c>
    </row>
    <row r="542" spans="2:25" x14ac:dyDescent="0.25">
      <c r="B542" s="30">
        <v>45800</v>
      </c>
      <c r="C542" s="105"/>
      <c r="D542" s="106">
        <v>0.77</v>
      </c>
      <c r="E542" s="54"/>
      <c r="F542" s="54"/>
      <c r="G542" s="54"/>
      <c r="H542" s="54"/>
      <c r="I542" s="105"/>
      <c r="J542" s="106" t="s">
        <v>171</v>
      </c>
      <c r="K542" s="105"/>
      <c r="L542" s="106">
        <v>1</v>
      </c>
      <c r="M542" s="105"/>
      <c r="N542" s="106" t="s">
        <v>171</v>
      </c>
      <c r="O542" s="104" t="s">
        <v>171</v>
      </c>
      <c r="P542" s="49" t="s">
        <v>171</v>
      </c>
      <c r="Q542" s="105"/>
      <c r="R542" s="102" t="s">
        <v>171</v>
      </c>
      <c r="S542" s="103" t="s">
        <v>171</v>
      </c>
      <c r="T542" s="103" t="s">
        <v>171</v>
      </c>
      <c r="U542" s="175" t="s">
        <v>171</v>
      </c>
      <c r="V542" s="225" t="s">
        <v>171</v>
      </c>
      <c r="W542" s="176" t="s">
        <v>171</v>
      </c>
      <c r="X542" s="177" t="s">
        <v>202</v>
      </c>
      <c r="Y542" s="178" t="s">
        <v>171</v>
      </c>
    </row>
    <row r="543" spans="2:25" x14ac:dyDescent="0.25">
      <c r="B543" s="30">
        <v>45803</v>
      </c>
      <c r="C543" s="105"/>
      <c r="D543" s="106">
        <v>0.8</v>
      </c>
      <c r="E543" s="54"/>
      <c r="F543" s="54"/>
      <c r="G543" s="54"/>
      <c r="H543" s="54"/>
      <c r="I543" s="105"/>
      <c r="J543" s="106" t="s">
        <v>171</v>
      </c>
      <c r="K543" s="105"/>
      <c r="L543" s="106">
        <v>2.6</v>
      </c>
      <c r="M543" s="105"/>
      <c r="N543" s="106" t="s">
        <v>171</v>
      </c>
      <c r="O543" s="104" t="s">
        <v>171</v>
      </c>
      <c r="P543" s="49" t="s">
        <v>171</v>
      </c>
      <c r="Q543" s="105"/>
      <c r="R543" s="102" t="s">
        <v>171</v>
      </c>
      <c r="S543" s="103" t="s">
        <v>171</v>
      </c>
      <c r="T543" s="103" t="s">
        <v>171</v>
      </c>
      <c r="U543" s="175" t="s">
        <v>171</v>
      </c>
      <c r="V543" s="225" t="s">
        <v>171</v>
      </c>
      <c r="W543" s="176" t="s">
        <v>171</v>
      </c>
      <c r="X543" s="177" t="s">
        <v>202</v>
      </c>
      <c r="Y543" s="178" t="s">
        <v>171</v>
      </c>
    </row>
    <row r="544" spans="2:25" x14ac:dyDescent="0.25">
      <c r="B544" s="30">
        <v>45805</v>
      </c>
      <c r="C544" s="105"/>
      <c r="D544" s="106">
        <v>0.77</v>
      </c>
      <c r="E544" s="54"/>
      <c r="F544" s="54"/>
      <c r="G544" s="54"/>
      <c r="H544" s="54"/>
      <c r="I544" s="105"/>
      <c r="J544" s="106" t="s">
        <v>171</v>
      </c>
      <c r="K544" s="105"/>
      <c r="L544" s="106">
        <v>1</v>
      </c>
      <c r="M544" s="105"/>
      <c r="N544" s="106" t="s">
        <v>171</v>
      </c>
      <c r="O544" s="104" t="s">
        <v>171</v>
      </c>
      <c r="P544" s="49" t="s">
        <v>171</v>
      </c>
      <c r="Q544" s="105"/>
      <c r="R544" s="102" t="s">
        <v>171</v>
      </c>
      <c r="S544" s="103" t="s">
        <v>171</v>
      </c>
      <c r="T544" s="103" t="s">
        <v>171</v>
      </c>
      <c r="U544" s="175" t="s">
        <v>171</v>
      </c>
      <c r="V544" s="225" t="s">
        <v>171</v>
      </c>
      <c r="W544" s="176" t="s">
        <v>171</v>
      </c>
      <c r="X544" s="177" t="s">
        <v>202</v>
      </c>
      <c r="Y544" s="178" t="s">
        <v>171</v>
      </c>
    </row>
    <row r="545" spans="2:25" x14ac:dyDescent="0.25">
      <c r="B545" s="30">
        <v>45807</v>
      </c>
      <c r="C545" s="105"/>
      <c r="D545" s="106">
        <v>0.77</v>
      </c>
      <c r="E545" s="54"/>
      <c r="F545" s="54"/>
      <c r="G545" s="54"/>
      <c r="H545" s="54"/>
      <c r="I545" s="105"/>
      <c r="J545" s="106" t="s">
        <v>171</v>
      </c>
      <c r="K545" s="105"/>
      <c r="L545" s="106">
        <v>0.98</v>
      </c>
      <c r="M545" s="105"/>
      <c r="N545" s="106" t="s">
        <v>171</v>
      </c>
      <c r="O545" s="104" t="s">
        <v>171</v>
      </c>
      <c r="P545" s="49" t="s">
        <v>171</v>
      </c>
      <c r="Q545" s="105"/>
      <c r="R545" s="102" t="s">
        <v>171</v>
      </c>
      <c r="S545" s="103" t="s">
        <v>171</v>
      </c>
      <c r="T545" s="103" t="s">
        <v>171</v>
      </c>
      <c r="U545" s="175" t="s">
        <v>171</v>
      </c>
      <c r="V545" s="225" t="s">
        <v>171</v>
      </c>
      <c r="W545" s="176" t="s">
        <v>171</v>
      </c>
      <c r="X545" s="177" t="s">
        <v>202</v>
      </c>
      <c r="Y545" s="178" t="s">
        <v>171</v>
      </c>
    </row>
    <row r="546" spans="2:25" x14ac:dyDescent="0.25">
      <c r="B546" s="30">
        <v>45810</v>
      </c>
      <c r="C546" s="105"/>
      <c r="D546" s="106">
        <v>0.52</v>
      </c>
      <c r="E546" s="54"/>
      <c r="F546" s="54"/>
      <c r="G546" s="54"/>
      <c r="H546" s="54"/>
      <c r="I546" s="105"/>
      <c r="J546" s="106" t="s">
        <v>171</v>
      </c>
      <c r="K546" s="105"/>
      <c r="L546" s="106">
        <v>1.1000000000000001</v>
      </c>
      <c r="M546" s="105"/>
      <c r="N546" s="106" t="s">
        <v>171</v>
      </c>
      <c r="O546" s="104" t="s">
        <v>171</v>
      </c>
      <c r="P546" s="49" t="s">
        <v>171</v>
      </c>
      <c r="Q546" s="105"/>
      <c r="R546" s="102" t="s">
        <v>171</v>
      </c>
      <c r="S546" s="103" t="s">
        <v>171</v>
      </c>
      <c r="T546" s="103" t="s">
        <v>171</v>
      </c>
      <c r="U546" s="175" t="s">
        <v>171</v>
      </c>
      <c r="V546" s="225" t="s">
        <v>171</v>
      </c>
      <c r="W546" s="176" t="s">
        <v>171</v>
      </c>
      <c r="X546" s="177" t="s">
        <v>202</v>
      </c>
      <c r="Y546" s="178" t="s">
        <v>171</v>
      </c>
    </row>
    <row r="547" spans="2:25" x14ac:dyDescent="0.25">
      <c r="B547" s="30">
        <v>45812</v>
      </c>
      <c r="C547" s="105"/>
      <c r="D547" s="106">
        <v>0.83</v>
      </c>
      <c r="E547" s="54"/>
      <c r="F547" s="54"/>
      <c r="G547" s="54"/>
      <c r="H547" s="54"/>
      <c r="I547" s="105"/>
      <c r="J547" s="106" t="s">
        <v>171</v>
      </c>
      <c r="K547" s="105"/>
      <c r="L547" s="106">
        <v>1.2</v>
      </c>
      <c r="M547" s="105"/>
      <c r="N547" s="106" t="s">
        <v>171</v>
      </c>
      <c r="O547" s="104" t="s">
        <v>171</v>
      </c>
      <c r="P547" s="49" t="s">
        <v>171</v>
      </c>
      <c r="Q547" s="105"/>
      <c r="R547" s="102" t="s">
        <v>171</v>
      </c>
      <c r="S547" s="103" t="s">
        <v>171</v>
      </c>
      <c r="T547" s="103" t="s">
        <v>171</v>
      </c>
      <c r="U547" s="175" t="s">
        <v>171</v>
      </c>
      <c r="V547" s="225" t="s">
        <v>171</v>
      </c>
      <c r="W547" s="176" t="s">
        <v>171</v>
      </c>
      <c r="X547" s="177" t="s">
        <v>202</v>
      </c>
      <c r="Y547" s="178" t="s">
        <v>171</v>
      </c>
    </row>
    <row r="548" spans="2:25" x14ac:dyDescent="0.25">
      <c r="B548" s="30">
        <v>45814</v>
      </c>
      <c r="C548" s="105"/>
      <c r="D548" s="106">
        <v>0.86</v>
      </c>
      <c r="E548" s="54"/>
      <c r="F548" s="54"/>
      <c r="G548" s="54"/>
      <c r="H548" s="54"/>
      <c r="I548" s="105"/>
      <c r="J548" s="106" t="s">
        <v>171</v>
      </c>
      <c r="K548" s="105"/>
      <c r="L548" s="106">
        <v>1.1000000000000001</v>
      </c>
      <c r="M548" s="105"/>
      <c r="N548" s="106" t="s">
        <v>171</v>
      </c>
      <c r="O548" s="104" t="s">
        <v>171</v>
      </c>
      <c r="P548" s="49" t="s">
        <v>171</v>
      </c>
      <c r="Q548" s="105"/>
      <c r="R548" s="102" t="s">
        <v>171</v>
      </c>
      <c r="S548" s="103" t="s">
        <v>171</v>
      </c>
      <c r="T548" s="103" t="s">
        <v>171</v>
      </c>
      <c r="U548" s="175" t="s">
        <v>171</v>
      </c>
      <c r="V548" s="225" t="s">
        <v>171</v>
      </c>
      <c r="W548" s="176" t="s">
        <v>171</v>
      </c>
      <c r="X548" s="177" t="s">
        <v>202</v>
      </c>
      <c r="Y548" s="178" t="s">
        <v>171</v>
      </c>
    </row>
    <row r="549" spans="2:25" x14ac:dyDescent="0.25">
      <c r="B549" s="30">
        <v>45819</v>
      </c>
      <c r="C549" s="105"/>
      <c r="D549" s="106">
        <v>0.61</v>
      </c>
      <c r="E549" s="54"/>
      <c r="F549" s="54"/>
      <c r="G549" s="54"/>
      <c r="H549" s="54"/>
      <c r="I549" s="105"/>
      <c r="J549" s="106" t="s">
        <v>171</v>
      </c>
      <c r="K549" s="105"/>
      <c r="L549" s="106">
        <v>1.1000000000000001</v>
      </c>
      <c r="M549" s="105"/>
      <c r="N549" s="106" t="s">
        <v>171</v>
      </c>
      <c r="O549" s="104" t="s">
        <v>171</v>
      </c>
      <c r="P549" s="49" t="s">
        <v>171</v>
      </c>
      <c r="Q549" s="105"/>
      <c r="R549" s="102" t="s">
        <v>171</v>
      </c>
      <c r="S549" s="103" t="s">
        <v>171</v>
      </c>
      <c r="T549" s="103" t="s">
        <v>171</v>
      </c>
      <c r="U549" s="175" t="s">
        <v>171</v>
      </c>
      <c r="V549" s="225" t="s">
        <v>171</v>
      </c>
      <c r="W549" s="176" t="s">
        <v>171</v>
      </c>
      <c r="X549" s="177" t="s">
        <v>202</v>
      </c>
      <c r="Y549" s="178" t="s">
        <v>171</v>
      </c>
    </row>
    <row r="550" spans="2:25" x14ac:dyDescent="0.25">
      <c r="B550" s="30">
        <v>45821</v>
      </c>
      <c r="C550" s="105"/>
      <c r="D550" s="106">
        <v>0.55000000000000004</v>
      </c>
      <c r="E550" s="54"/>
      <c r="F550" s="54"/>
      <c r="G550" s="54"/>
      <c r="H550" s="54"/>
      <c r="I550" s="105"/>
      <c r="J550" s="106" t="s">
        <v>171</v>
      </c>
      <c r="K550" s="105"/>
      <c r="L550" s="106">
        <v>0.83</v>
      </c>
      <c r="M550" s="105"/>
      <c r="N550" s="106" t="s">
        <v>171</v>
      </c>
      <c r="O550" s="104" t="s">
        <v>171</v>
      </c>
      <c r="P550" s="49" t="s">
        <v>171</v>
      </c>
      <c r="Q550" s="105"/>
      <c r="R550" s="102" t="s">
        <v>171</v>
      </c>
      <c r="S550" s="103" t="s">
        <v>171</v>
      </c>
      <c r="T550" s="103" t="s">
        <v>171</v>
      </c>
      <c r="U550" s="175" t="s">
        <v>171</v>
      </c>
      <c r="V550" s="225" t="s">
        <v>171</v>
      </c>
      <c r="W550" s="176" t="s">
        <v>171</v>
      </c>
      <c r="X550" s="177" t="s">
        <v>202</v>
      </c>
      <c r="Y550" s="178" t="s">
        <v>171</v>
      </c>
    </row>
    <row r="551" spans="2:25" x14ac:dyDescent="0.25">
      <c r="B551" s="30">
        <v>45824</v>
      </c>
      <c r="C551" s="105"/>
      <c r="D551" s="106">
        <v>0.92</v>
      </c>
      <c r="E551" s="54"/>
      <c r="F551" s="54"/>
      <c r="G551" s="54"/>
      <c r="H551" s="54"/>
      <c r="I551" s="105"/>
      <c r="J551" s="106" t="s">
        <v>171</v>
      </c>
      <c r="K551" s="105"/>
      <c r="L551" s="106">
        <v>1.3</v>
      </c>
      <c r="M551" s="105"/>
      <c r="N551" s="106" t="s">
        <v>171</v>
      </c>
      <c r="O551" s="104" t="s">
        <v>171</v>
      </c>
      <c r="P551" s="49" t="s">
        <v>171</v>
      </c>
      <c r="Q551" s="105"/>
      <c r="R551" s="102" t="s">
        <v>171</v>
      </c>
      <c r="S551" s="103" t="s">
        <v>171</v>
      </c>
      <c r="T551" s="103" t="s">
        <v>171</v>
      </c>
      <c r="U551" s="175" t="s">
        <v>171</v>
      </c>
      <c r="V551" s="225" t="s">
        <v>171</v>
      </c>
      <c r="W551" s="176" t="s">
        <v>171</v>
      </c>
      <c r="X551" s="177" t="s">
        <v>202</v>
      </c>
      <c r="Y551" s="178" t="s">
        <v>171</v>
      </c>
    </row>
    <row r="552" spans="2:25" x14ac:dyDescent="0.25">
      <c r="B552" s="30">
        <v>45826</v>
      </c>
      <c r="C552" s="105"/>
      <c r="D552" s="106">
        <v>0.67</v>
      </c>
      <c r="E552" s="54"/>
      <c r="F552" s="54"/>
      <c r="G552" s="54"/>
      <c r="H552" s="54"/>
      <c r="I552" s="105"/>
      <c r="J552" s="106" t="s">
        <v>171</v>
      </c>
      <c r="K552" s="105"/>
      <c r="L552" s="106">
        <v>1.2</v>
      </c>
      <c r="M552" s="105"/>
      <c r="N552" s="106" t="s">
        <v>171</v>
      </c>
      <c r="O552" s="104" t="s">
        <v>171</v>
      </c>
      <c r="P552" s="49" t="s">
        <v>171</v>
      </c>
      <c r="Q552" s="105"/>
      <c r="R552" s="102" t="s">
        <v>171</v>
      </c>
      <c r="S552" s="103" t="s">
        <v>171</v>
      </c>
      <c r="T552" s="103" t="s">
        <v>171</v>
      </c>
      <c r="U552" s="175" t="s">
        <v>171</v>
      </c>
      <c r="V552" s="225" t="s">
        <v>171</v>
      </c>
      <c r="W552" s="176" t="s">
        <v>171</v>
      </c>
      <c r="X552" s="177" t="s">
        <v>202</v>
      </c>
      <c r="Y552" s="178" t="s">
        <v>171</v>
      </c>
    </row>
    <row r="553" spans="2:25" x14ac:dyDescent="0.25">
      <c r="B553" s="30">
        <v>45828</v>
      </c>
      <c r="C553" s="105"/>
      <c r="D553" s="106">
        <v>0.52</v>
      </c>
      <c r="E553" s="54"/>
      <c r="F553" s="54"/>
      <c r="G553" s="54"/>
      <c r="H553" s="54"/>
      <c r="I553" s="105"/>
      <c r="J553" s="106" t="s">
        <v>171</v>
      </c>
      <c r="K553" s="105"/>
      <c r="L553" s="106">
        <v>1.2</v>
      </c>
      <c r="M553" s="105"/>
      <c r="N553" s="106" t="s">
        <v>171</v>
      </c>
      <c r="O553" s="104" t="s">
        <v>171</v>
      </c>
      <c r="P553" s="49" t="s">
        <v>171</v>
      </c>
      <c r="Q553" s="105"/>
      <c r="R553" s="102" t="s">
        <v>171</v>
      </c>
      <c r="S553" s="103" t="s">
        <v>171</v>
      </c>
      <c r="T553" s="103" t="s">
        <v>171</v>
      </c>
      <c r="U553" s="175" t="s">
        <v>171</v>
      </c>
      <c r="V553" s="225" t="s">
        <v>171</v>
      </c>
      <c r="W553" s="176" t="s">
        <v>171</v>
      </c>
      <c r="X553" s="177" t="s">
        <v>202</v>
      </c>
      <c r="Y553" s="178" t="s">
        <v>171</v>
      </c>
    </row>
    <row r="554" spans="2:25" x14ac:dyDescent="0.25">
      <c r="B554" s="30">
        <v>45831</v>
      </c>
      <c r="C554" s="105"/>
      <c r="D554" s="106">
        <v>0.64</v>
      </c>
      <c r="E554" s="54"/>
      <c r="F554" s="54"/>
      <c r="G554" s="54"/>
      <c r="H554" s="54"/>
      <c r="I554" s="105"/>
      <c r="J554" s="106" t="s">
        <v>171</v>
      </c>
      <c r="K554" s="105"/>
      <c r="L554" s="106">
        <v>0.92</v>
      </c>
      <c r="M554" s="105"/>
      <c r="N554" s="106" t="s">
        <v>171</v>
      </c>
      <c r="O554" s="104" t="s">
        <v>171</v>
      </c>
      <c r="P554" s="49" t="s">
        <v>171</v>
      </c>
      <c r="Q554" s="105"/>
      <c r="R554" s="102" t="s">
        <v>171</v>
      </c>
      <c r="S554" s="103" t="s">
        <v>171</v>
      </c>
      <c r="T554" s="103" t="s">
        <v>171</v>
      </c>
      <c r="U554" s="175" t="s">
        <v>171</v>
      </c>
      <c r="V554" s="225" t="s">
        <v>171</v>
      </c>
      <c r="W554" s="176" t="s">
        <v>171</v>
      </c>
      <c r="X554" s="177" t="s">
        <v>202</v>
      </c>
      <c r="Y554" s="178" t="s">
        <v>171</v>
      </c>
    </row>
    <row r="555" spans="2:25" x14ac:dyDescent="0.25">
      <c r="B555" s="30">
        <v>45833</v>
      </c>
      <c r="C555" s="105"/>
      <c r="D555" s="106">
        <v>0.55000000000000004</v>
      </c>
      <c r="E555" s="54"/>
      <c r="F555" s="54"/>
      <c r="G555" s="54"/>
      <c r="H555" s="54"/>
      <c r="I555" s="105"/>
      <c r="J555" s="106" t="s">
        <v>171</v>
      </c>
      <c r="K555" s="105"/>
      <c r="L555" s="106">
        <v>1.2</v>
      </c>
      <c r="M555" s="105"/>
      <c r="N555" s="106" t="s">
        <v>171</v>
      </c>
      <c r="O555" s="104" t="s">
        <v>171</v>
      </c>
      <c r="P555" s="49" t="s">
        <v>171</v>
      </c>
      <c r="Q555" s="105"/>
      <c r="R555" s="102" t="s">
        <v>171</v>
      </c>
      <c r="S555" s="103" t="s">
        <v>171</v>
      </c>
      <c r="T555" s="103" t="s">
        <v>171</v>
      </c>
      <c r="U555" s="175" t="s">
        <v>171</v>
      </c>
      <c r="V555" s="225" t="s">
        <v>171</v>
      </c>
      <c r="W555" s="176" t="s">
        <v>171</v>
      </c>
      <c r="X555" s="177" t="s">
        <v>202</v>
      </c>
      <c r="Y555" s="178" t="s">
        <v>171</v>
      </c>
    </row>
    <row r="556" spans="2:25" x14ac:dyDescent="0.25">
      <c r="B556" s="30">
        <v>45835</v>
      </c>
      <c r="C556" s="105"/>
      <c r="D556" s="106">
        <v>0.61</v>
      </c>
      <c r="E556" s="54"/>
      <c r="F556" s="54"/>
      <c r="G556" s="54"/>
      <c r="H556" s="54"/>
      <c r="I556" s="105"/>
      <c r="J556" s="106" t="s">
        <v>171</v>
      </c>
      <c r="K556" s="105"/>
      <c r="L556" s="106">
        <v>0.92</v>
      </c>
      <c r="M556" s="105"/>
      <c r="N556" s="106" t="s">
        <v>171</v>
      </c>
      <c r="O556" s="104" t="s">
        <v>171</v>
      </c>
      <c r="P556" s="49" t="s">
        <v>171</v>
      </c>
      <c r="Q556" s="105"/>
      <c r="R556" s="102" t="s">
        <v>171</v>
      </c>
      <c r="S556" s="103" t="s">
        <v>171</v>
      </c>
      <c r="T556" s="103" t="s">
        <v>171</v>
      </c>
      <c r="U556" s="175" t="s">
        <v>171</v>
      </c>
      <c r="V556" s="225" t="s">
        <v>171</v>
      </c>
      <c r="W556" s="176" t="s">
        <v>171</v>
      </c>
      <c r="X556" s="177" t="s">
        <v>202</v>
      </c>
      <c r="Y556" s="178" t="s">
        <v>171</v>
      </c>
    </row>
    <row r="557" spans="2:25" x14ac:dyDescent="0.25">
      <c r="B557" s="30">
        <v>45838</v>
      </c>
      <c r="C557" s="105"/>
      <c r="D557" s="106">
        <v>0.55000000000000004</v>
      </c>
      <c r="E557" s="54"/>
      <c r="F557" s="54"/>
      <c r="G557" s="54"/>
      <c r="H557" s="54"/>
      <c r="I557" s="105"/>
      <c r="J557" s="106" t="s">
        <v>171</v>
      </c>
      <c r="K557" s="105"/>
      <c r="L557" s="106">
        <v>0.92</v>
      </c>
      <c r="M557" s="105"/>
      <c r="N557" s="106" t="s">
        <v>171</v>
      </c>
      <c r="O557" s="104" t="s">
        <v>171</v>
      </c>
      <c r="P557" s="49" t="s">
        <v>171</v>
      </c>
      <c r="Q557" s="105"/>
      <c r="R557" s="102" t="s">
        <v>171</v>
      </c>
      <c r="S557" s="103" t="s">
        <v>171</v>
      </c>
      <c r="T557" s="103" t="s">
        <v>171</v>
      </c>
      <c r="U557" s="175" t="s">
        <v>171</v>
      </c>
      <c r="V557" s="225" t="s">
        <v>171</v>
      </c>
      <c r="W557" s="176" t="s">
        <v>171</v>
      </c>
      <c r="X557" s="177" t="s">
        <v>202</v>
      </c>
      <c r="Y557" s="178" t="s">
        <v>171</v>
      </c>
    </row>
    <row r="558" spans="2:25" x14ac:dyDescent="0.25">
      <c r="B558" s="30">
        <v>45840</v>
      </c>
      <c r="C558" s="105"/>
      <c r="D558" s="106">
        <v>0.55000000000000004</v>
      </c>
      <c r="E558" s="54"/>
      <c r="F558" s="54"/>
      <c r="G558" s="54"/>
      <c r="H558" s="54"/>
      <c r="I558" s="105"/>
      <c r="J558" s="106" t="s">
        <v>171</v>
      </c>
      <c r="K558" s="105"/>
      <c r="L558" s="106">
        <v>0.86</v>
      </c>
      <c r="M558" s="105"/>
      <c r="N558" s="106" t="s">
        <v>171</v>
      </c>
      <c r="O558" s="104" t="s">
        <v>171</v>
      </c>
      <c r="P558" s="49" t="s">
        <v>171</v>
      </c>
      <c r="Q558" s="105"/>
      <c r="R558" s="102" t="s">
        <v>171</v>
      </c>
      <c r="S558" s="103" t="s">
        <v>171</v>
      </c>
      <c r="T558" s="103" t="s">
        <v>171</v>
      </c>
      <c r="U558" s="175" t="s">
        <v>171</v>
      </c>
      <c r="V558" s="225" t="s">
        <v>171</v>
      </c>
      <c r="W558" s="176" t="s">
        <v>171</v>
      </c>
      <c r="X558" s="177" t="s">
        <v>202</v>
      </c>
      <c r="Y558" s="178" t="s">
        <v>171</v>
      </c>
    </row>
    <row r="559" spans="2:25" x14ac:dyDescent="0.25">
      <c r="B559" s="30">
        <v>45842</v>
      </c>
      <c r="C559" s="105"/>
      <c r="D559" s="106">
        <v>0.57999999999999996</v>
      </c>
      <c r="E559" s="54"/>
      <c r="F559" s="54"/>
      <c r="G559" s="54"/>
      <c r="H559" s="54"/>
      <c r="I559" s="105"/>
      <c r="J559" s="106" t="s">
        <v>171</v>
      </c>
      <c r="K559" s="105"/>
      <c r="L559" s="106">
        <v>1</v>
      </c>
      <c r="M559" s="105"/>
      <c r="N559" s="106" t="s">
        <v>171</v>
      </c>
      <c r="O559" s="104" t="s">
        <v>171</v>
      </c>
      <c r="P559" s="49" t="s">
        <v>171</v>
      </c>
      <c r="Q559" s="105"/>
      <c r="R559" s="102" t="s">
        <v>171</v>
      </c>
      <c r="S559" s="103" t="s">
        <v>171</v>
      </c>
      <c r="T559" s="103" t="s">
        <v>171</v>
      </c>
      <c r="U559" s="175" t="s">
        <v>171</v>
      </c>
      <c r="V559" s="225" t="s">
        <v>171</v>
      </c>
      <c r="W559" s="176" t="s">
        <v>171</v>
      </c>
      <c r="X559" s="177" t="s">
        <v>202</v>
      </c>
      <c r="Y559" s="178" t="s">
        <v>171</v>
      </c>
    </row>
    <row r="560" spans="2:25" x14ac:dyDescent="0.25">
      <c r="B560" s="30">
        <v>45845</v>
      </c>
      <c r="C560" s="105"/>
      <c r="D560" s="106">
        <v>0.67</v>
      </c>
      <c r="E560" s="54"/>
      <c r="F560" s="54"/>
      <c r="G560" s="54"/>
      <c r="H560" s="54"/>
      <c r="I560" s="105"/>
      <c r="J560" s="106" t="s">
        <v>171</v>
      </c>
      <c r="K560" s="105"/>
      <c r="L560" s="106">
        <v>1.3</v>
      </c>
      <c r="M560" s="105"/>
      <c r="N560" s="106" t="s">
        <v>171</v>
      </c>
      <c r="O560" s="104" t="s">
        <v>171</v>
      </c>
      <c r="P560" s="49" t="s">
        <v>171</v>
      </c>
      <c r="Q560" s="105"/>
      <c r="R560" s="102" t="s">
        <v>171</v>
      </c>
      <c r="S560" s="103" t="s">
        <v>171</v>
      </c>
      <c r="T560" s="103" t="s">
        <v>171</v>
      </c>
      <c r="U560" s="175" t="s">
        <v>171</v>
      </c>
      <c r="V560" s="225" t="s">
        <v>171</v>
      </c>
      <c r="W560" s="176" t="s">
        <v>171</v>
      </c>
      <c r="X560" s="177" t="s">
        <v>202</v>
      </c>
      <c r="Y560" s="178" t="s">
        <v>171</v>
      </c>
    </row>
    <row r="561" spans="2:25" x14ac:dyDescent="0.25">
      <c r="B561" s="30">
        <v>45847</v>
      </c>
      <c r="C561" s="105"/>
      <c r="D561" s="106">
        <v>0.74</v>
      </c>
      <c r="E561" s="54"/>
      <c r="F561" s="54"/>
      <c r="G561" s="54"/>
      <c r="H561" s="54"/>
      <c r="I561" s="105"/>
      <c r="J561" s="106" t="s">
        <v>171</v>
      </c>
      <c r="K561" s="105"/>
      <c r="L561" s="106">
        <v>1</v>
      </c>
      <c r="M561" s="105"/>
      <c r="N561" s="106" t="s">
        <v>171</v>
      </c>
      <c r="O561" s="104" t="s">
        <v>171</v>
      </c>
      <c r="P561" s="49" t="s">
        <v>171</v>
      </c>
      <c r="Q561" s="105"/>
      <c r="R561" s="102" t="s">
        <v>171</v>
      </c>
      <c r="S561" s="103" t="s">
        <v>171</v>
      </c>
      <c r="T561" s="103" t="s">
        <v>171</v>
      </c>
      <c r="U561" s="175" t="s">
        <v>171</v>
      </c>
      <c r="V561" s="225" t="s">
        <v>171</v>
      </c>
      <c r="W561" s="176" t="s">
        <v>171</v>
      </c>
      <c r="X561" s="177" t="s">
        <v>202</v>
      </c>
      <c r="Y561" s="178" t="s">
        <v>171</v>
      </c>
    </row>
    <row r="562" spans="2:25" x14ac:dyDescent="0.25">
      <c r="B562" s="30">
        <v>45849</v>
      </c>
      <c r="C562" s="105"/>
      <c r="D562" s="106">
        <v>0.77</v>
      </c>
      <c r="E562" s="54"/>
      <c r="F562" s="54"/>
      <c r="G562" s="54"/>
      <c r="H562" s="54"/>
      <c r="I562" s="105"/>
      <c r="J562" s="106" t="s">
        <v>171</v>
      </c>
      <c r="K562" s="105"/>
      <c r="L562" s="106">
        <v>1.2</v>
      </c>
      <c r="M562" s="105"/>
      <c r="N562" s="106" t="s">
        <v>171</v>
      </c>
      <c r="O562" s="104" t="s">
        <v>171</v>
      </c>
      <c r="P562" s="49" t="s">
        <v>171</v>
      </c>
      <c r="Q562" s="105"/>
      <c r="R562" s="102" t="s">
        <v>171</v>
      </c>
      <c r="S562" s="103" t="s">
        <v>171</v>
      </c>
      <c r="T562" s="103" t="s">
        <v>171</v>
      </c>
      <c r="U562" s="175" t="s">
        <v>171</v>
      </c>
      <c r="V562" s="225" t="s">
        <v>171</v>
      </c>
      <c r="W562" s="176" t="s">
        <v>171</v>
      </c>
      <c r="X562" s="177" t="s">
        <v>202</v>
      </c>
      <c r="Y562" s="178" t="s">
        <v>171</v>
      </c>
    </row>
    <row r="563" spans="2:25" x14ac:dyDescent="0.25">
      <c r="B563" s="30">
        <v>45852</v>
      </c>
      <c r="C563" s="105"/>
      <c r="D563" s="106">
        <v>0.86</v>
      </c>
      <c r="E563" s="54"/>
      <c r="F563" s="54"/>
      <c r="G563" s="54"/>
      <c r="H563" s="54"/>
      <c r="I563" s="105"/>
      <c r="J563" s="106" t="s">
        <v>171</v>
      </c>
      <c r="K563" s="105"/>
      <c r="L563" s="106">
        <v>1.5</v>
      </c>
      <c r="M563" s="105"/>
      <c r="N563" s="106" t="s">
        <v>171</v>
      </c>
      <c r="O563" s="104" t="s">
        <v>171</v>
      </c>
      <c r="P563" s="49" t="s">
        <v>171</v>
      </c>
      <c r="Q563" s="105"/>
      <c r="R563" s="102" t="s">
        <v>171</v>
      </c>
      <c r="S563" s="103" t="s">
        <v>171</v>
      </c>
      <c r="T563" s="103" t="s">
        <v>171</v>
      </c>
      <c r="U563" s="175" t="s">
        <v>171</v>
      </c>
      <c r="V563" s="225" t="s">
        <v>171</v>
      </c>
      <c r="W563" s="176" t="s">
        <v>171</v>
      </c>
      <c r="X563" s="177" t="s">
        <v>202</v>
      </c>
      <c r="Y563" s="178" t="s">
        <v>171</v>
      </c>
    </row>
    <row r="564" spans="2:25" x14ac:dyDescent="0.25">
      <c r="B564" s="30">
        <v>45854</v>
      </c>
      <c r="C564" s="105"/>
      <c r="D564" s="106">
        <v>0.71</v>
      </c>
      <c r="E564" s="54"/>
      <c r="F564" s="54"/>
      <c r="G564" s="54"/>
      <c r="H564" s="54"/>
      <c r="I564" s="105"/>
      <c r="J564" s="106" t="s">
        <v>171</v>
      </c>
      <c r="K564" s="105"/>
      <c r="L564" s="106">
        <v>1.5</v>
      </c>
      <c r="M564" s="105"/>
      <c r="N564" s="106" t="s">
        <v>171</v>
      </c>
      <c r="O564" s="104" t="s">
        <v>171</v>
      </c>
      <c r="P564" s="49" t="s">
        <v>171</v>
      </c>
      <c r="Q564" s="105"/>
      <c r="R564" s="102" t="s">
        <v>171</v>
      </c>
      <c r="S564" s="103" t="s">
        <v>171</v>
      </c>
      <c r="T564" s="103" t="s">
        <v>171</v>
      </c>
      <c r="U564" s="175" t="s">
        <v>171</v>
      </c>
      <c r="V564" s="225" t="s">
        <v>171</v>
      </c>
      <c r="W564" s="176" t="s">
        <v>171</v>
      </c>
      <c r="X564" s="177" t="s">
        <v>202</v>
      </c>
      <c r="Y564" s="178" t="s">
        <v>171</v>
      </c>
    </row>
    <row r="565" spans="2:25" x14ac:dyDescent="0.25">
      <c r="B565" s="30">
        <v>45856</v>
      </c>
      <c r="C565" s="105"/>
      <c r="D565" s="106">
        <v>0.89</v>
      </c>
      <c r="E565" s="54"/>
      <c r="F565" s="54"/>
      <c r="G565" s="54"/>
      <c r="H565" s="54"/>
      <c r="I565" s="105"/>
      <c r="J565" s="106" t="s">
        <v>171</v>
      </c>
      <c r="K565" s="105"/>
      <c r="L565" s="106">
        <v>2</v>
      </c>
      <c r="M565" s="105"/>
      <c r="N565" s="106" t="s">
        <v>171</v>
      </c>
      <c r="O565" s="104" t="s">
        <v>171</v>
      </c>
      <c r="P565" s="49" t="s">
        <v>171</v>
      </c>
      <c r="Q565" s="105"/>
      <c r="R565" s="102" t="s">
        <v>171</v>
      </c>
      <c r="S565" s="103" t="s">
        <v>171</v>
      </c>
      <c r="T565" s="103" t="s">
        <v>171</v>
      </c>
      <c r="U565" s="175" t="s">
        <v>171</v>
      </c>
      <c r="V565" s="225" t="s">
        <v>171</v>
      </c>
      <c r="W565" s="176" t="s">
        <v>171</v>
      </c>
      <c r="X565" s="177" t="s">
        <v>202</v>
      </c>
      <c r="Y565" s="178" t="s">
        <v>171</v>
      </c>
    </row>
    <row r="566" spans="2:25" x14ac:dyDescent="0.25">
      <c r="B566" s="30">
        <v>45859</v>
      </c>
      <c r="C566" s="105"/>
      <c r="D566" s="106">
        <v>0.71</v>
      </c>
      <c r="E566" s="54"/>
      <c r="F566" s="54"/>
      <c r="G566" s="54"/>
      <c r="H566" s="54"/>
      <c r="I566" s="105"/>
      <c r="J566" s="106" t="s">
        <v>171</v>
      </c>
      <c r="K566" s="105"/>
      <c r="L566" s="106">
        <v>0.98</v>
      </c>
      <c r="M566" s="105"/>
      <c r="N566" s="106" t="s">
        <v>171</v>
      </c>
      <c r="O566" s="104" t="s">
        <v>171</v>
      </c>
      <c r="P566" s="49" t="s">
        <v>171</v>
      </c>
      <c r="Q566" s="105"/>
      <c r="R566" s="102" t="s">
        <v>171</v>
      </c>
      <c r="S566" s="103" t="s">
        <v>171</v>
      </c>
      <c r="T566" s="103" t="s">
        <v>171</v>
      </c>
      <c r="U566" s="175" t="s">
        <v>171</v>
      </c>
      <c r="V566" s="225" t="s">
        <v>171</v>
      </c>
      <c r="W566" s="176" t="s">
        <v>171</v>
      </c>
      <c r="X566" s="177" t="s">
        <v>202</v>
      </c>
      <c r="Y566" s="178" t="s">
        <v>171</v>
      </c>
    </row>
    <row r="567" spans="2:25" x14ac:dyDescent="0.25">
      <c r="B567" s="30">
        <v>45861</v>
      </c>
      <c r="C567" s="105"/>
      <c r="D567" s="106">
        <v>0.43</v>
      </c>
      <c r="E567" s="54"/>
      <c r="F567" s="54"/>
      <c r="G567" s="54"/>
      <c r="H567" s="54"/>
      <c r="I567" s="105"/>
      <c r="J567" s="106" t="s">
        <v>171</v>
      </c>
      <c r="K567" s="105"/>
      <c r="L567" s="106">
        <v>1.2</v>
      </c>
      <c r="M567" s="105"/>
      <c r="N567" s="106" t="s">
        <v>171</v>
      </c>
      <c r="O567" s="104" t="s">
        <v>171</v>
      </c>
      <c r="P567" s="49" t="s">
        <v>171</v>
      </c>
      <c r="Q567" s="105"/>
      <c r="R567" s="102" t="s">
        <v>171</v>
      </c>
      <c r="S567" s="103" t="s">
        <v>171</v>
      </c>
      <c r="T567" s="103" t="s">
        <v>171</v>
      </c>
      <c r="U567" s="175" t="s">
        <v>171</v>
      </c>
      <c r="V567" s="225" t="s">
        <v>171</v>
      </c>
      <c r="W567" s="176" t="s">
        <v>171</v>
      </c>
      <c r="X567" s="177" t="s">
        <v>202</v>
      </c>
      <c r="Y567" s="178" t="s">
        <v>171</v>
      </c>
    </row>
    <row r="568" spans="2:25" x14ac:dyDescent="0.25">
      <c r="B568" s="30">
        <v>45863</v>
      </c>
      <c r="C568" s="105"/>
      <c r="D568" s="106">
        <v>0.8</v>
      </c>
      <c r="E568" s="54"/>
      <c r="F568" s="54"/>
      <c r="G568" s="54"/>
      <c r="H568" s="54"/>
      <c r="I568" s="105"/>
      <c r="J568" s="106" t="s">
        <v>171</v>
      </c>
      <c r="K568" s="105"/>
      <c r="L568" s="106">
        <v>1.8</v>
      </c>
      <c r="M568" s="105"/>
      <c r="N568" s="106" t="s">
        <v>171</v>
      </c>
      <c r="O568" s="104" t="s">
        <v>171</v>
      </c>
      <c r="P568" s="49" t="s">
        <v>171</v>
      </c>
      <c r="Q568" s="105"/>
      <c r="R568" s="102" t="s">
        <v>171</v>
      </c>
      <c r="S568" s="103" t="s">
        <v>171</v>
      </c>
      <c r="T568" s="103" t="s">
        <v>171</v>
      </c>
      <c r="U568" s="175" t="s">
        <v>171</v>
      </c>
      <c r="V568" s="225" t="s">
        <v>171</v>
      </c>
      <c r="W568" s="176" t="s">
        <v>171</v>
      </c>
      <c r="X568" s="177">
        <v>0.28000000000000003</v>
      </c>
      <c r="Y568" s="178" t="s">
        <v>171</v>
      </c>
    </row>
    <row r="569" spans="2:25" x14ac:dyDescent="0.25">
      <c r="B569" s="30">
        <v>45866</v>
      </c>
      <c r="C569" s="105"/>
      <c r="D569" s="106">
        <v>0.74</v>
      </c>
      <c r="E569" s="54"/>
      <c r="F569" s="54"/>
      <c r="G569" s="54"/>
      <c r="H569" s="54"/>
      <c r="I569" s="105"/>
      <c r="J569" s="106" t="s">
        <v>171</v>
      </c>
      <c r="K569" s="105"/>
      <c r="L569" s="106">
        <v>1.4</v>
      </c>
      <c r="M569" s="105"/>
      <c r="N569" s="106" t="s">
        <v>171</v>
      </c>
      <c r="O569" s="104" t="s">
        <v>171</v>
      </c>
      <c r="P569" s="49" t="s">
        <v>171</v>
      </c>
      <c r="Q569" s="105"/>
      <c r="R569" s="102" t="s">
        <v>171</v>
      </c>
      <c r="S569" s="103" t="s">
        <v>171</v>
      </c>
      <c r="T569" s="103" t="s">
        <v>171</v>
      </c>
      <c r="U569" s="175" t="s">
        <v>171</v>
      </c>
      <c r="V569" s="225" t="s">
        <v>171</v>
      </c>
      <c r="W569" s="176" t="s">
        <v>171</v>
      </c>
      <c r="X569" s="177" t="s">
        <v>202</v>
      </c>
      <c r="Y569" s="178" t="s">
        <v>171</v>
      </c>
    </row>
    <row r="570" spans="2:25" x14ac:dyDescent="0.25">
      <c r="B570" s="30">
        <v>45868</v>
      </c>
      <c r="C570" s="105"/>
      <c r="D570" s="106">
        <v>0.61</v>
      </c>
      <c r="E570" s="54"/>
      <c r="F570" s="54"/>
      <c r="G570" s="54"/>
      <c r="H570" s="54"/>
      <c r="I570" s="105"/>
      <c r="J570" s="106" t="s">
        <v>171</v>
      </c>
      <c r="K570" s="105"/>
      <c r="L570" s="106">
        <v>1.3</v>
      </c>
      <c r="M570" s="105"/>
      <c r="N570" s="106" t="s">
        <v>171</v>
      </c>
      <c r="O570" s="104" t="s">
        <v>171</v>
      </c>
      <c r="P570" s="49" t="s">
        <v>171</v>
      </c>
      <c r="Q570" s="105"/>
      <c r="R570" s="102" t="s">
        <v>171</v>
      </c>
      <c r="S570" s="103" t="s">
        <v>171</v>
      </c>
      <c r="T570" s="103" t="s">
        <v>171</v>
      </c>
      <c r="U570" s="175" t="s">
        <v>171</v>
      </c>
      <c r="V570" s="225" t="s">
        <v>171</v>
      </c>
      <c r="W570" s="176" t="s">
        <v>171</v>
      </c>
      <c r="X570" s="177" t="s">
        <v>202</v>
      </c>
      <c r="Y570" s="178" t="s">
        <v>171</v>
      </c>
    </row>
    <row r="571" spans="2:25" x14ac:dyDescent="0.25">
      <c r="B571" s="30">
        <v>45870</v>
      </c>
      <c r="C571" s="105"/>
      <c r="D571" s="106">
        <v>0.43</v>
      </c>
      <c r="E571" s="54"/>
      <c r="F571" s="54"/>
      <c r="G571" s="54"/>
      <c r="H571" s="54"/>
      <c r="I571" s="105"/>
      <c r="J571" s="106" t="s">
        <v>171</v>
      </c>
      <c r="K571" s="105"/>
      <c r="L571" s="106">
        <v>1.2</v>
      </c>
      <c r="M571" s="105"/>
      <c r="N571" s="106" t="s">
        <v>171</v>
      </c>
      <c r="O571" s="104" t="s">
        <v>171</v>
      </c>
      <c r="P571" s="49" t="s">
        <v>171</v>
      </c>
      <c r="Q571" s="105"/>
      <c r="R571" s="102" t="s">
        <v>171</v>
      </c>
      <c r="S571" s="103" t="s">
        <v>171</v>
      </c>
      <c r="T571" s="103" t="s">
        <v>171</v>
      </c>
      <c r="U571" s="175" t="s">
        <v>171</v>
      </c>
      <c r="V571" s="225" t="s">
        <v>171</v>
      </c>
      <c r="W571" s="176" t="s">
        <v>171</v>
      </c>
      <c r="X571" s="177" t="s">
        <v>202</v>
      </c>
      <c r="Y571" s="178" t="s">
        <v>171</v>
      </c>
    </row>
    <row r="572" spans="2:25" x14ac:dyDescent="0.25">
      <c r="B572" s="30">
        <v>45873</v>
      </c>
      <c r="C572" s="105"/>
      <c r="D572" s="106">
        <v>0.71</v>
      </c>
      <c r="E572" s="54"/>
      <c r="F572" s="54"/>
      <c r="G572" s="54"/>
      <c r="H572" s="54"/>
      <c r="I572" s="105"/>
      <c r="J572" s="106" t="s">
        <v>171</v>
      </c>
      <c r="K572" s="105"/>
      <c r="L572" s="106">
        <v>1.6</v>
      </c>
      <c r="M572" s="105"/>
      <c r="N572" s="106" t="s">
        <v>171</v>
      </c>
      <c r="O572" s="104" t="s">
        <v>171</v>
      </c>
      <c r="P572" s="49" t="s">
        <v>171</v>
      </c>
      <c r="Q572" s="105"/>
      <c r="R572" s="102" t="s">
        <v>171</v>
      </c>
      <c r="S572" s="103" t="s">
        <v>171</v>
      </c>
      <c r="T572" s="103" t="s">
        <v>171</v>
      </c>
      <c r="U572" s="175" t="s">
        <v>171</v>
      </c>
      <c r="V572" s="225" t="s">
        <v>171</v>
      </c>
      <c r="W572" s="176" t="s">
        <v>171</v>
      </c>
      <c r="X572" s="177" t="s">
        <v>202</v>
      </c>
      <c r="Y572" s="178" t="s">
        <v>171</v>
      </c>
    </row>
    <row r="573" spans="2:25" x14ac:dyDescent="0.25">
      <c r="B573" s="30">
        <v>45875</v>
      </c>
      <c r="C573" s="105"/>
      <c r="D573" s="106">
        <v>0.49</v>
      </c>
      <c r="E573" s="54"/>
      <c r="F573" s="54"/>
      <c r="G573" s="54"/>
      <c r="H573" s="54"/>
      <c r="I573" s="105"/>
      <c r="J573" s="106" t="s">
        <v>171</v>
      </c>
      <c r="K573" s="105"/>
      <c r="L573" s="106">
        <v>0.98</v>
      </c>
      <c r="M573" s="105"/>
      <c r="N573" s="106" t="s">
        <v>171</v>
      </c>
      <c r="O573" s="104" t="s">
        <v>171</v>
      </c>
      <c r="P573" s="49" t="s">
        <v>171</v>
      </c>
      <c r="Q573" s="105"/>
      <c r="R573" s="102" t="s">
        <v>171</v>
      </c>
      <c r="S573" s="103" t="s">
        <v>171</v>
      </c>
      <c r="T573" s="103" t="s">
        <v>171</v>
      </c>
      <c r="U573" s="175" t="s">
        <v>171</v>
      </c>
      <c r="V573" s="225" t="s">
        <v>171</v>
      </c>
      <c r="W573" s="176" t="s">
        <v>171</v>
      </c>
      <c r="X573" s="177" t="s">
        <v>202</v>
      </c>
      <c r="Y573" s="178" t="s">
        <v>171</v>
      </c>
    </row>
    <row r="574" spans="2:25" x14ac:dyDescent="0.25">
      <c r="B574" s="30">
        <v>45877</v>
      </c>
      <c r="C574" s="105"/>
      <c r="D574" s="106">
        <v>0.57999999999999996</v>
      </c>
      <c r="E574" s="54"/>
      <c r="F574" s="54"/>
      <c r="G574" s="54"/>
      <c r="H574" s="54"/>
      <c r="I574" s="105"/>
      <c r="J574" s="106" t="s">
        <v>171</v>
      </c>
      <c r="K574" s="105"/>
      <c r="L574" s="106">
        <v>1.5</v>
      </c>
      <c r="M574" s="105"/>
      <c r="N574" s="106" t="s">
        <v>171</v>
      </c>
      <c r="O574" s="104" t="s">
        <v>171</v>
      </c>
      <c r="P574" s="49" t="s">
        <v>171</v>
      </c>
      <c r="Q574" s="105"/>
      <c r="R574" s="102" t="s">
        <v>171</v>
      </c>
      <c r="S574" s="103" t="s">
        <v>171</v>
      </c>
      <c r="T574" s="103" t="s">
        <v>171</v>
      </c>
      <c r="U574" s="175" t="s">
        <v>171</v>
      </c>
      <c r="V574" s="225" t="s">
        <v>171</v>
      </c>
      <c r="W574" s="176" t="s">
        <v>171</v>
      </c>
      <c r="X574" s="177" t="s">
        <v>202</v>
      </c>
      <c r="Y574" s="178" t="s">
        <v>171</v>
      </c>
    </row>
    <row r="575" spans="2:25" x14ac:dyDescent="0.25">
      <c r="B575" s="30">
        <v>45880</v>
      </c>
      <c r="C575" s="105"/>
      <c r="D575" s="106">
        <v>0.49</v>
      </c>
      <c r="E575" s="54"/>
      <c r="F575" s="54"/>
      <c r="G575" s="54"/>
      <c r="H575" s="54"/>
      <c r="I575" s="105"/>
      <c r="J575" s="106" t="s">
        <v>171</v>
      </c>
      <c r="K575" s="105"/>
      <c r="L575" s="106">
        <v>1.1000000000000001</v>
      </c>
      <c r="M575" s="105"/>
      <c r="N575" s="106" t="s">
        <v>171</v>
      </c>
      <c r="O575" s="104" t="s">
        <v>171</v>
      </c>
      <c r="P575" s="49" t="s">
        <v>171</v>
      </c>
      <c r="Q575" s="105"/>
      <c r="R575" s="102" t="s">
        <v>171</v>
      </c>
      <c r="S575" s="103" t="s">
        <v>171</v>
      </c>
      <c r="T575" s="103" t="s">
        <v>171</v>
      </c>
      <c r="U575" s="175" t="s">
        <v>171</v>
      </c>
      <c r="V575" s="225" t="s">
        <v>171</v>
      </c>
      <c r="W575" s="176" t="s">
        <v>171</v>
      </c>
      <c r="X575" s="177" t="s">
        <v>202</v>
      </c>
      <c r="Y575" s="178" t="s">
        <v>171</v>
      </c>
    </row>
    <row r="576" spans="2:25" x14ac:dyDescent="0.25">
      <c r="B576" s="30">
        <v>45882</v>
      </c>
      <c r="C576" s="105"/>
      <c r="D576" s="106">
        <v>0.43</v>
      </c>
      <c r="E576" s="54"/>
      <c r="F576" s="54"/>
      <c r="G576" s="54"/>
      <c r="H576" s="54"/>
      <c r="I576" s="105"/>
      <c r="J576" s="106" t="s">
        <v>171</v>
      </c>
      <c r="K576" s="105"/>
      <c r="L576" s="106">
        <v>0.74</v>
      </c>
      <c r="M576" s="105"/>
      <c r="N576" s="106" t="s">
        <v>171</v>
      </c>
      <c r="O576" s="104" t="s">
        <v>171</v>
      </c>
      <c r="P576" s="49" t="s">
        <v>171</v>
      </c>
      <c r="Q576" s="105"/>
      <c r="R576" s="102" t="s">
        <v>171</v>
      </c>
      <c r="S576" s="103" t="s">
        <v>171</v>
      </c>
      <c r="T576" s="103" t="s">
        <v>171</v>
      </c>
      <c r="U576" s="175" t="s">
        <v>171</v>
      </c>
      <c r="V576" s="225" t="s">
        <v>171</v>
      </c>
      <c r="W576" s="176" t="s">
        <v>171</v>
      </c>
      <c r="X576" s="177" t="s">
        <v>202</v>
      </c>
      <c r="Y576" s="178" t="s">
        <v>171</v>
      </c>
    </row>
    <row r="577" spans="2:25" x14ac:dyDescent="0.25">
      <c r="B577" s="30">
        <v>45887</v>
      </c>
      <c r="C577" s="105"/>
      <c r="D577" s="106">
        <v>0.37</v>
      </c>
      <c r="E577" s="54"/>
      <c r="F577" s="54"/>
      <c r="G577" s="54"/>
      <c r="H577" s="54"/>
      <c r="I577" s="105"/>
      <c r="J577" s="106" t="s">
        <v>171</v>
      </c>
      <c r="K577" s="105"/>
      <c r="L577" s="106">
        <v>1.1000000000000001</v>
      </c>
      <c r="M577" s="105"/>
      <c r="N577" s="106" t="s">
        <v>171</v>
      </c>
      <c r="O577" s="104" t="s">
        <v>171</v>
      </c>
      <c r="P577" s="49" t="s">
        <v>171</v>
      </c>
      <c r="Q577" s="105"/>
      <c r="R577" s="102" t="s">
        <v>171</v>
      </c>
      <c r="S577" s="103" t="s">
        <v>171</v>
      </c>
      <c r="T577" s="103" t="s">
        <v>171</v>
      </c>
      <c r="U577" s="175" t="s">
        <v>171</v>
      </c>
      <c r="V577" s="225" t="s">
        <v>171</v>
      </c>
      <c r="W577" s="176" t="s">
        <v>171</v>
      </c>
      <c r="X577" s="177" t="s">
        <v>202</v>
      </c>
      <c r="Y577" s="178" t="s">
        <v>171</v>
      </c>
    </row>
    <row r="578" spans="2:25" x14ac:dyDescent="0.25">
      <c r="B578" s="30">
        <v>45889</v>
      </c>
      <c r="C578" s="105"/>
      <c r="D578" s="106">
        <v>0.71</v>
      </c>
      <c r="E578" s="54"/>
      <c r="F578" s="54"/>
      <c r="G578" s="54"/>
      <c r="H578" s="54"/>
      <c r="I578" s="105"/>
      <c r="J578" s="106" t="s">
        <v>171</v>
      </c>
      <c r="K578" s="105"/>
      <c r="L578" s="106">
        <v>1</v>
      </c>
      <c r="M578" s="105"/>
      <c r="N578" s="106" t="s">
        <v>171</v>
      </c>
      <c r="O578" s="104" t="s">
        <v>171</v>
      </c>
      <c r="P578" s="49" t="s">
        <v>171</v>
      </c>
      <c r="Q578" s="105"/>
      <c r="R578" s="102" t="s">
        <v>171</v>
      </c>
      <c r="S578" s="103" t="s">
        <v>171</v>
      </c>
      <c r="T578" s="103" t="s">
        <v>171</v>
      </c>
      <c r="U578" s="175" t="s">
        <v>171</v>
      </c>
      <c r="V578" s="225" t="s">
        <v>171</v>
      </c>
      <c r="W578" s="176" t="s">
        <v>171</v>
      </c>
      <c r="X578" s="177" t="s">
        <v>202</v>
      </c>
      <c r="Y578" s="178" t="s">
        <v>171</v>
      </c>
    </row>
    <row r="579" spans="2:25" x14ac:dyDescent="0.25">
      <c r="B579" s="30">
        <v>45891</v>
      </c>
      <c r="C579" s="105"/>
      <c r="D579" s="106">
        <v>0.74</v>
      </c>
      <c r="E579" s="54"/>
      <c r="F579" s="54"/>
      <c r="G579" s="54"/>
      <c r="H579" s="54"/>
      <c r="I579" s="105"/>
      <c r="J579" s="106" t="s">
        <v>171</v>
      </c>
      <c r="K579" s="105"/>
      <c r="L579" s="106">
        <v>1.7</v>
      </c>
      <c r="M579" s="105"/>
      <c r="N579" s="106" t="s">
        <v>171</v>
      </c>
      <c r="O579" s="104" t="s">
        <v>171</v>
      </c>
      <c r="P579" s="49" t="s">
        <v>171</v>
      </c>
      <c r="Q579" s="105"/>
      <c r="R579" s="102" t="s">
        <v>171</v>
      </c>
      <c r="S579" s="103" t="s">
        <v>171</v>
      </c>
      <c r="T579" s="103" t="s">
        <v>171</v>
      </c>
      <c r="U579" s="175" t="s">
        <v>171</v>
      </c>
      <c r="V579" s="225" t="s">
        <v>171</v>
      </c>
      <c r="W579" s="176" t="s">
        <v>171</v>
      </c>
      <c r="X579" s="177" t="s">
        <v>202</v>
      </c>
      <c r="Y579" s="178" t="s">
        <v>171</v>
      </c>
    </row>
    <row r="580" spans="2:25" x14ac:dyDescent="0.25">
      <c r="B580" s="30">
        <v>45894</v>
      </c>
      <c r="C580" s="105"/>
      <c r="D580" s="106">
        <v>0.77</v>
      </c>
      <c r="E580" s="54"/>
      <c r="F580" s="54"/>
      <c r="G580" s="54"/>
      <c r="H580" s="54"/>
      <c r="I580" s="105"/>
      <c r="J580" s="106" t="s">
        <v>171</v>
      </c>
      <c r="K580" s="105"/>
      <c r="L580" s="106">
        <v>1.7</v>
      </c>
      <c r="M580" s="105"/>
      <c r="N580" s="106" t="s">
        <v>171</v>
      </c>
      <c r="O580" s="104" t="s">
        <v>171</v>
      </c>
      <c r="P580" s="49" t="s">
        <v>171</v>
      </c>
      <c r="Q580" s="105"/>
      <c r="R580" s="102" t="s">
        <v>171</v>
      </c>
      <c r="S580" s="103" t="s">
        <v>171</v>
      </c>
      <c r="T580" s="103" t="s">
        <v>171</v>
      </c>
      <c r="U580" s="175" t="s">
        <v>171</v>
      </c>
      <c r="V580" s="225" t="s">
        <v>171</v>
      </c>
      <c r="W580" s="176" t="s">
        <v>171</v>
      </c>
      <c r="X580" s="177" t="s">
        <v>202</v>
      </c>
      <c r="Y580" s="178" t="s">
        <v>171</v>
      </c>
    </row>
    <row r="581" spans="2:25" x14ac:dyDescent="0.25">
      <c r="B581" s="30">
        <v>45896</v>
      </c>
      <c r="C581" s="105"/>
      <c r="D581" s="106">
        <v>0.8</v>
      </c>
      <c r="E581" s="54"/>
      <c r="F581" s="54"/>
      <c r="G581" s="54"/>
      <c r="H581" s="54"/>
      <c r="I581" s="105"/>
      <c r="J581" s="106" t="s">
        <v>171</v>
      </c>
      <c r="K581" s="105"/>
      <c r="L581" s="106">
        <v>1.2</v>
      </c>
      <c r="M581" s="105"/>
      <c r="N581" s="106" t="s">
        <v>171</v>
      </c>
      <c r="O581" s="104" t="s">
        <v>171</v>
      </c>
      <c r="P581" s="49" t="s">
        <v>171</v>
      </c>
      <c r="Q581" s="105"/>
      <c r="R581" s="102" t="s">
        <v>171</v>
      </c>
      <c r="S581" s="103" t="s">
        <v>171</v>
      </c>
      <c r="T581" s="103" t="s">
        <v>171</v>
      </c>
      <c r="U581" s="175" t="s">
        <v>171</v>
      </c>
      <c r="V581" s="225" t="s">
        <v>171</v>
      </c>
      <c r="W581" s="176" t="s">
        <v>171</v>
      </c>
      <c r="X581" s="177" t="s">
        <v>202</v>
      </c>
      <c r="Y581" s="178" t="s">
        <v>171</v>
      </c>
    </row>
    <row r="582" spans="2:25" x14ac:dyDescent="0.25">
      <c r="B582" s="30">
        <v>45898</v>
      </c>
      <c r="C582" s="105"/>
      <c r="D582" s="106">
        <v>0.43</v>
      </c>
      <c r="E582" s="54"/>
      <c r="F582" s="54"/>
      <c r="G582" s="54"/>
      <c r="H582" s="54"/>
      <c r="I582" s="105"/>
      <c r="J582" s="106" t="s">
        <v>171</v>
      </c>
      <c r="K582" s="105"/>
      <c r="L582" s="106">
        <v>2.2000000000000002</v>
      </c>
      <c r="M582" s="105"/>
      <c r="N582" s="106" t="s">
        <v>171</v>
      </c>
      <c r="O582" s="104" t="s">
        <v>171</v>
      </c>
      <c r="P582" s="49" t="s">
        <v>171</v>
      </c>
      <c r="Q582" s="105"/>
      <c r="R582" s="102" t="s">
        <v>171</v>
      </c>
      <c r="S582" s="103" t="s">
        <v>171</v>
      </c>
      <c r="T582" s="103" t="s">
        <v>171</v>
      </c>
      <c r="U582" s="175" t="s">
        <v>171</v>
      </c>
      <c r="V582" s="225" t="s">
        <v>171</v>
      </c>
      <c r="W582" s="176" t="s">
        <v>171</v>
      </c>
      <c r="X582" s="177" t="s">
        <v>202</v>
      </c>
      <c r="Y582" s="178" t="s">
        <v>171</v>
      </c>
    </row>
    <row r="583" spans="2:25" x14ac:dyDescent="0.25">
      <c r="B583" s="30">
        <v>45901</v>
      </c>
      <c r="C583" s="105"/>
      <c r="D583" s="106">
        <v>0.25</v>
      </c>
      <c r="E583" s="54"/>
      <c r="F583" s="54"/>
      <c r="G583" s="54"/>
      <c r="H583" s="54"/>
      <c r="I583" s="105"/>
      <c r="J583" s="106" t="s">
        <v>171</v>
      </c>
      <c r="K583" s="105"/>
      <c r="L583" s="106">
        <v>1.4</v>
      </c>
      <c r="M583" s="105"/>
      <c r="N583" s="106" t="s">
        <v>171</v>
      </c>
      <c r="O583" s="104" t="s">
        <v>171</v>
      </c>
      <c r="P583" s="49" t="s">
        <v>171</v>
      </c>
      <c r="Q583" s="105"/>
      <c r="R583" s="102" t="s">
        <v>171</v>
      </c>
      <c r="S583" s="103" t="s">
        <v>171</v>
      </c>
      <c r="T583" s="103" t="s">
        <v>171</v>
      </c>
      <c r="U583" s="175" t="s">
        <v>171</v>
      </c>
      <c r="V583" s="225" t="s">
        <v>171</v>
      </c>
      <c r="W583" s="176" t="s">
        <v>171</v>
      </c>
      <c r="X583" s="177" t="s">
        <v>202</v>
      </c>
      <c r="Y583" s="178" t="s">
        <v>171</v>
      </c>
    </row>
    <row r="584" spans="2:25" x14ac:dyDescent="0.25">
      <c r="B584" s="30">
        <v>45903</v>
      </c>
      <c r="C584" s="105"/>
      <c r="D584" s="106">
        <v>0.71</v>
      </c>
      <c r="E584" s="54"/>
      <c r="F584" s="54"/>
      <c r="G584" s="54"/>
      <c r="H584" s="54"/>
      <c r="I584" s="105"/>
      <c r="J584" s="106" t="s">
        <v>171</v>
      </c>
      <c r="K584" s="105"/>
      <c r="L584" s="106">
        <v>1.3</v>
      </c>
      <c r="M584" s="105"/>
      <c r="N584" s="106" t="s">
        <v>171</v>
      </c>
      <c r="O584" s="104" t="s">
        <v>171</v>
      </c>
      <c r="P584" s="49" t="s">
        <v>171</v>
      </c>
      <c r="Q584" s="105"/>
      <c r="R584" s="102" t="s">
        <v>171</v>
      </c>
      <c r="S584" s="103" t="s">
        <v>171</v>
      </c>
      <c r="T584" s="103" t="s">
        <v>171</v>
      </c>
      <c r="U584" s="175" t="s">
        <v>171</v>
      </c>
      <c r="V584" s="225" t="s">
        <v>171</v>
      </c>
      <c r="W584" s="176" t="s">
        <v>171</v>
      </c>
      <c r="X584" s="177" t="s">
        <v>202</v>
      </c>
      <c r="Y584" s="178" t="s">
        <v>171</v>
      </c>
    </row>
    <row r="585" spans="2:25" x14ac:dyDescent="0.25">
      <c r="B585" s="30">
        <v>45905</v>
      </c>
      <c r="C585" s="105"/>
      <c r="D585" s="106">
        <v>0.55000000000000004</v>
      </c>
      <c r="E585" s="54"/>
      <c r="F585" s="54"/>
      <c r="G585" s="54"/>
      <c r="H585" s="54"/>
      <c r="I585" s="105"/>
      <c r="J585" s="106" t="s">
        <v>171</v>
      </c>
      <c r="K585" s="105"/>
      <c r="L585" s="106">
        <v>1.4</v>
      </c>
      <c r="M585" s="105"/>
      <c r="N585" s="106" t="s">
        <v>171</v>
      </c>
      <c r="O585" s="104" t="s">
        <v>171</v>
      </c>
      <c r="P585" s="49" t="s">
        <v>171</v>
      </c>
      <c r="Q585" s="105"/>
      <c r="R585" s="102" t="s">
        <v>171</v>
      </c>
      <c r="S585" s="103" t="s">
        <v>171</v>
      </c>
      <c r="T585" s="103" t="s">
        <v>171</v>
      </c>
      <c r="U585" s="175" t="s">
        <v>171</v>
      </c>
      <c r="V585" s="225" t="s">
        <v>171</v>
      </c>
      <c r="W585" s="176" t="s">
        <v>171</v>
      </c>
      <c r="X585" s="177" t="s">
        <v>202</v>
      </c>
      <c r="Y585" s="178" t="s">
        <v>171</v>
      </c>
    </row>
    <row r="586" spans="2:25" x14ac:dyDescent="0.25">
      <c r="B586" s="30">
        <v>45910</v>
      </c>
      <c r="C586" s="105"/>
      <c r="D586" s="106">
        <v>0.61</v>
      </c>
      <c r="E586" s="54"/>
      <c r="F586" s="54"/>
      <c r="G586" s="54"/>
      <c r="H586" s="54"/>
      <c r="I586" s="105"/>
      <c r="J586" s="106" t="s">
        <v>171</v>
      </c>
      <c r="K586" s="105"/>
      <c r="L586" s="106">
        <v>1.5</v>
      </c>
      <c r="M586" s="105"/>
      <c r="N586" s="106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 t="s">
        <v>171</v>
      </c>
      <c r="U586" s="175" t="s">
        <v>171</v>
      </c>
      <c r="V586" s="225" t="s">
        <v>171</v>
      </c>
      <c r="W586" s="176" t="s">
        <v>171</v>
      </c>
      <c r="X586" s="177" t="s">
        <v>202</v>
      </c>
      <c r="Y586" s="178" t="s">
        <v>171</v>
      </c>
    </row>
    <row r="587" spans="2:25" x14ac:dyDescent="0.25">
      <c r="B587" s="30">
        <v>45912</v>
      </c>
      <c r="C587" s="105"/>
      <c r="D587" s="106">
        <v>0.71</v>
      </c>
      <c r="E587" s="54"/>
      <c r="F587" s="54"/>
      <c r="G587" s="54"/>
      <c r="H587" s="54"/>
      <c r="I587" s="105"/>
      <c r="J587" s="106" t="s">
        <v>171</v>
      </c>
      <c r="K587" s="105"/>
      <c r="L587" s="106">
        <v>1.5</v>
      </c>
      <c r="M587" s="105"/>
      <c r="N587" s="106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 t="s">
        <v>171</v>
      </c>
      <c r="U587" s="175" t="s">
        <v>171</v>
      </c>
      <c r="V587" s="225" t="s">
        <v>171</v>
      </c>
      <c r="W587" s="176" t="s">
        <v>171</v>
      </c>
      <c r="X587" s="177" t="s">
        <v>202</v>
      </c>
      <c r="Y587" s="178" t="s">
        <v>171</v>
      </c>
    </row>
    <row r="588" spans="2:25" x14ac:dyDescent="0.25">
      <c r="B588" s="30">
        <v>45917</v>
      </c>
      <c r="C588" s="105"/>
      <c r="D588" s="106">
        <v>0.46</v>
      </c>
      <c r="E588" s="54"/>
      <c r="F588" s="54"/>
      <c r="G588" s="54"/>
      <c r="H588" s="54"/>
      <c r="I588" s="105"/>
      <c r="J588" s="106" t="s">
        <v>171</v>
      </c>
      <c r="K588" s="105"/>
      <c r="L588" s="106">
        <v>0.77</v>
      </c>
      <c r="M588" s="105"/>
      <c r="N588" s="106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 t="s">
        <v>171</v>
      </c>
      <c r="U588" s="175" t="s">
        <v>171</v>
      </c>
      <c r="V588" s="225" t="s">
        <v>171</v>
      </c>
      <c r="W588" s="176" t="s">
        <v>171</v>
      </c>
      <c r="X588" s="177" t="s">
        <v>202</v>
      </c>
      <c r="Y588" s="178" t="s">
        <v>171</v>
      </c>
    </row>
    <row r="589" spans="2:25" x14ac:dyDescent="0.25">
      <c r="B589" s="30">
        <v>45919</v>
      </c>
      <c r="C589" s="105"/>
      <c r="D589" s="106">
        <v>0.57999999999999996</v>
      </c>
      <c r="E589" s="54"/>
      <c r="F589" s="54"/>
      <c r="G589" s="54"/>
      <c r="H589" s="54"/>
      <c r="I589" s="105"/>
      <c r="J589" s="106" t="s">
        <v>171</v>
      </c>
      <c r="K589" s="105"/>
      <c r="L589" s="106">
        <v>1</v>
      </c>
      <c r="M589" s="105"/>
      <c r="N589" s="106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 t="s">
        <v>171</v>
      </c>
      <c r="U589" s="175" t="s">
        <v>171</v>
      </c>
      <c r="V589" s="225" t="s">
        <v>171</v>
      </c>
      <c r="W589" s="176" t="s">
        <v>171</v>
      </c>
      <c r="X589" s="177" t="s">
        <v>202</v>
      </c>
      <c r="Y589" s="178" t="s">
        <v>171</v>
      </c>
    </row>
    <row r="590" spans="2:25" x14ac:dyDescent="0.25">
      <c r="B590" s="30">
        <v>45922</v>
      </c>
      <c r="C590" s="105"/>
      <c r="D590" s="106">
        <v>0.74</v>
      </c>
      <c r="E590" s="54"/>
      <c r="F590" s="54"/>
      <c r="G590" s="54"/>
      <c r="H590" s="54"/>
      <c r="I590" s="105"/>
      <c r="J590" s="106" t="s">
        <v>171</v>
      </c>
      <c r="K590" s="105"/>
      <c r="L590" s="106">
        <v>1.2</v>
      </c>
      <c r="M590" s="105"/>
      <c r="N590" s="106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177" t="s">
        <v>202</v>
      </c>
      <c r="Y590" s="178" t="s">
        <v>171</v>
      </c>
    </row>
    <row r="591" spans="2:25" x14ac:dyDescent="0.25">
      <c r="B591" s="30">
        <v>45924</v>
      </c>
      <c r="C591" s="105"/>
      <c r="D591" s="106" t="s">
        <v>202</v>
      </c>
      <c r="E591" s="54"/>
      <c r="F591" s="54"/>
      <c r="G591" s="54"/>
      <c r="H591" s="54"/>
      <c r="I591" s="105"/>
      <c r="J591" s="106" t="s">
        <v>171</v>
      </c>
      <c r="K591" s="105"/>
      <c r="L591" s="106">
        <v>1.8</v>
      </c>
      <c r="M591" s="105"/>
      <c r="N591" s="106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177" t="s">
        <v>202</v>
      </c>
      <c r="Y591" s="178" t="s">
        <v>171</v>
      </c>
    </row>
    <row r="592" spans="2:25" x14ac:dyDescent="0.25">
      <c r="B592" s="30">
        <v>45926</v>
      </c>
      <c r="C592" s="105"/>
      <c r="D592" s="106">
        <v>0.37</v>
      </c>
      <c r="E592" s="54"/>
      <c r="F592" s="54"/>
      <c r="G592" s="54"/>
      <c r="H592" s="54"/>
      <c r="I592" s="105"/>
      <c r="J592" s="106" t="s">
        <v>171</v>
      </c>
      <c r="K592" s="105"/>
      <c r="L592" s="106">
        <v>1.1000000000000001</v>
      </c>
      <c r="M592" s="105"/>
      <c r="N592" s="106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 t="s">
        <v>171</v>
      </c>
      <c r="U592" s="175" t="s">
        <v>171</v>
      </c>
      <c r="V592" s="225" t="s">
        <v>171</v>
      </c>
      <c r="W592" s="176" t="s">
        <v>171</v>
      </c>
      <c r="X592" s="177" t="s">
        <v>202</v>
      </c>
      <c r="Y592" s="178" t="s">
        <v>171</v>
      </c>
    </row>
    <row r="593" spans="2:25" x14ac:dyDescent="0.25">
      <c r="B593" s="30">
        <v>45929</v>
      </c>
      <c r="C593" s="105"/>
      <c r="D593" s="106">
        <v>1.2</v>
      </c>
      <c r="E593" s="54"/>
      <c r="F593" s="54"/>
      <c r="G593" s="54"/>
      <c r="H593" s="54"/>
      <c r="I593" s="105"/>
      <c r="J593" s="106" t="s">
        <v>171</v>
      </c>
      <c r="K593" s="105"/>
      <c r="L593" s="106">
        <v>1.4</v>
      </c>
      <c r="M593" s="105"/>
      <c r="N593" s="106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 t="s">
        <v>171</v>
      </c>
      <c r="U593" s="175" t="s">
        <v>171</v>
      </c>
      <c r="V593" s="225" t="s">
        <v>171</v>
      </c>
      <c r="W593" s="176" t="s">
        <v>171</v>
      </c>
      <c r="X593" s="177">
        <v>0.98</v>
      </c>
      <c r="Y593" s="178" t="s">
        <v>171</v>
      </c>
    </row>
    <row r="594" spans="2:25" x14ac:dyDescent="0.25">
      <c r="B594" s="30">
        <v>45931</v>
      </c>
      <c r="C594" s="105"/>
      <c r="D594" s="106">
        <v>0.92</v>
      </c>
      <c r="E594" s="54"/>
      <c r="F594" s="54"/>
      <c r="G594" s="54"/>
      <c r="H594" s="54"/>
      <c r="I594" s="105"/>
      <c r="J594" s="106" t="s">
        <v>171</v>
      </c>
      <c r="K594" s="105"/>
      <c r="L594" s="106" t="s">
        <v>171</v>
      </c>
      <c r="M594" s="105"/>
      <c r="N594" s="106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 t="s">
        <v>171</v>
      </c>
      <c r="U594" s="175" t="s">
        <v>171</v>
      </c>
      <c r="V594" s="225" t="s">
        <v>171</v>
      </c>
      <c r="W594" s="176" t="s">
        <v>171</v>
      </c>
      <c r="X594" s="177">
        <v>0.31</v>
      </c>
      <c r="Y594" s="178" t="s">
        <v>171</v>
      </c>
    </row>
    <row r="595" spans="2:25" x14ac:dyDescent="0.25">
      <c r="B595" s="30">
        <v>45933</v>
      </c>
      <c r="C595" s="105"/>
      <c r="D595" s="106">
        <v>0.74</v>
      </c>
      <c r="E595" s="54"/>
      <c r="F595" s="54"/>
      <c r="G595" s="54"/>
      <c r="H595" s="54"/>
      <c r="I595" s="105"/>
      <c r="J595" s="106" t="s">
        <v>202</v>
      </c>
      <c r="K595" s="105"/>
      <c r="L595" s="106">
        <v>1.6</v>
      </c>
      <c r="M595" s="105"/>
      <c r="N595" s="106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 t="s">
        <v>171</v>
      </c>
      <c r="U595" s="175" t="s">
        <v>171</v>
      </c>
      <c r="V595" s="225" t="s">
        <v>171</v>
      </c>
      <c r="W595" s="176" t="s">
        <v>171</v>
      </c>
      <c r="X595" s="177">
        <v>0.46</v>
      </c>
      <c r="Y595" s="178" t="s">
        <v>171</v>
      </c>
    </row>
    <row r="596" spans="2:25" x14ac:dyDescent="0.25">
      <c r="B596" s="30">
        <v>45936</v>
      </c>
      <c r="C596" s="105"/>
      <c r="D596" s="106" t="s">
        <v>171</v>
      </c>
      <c r="E596" s="54"/>
      <c r="F596" s="54"/>
      <c r="G596" s="54"/>
      <c r="H596" s="54"/>
      <c r="I596" s="105"/>
      <c r="J596" s="106" t="s">
        <v>202</v>
      </c>
      <c r="K596" s="105"/>
      <c r="L596" s="106">
        <v>0.8</v>
      </c>
      <c r="M596" s="105"/>
      <c r="N596" s="106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 t="s">
        <v>171</v>
      </c>
      <c r="U596" s="175" t="s">
        <v>171</v>
      </c>
      <c r="V596" s="225" t="s">
        <v>171</v>
      </c>
      <c r="W596" s="176" t="s">
        <v>171</v>
      </c>
      <c r="X596" s="177">
        <v>0.31</v>
      </c>
      <c r="Y596" s="178" t="s">
        <v>171</v>
      </c>
    </row>
    <row r="597" spans="2:25" x14ac:dyDescent="0.25">
      <c r="B597" s="30">
        <v>45938</v>
      </c>
      <c r="C597" s="105"/>
      <c r="D597" s="106">
        <v>0.71</v>
      </c>
      <c r="E597" s="54"/>
      <c r="F597" s="54"/>
      <c r="G597" s="54"/>
      <c r="H597" s="54"/>
      <c r="I597" s="105"/>
      <c r="J597" s="106" t="s">
        <v>202</v>
      </c>
      <c r="K597" s="105"/>
      <c r="L597" s="329">
        <v>1.5</v>
      </c>
      <c r="M597" s="105"/>
      <c r="N597" s="106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 t="s">
        <v>171</v>
      </c>
      <c r="U597" s="175" t="s">
        <v>171</v>
      </c>
      <c r="V597" s="225" t="s">
        <v>171</v>
      </c>
      <c r="W597" s="176" t="s">
        <v>171</v>
      </c>
      <c r="X597" s="177">
        <v>0.49</v>
      </c>
      <c r="Y597" s="178" t="s">
        <v>171</v>
      </c>
    </row>
    <row r="598" spans="2:25" x14ac:dyDescent="0.25">
      <c r="B598" s="30">
        <v>45943</v>
      </c>
      <c r="C598" s="105"/>
      <c r="D598" s="329">
        <v>1.8</v>
      </c>
      <c r="E598" s="54"/>
      <c r="F598" s="54"/>
      <c r="G598" s="54"/>
      <c r="H598" s="54"/>
      <c r="I598" s="105"/>
      <c r="J598" s="106" t="s">
        <v>171</v>
      </c>
      <c r="K598" s="105"/>
      <c r="L598" s="106" t="s">
        <v>171</v>
      </c>
      <c r="M598" s="105"/>
      <c r="N598" s="106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 t="s">
        <v>171</v>
      </c>
      <c r="U598" s="175" t="s">
        <v>171</v>
      </c>
      <c r="V598" s="225" t="s">
        <v>171</v>
      </c>
      <c r="W598" s="176" t="s">
        <v>171</v>
      </c>
      <c r="X598" s="177" t="s">
        <v>171</v>
      </c>
      <c r="Y598" s="178" t="s">
        <v>171</v>
      </c>
    </row>
    <row r="599" spans="2:25" x14ac:dyDescent="0.25">
      <c r="B599" s="30">
        <v>45945</v>
      </c>
      <c r="C599" s="105"/>
      <c r="D599" s="106">
        <v>0.71</v>
      </c>
      <c r="E599" s="54"/>
      <c r="F599" s="54"/>
      <c r="G599" s="54"/>
      <c r="H599" s="54"/>
      <c r="I599" s="105"/>
      <c r="J599" s="106" t="s">
        <v>171</v>
      </c>
      <c r="K599" s="105"/>
      <c r="L599" s="106" t="s">
        <v>171</v>
      </c>
      <c r="M599" s="105"/>
      <c r="N599" s="106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 t="s">
        <v>171</v>
      </c>
      <c r="U599" s="175" t="s">
        <v>171</v>
      </c>
      <c r="V599" s="225" t="s">
        <v>171</v>
      </c>
      <c r="W599" s="176" t="s">
        <v>171</v>
      </c>
      <c r="X599" s="177">
        <v>0.28000000000000003</v>
      </c>
      <c r="Y599" s="178" t="s">
        <v>171</v>
      </c>
    </row>
    <row r="600" spans="2:25" x14ac:dyDescent="0.25">
      <c r="B600" s="30">
        <v>45947</v>
      </c>
      <c r="C600" s="105"/>
      <c r="D600" s="106">
        <v>0.74</v>
      </c>
      <c r="E600" s="54"/>
      <c r="F600" s="54"/>
      <c r="G600" s="54"/>
      <c r="H600" s="54"/>
      <c r="I600" s="105"/>
      <c r="J600" s="106" t="s">
        <v>171</v>
      </c>
      <c r="K600" s="105"/>
      <c r="L600" s="106" t="s">
        <v>171</v>
      </c>
      <c r="M600" s="105"/>
      <c r="N600" s="106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 t="s">
        <v>171</v>
      </c>
      <c r="U600" s="175" t="s">
        <v>171</v>
      </c>
      <c r="V600" s="225" t="s">
        <v>171</v>
      </c>
      <c r="W600" s="176" t="s">
        <v>171</v>
      </c>
      <c r="X600" s="177">
        <v>0.43</v>
      </c>
      <c r="Y600" s="178" t="s">
        <v>171</v>
      </c>
    </row>
    <row r="601" spans="2:25" x14ac:dyDescent="0.25">
      <c r="B601" s="30">
        <v>45950</v>
      </c>
      <c r="C601" s="105"/>
      <c r="D601" s="106">
        <v>0.43</v>
      </c>
      <c r="E601" s="54"/>
      <c r="F601" s="54"/>
      <c r="G601" s="54"/>
      <c r="H601" s="54"/>
      <c r="I601" s="105"/>
      <c r="J601" s="106" t="s">
        <v>171</v>
      </c>
      <c r="K601" s="105"/>
      <c r="L601" s="106" t="s">
        <v>171</v>
      </c>
      <c r="M601" s="105"/>
      <c r="N601" s="106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 t="s">
        <v>171</v>
      </c>
      <c r="U601" s="175" t="s">
        <v>171</v>
      </c>
      <c r="V601" s="225" t="s">
        <v>171</v>
      </c>
      <c r="W601" s="176" t="s">
        <v>171</v>
      </c>
      <c r="X601" s="177">
        <v>0.37</v>
      </c>
      <c r="Y601" s="178" t="s">
        <v>171</v>
      </c>
    </row>
    <row r="602" spans="2:25" x14ac:dyDescent="0.25">
      <c r="B602" s="30">
        <v>45952</v>
      </c>
      <c r="C602" s="105"/>
      <c r="D602" s="106">
        <v>0.4</v>
      </c>
      <c r="E602" s="54"/>
      <c r="F602" s="54"/>
      <c r="G602" s="54"/>
      <c r="H602" s="54"/>
      <c r="I602" s="105"/>
      <c r="J602" s="106" t="s">
        <v>171</v>
      </c>
      <c r="K602" s="105"/>
      <c r="L602" s="106">
        <v>0.95</v>
      </c>
      <c r="M602" s="105"/>
      <c r="N602" s="106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 t="s">
        <v>171</v>
      </c>
      <c r="U602" s="175" t="s">
        <v>171</v>
      </c>
      <c r="V602" s="225" t="s">
        <v>171</v>
      </c>
      <c r="W602" s="176" t="s">
        <v>171</v>
      </c>
      <c r="X602" s="177" t="s">
        <v>203</v>
      </c>
      <c r="Y602" s="178" t="s">
        <v>171</v>
      </c>
    </row>
    <row r="603" spans="2:25" x14ac:dyDescent="0.25">
      <c r="B603" s="30">
        <v>45954</v>
      </c>
      <c r="C603" s="105"/>
      <c r="D603" s="106">
        <v>0.77</v>
      </c>
      <c r="E603" s="54"/>
      <c r="F603" s="54"/>
      <c r="G603" s="54"/>
      <c r="H603" s="54"/>
      <c r="I603" s="105"/>
      <c r="J603" s="106" t="s">
        <v>171</v>
      </c>
      <c r="K603" s="105"/>
      <c r="L603" s="106">
        <v>0.83</v>
      </c>
      <c r="M603" s="105"/>
      <c r="N603" s="106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 t="s">
        <v>171</v>
      </c>
      <c r="U603" s="175" t="s">
        <v>171</v>
      </c>
      <c r="V603" s="225" t="s">
        <v>171</v>
      </c>
      <c r="W603" s="176" t="s">
        <v>171</v>
      </c>
      <c r="X603" s="177" t="s">
        <v>203</v>
      </c>
      <c r="Y603" s="178" t="s">
        <v>171</v>
      </c>
    </row>
    <row r="604" spans="2:25" x14ac:dyDescent="0.25">
      <c r="B604" s="30">
        <v>45957</v>
      </c>
      <c r="C604" s="105"/>
      <c r="D604" s="106">
        <v>0.8</v>
      </c>
      <c r="E604" s="54"/>
      <c r="F604" s="54"/>
      <c r="G604" s="54"/>
      <c r="H604" s="54"/>
      <c r="I604" s="105"/>
      <c r="J604" s="106" t="s">
        <v>171</v>
      </c>
      <c r="K604" s="105"/>
      <c r="L604" s="106">
        <v>0.8</v>
      </c>
      <c r="M604" s="105"/>
      <c r="N604" s="106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 t="s">
        <v>171</v>
      </c>
      <c r="U604" s="175" t="s">
        <v>171</v>
      </c>
      <c r="V604" s="225" t="s">
        <v>171</v>
      </c>
      <c r="W604" s="176" t="s">
        <v>171</v>
      </c>
      <c r="X604" s="177">
        <v>0.31</v>
      </c>
      <c r="Y604" s="178" t="s">
        <v>171</v>
      </c>
    </row>
    <row r="605" spans="2:25" x14ac:dyDescent="0.25">
      <c r="B605" s="30">
        <v>45959</v>
      </c>
      <c r="C605" s="105"/>
      <c r="D605" s="106">
        <v>0.43</v>
      </c>
      <c r="E605" s="54"/>
      <c r="F605" s="54"/>
      <c r="G605" s="54"/>
      <c r="H605" s="54"/>
      <c r="I605" s="105"/>
      <c r="J605" s="106" t="s">
        <v>171</v>
      </c>
      <c r="K605" s="105"/>
      <c r="L605" s="106">
        <v>0.92</v>
      </c>
      <c r="M605" s="105"/>
      <c r="N605" s="106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 t="s">
        <v>171</v>
      </c>
      <c r="U605" s="175" t="s">
        <v>171</v>
      </c>
      <c r="V605" s="225" t="s">
        <v>171</v>
      </c>
      <c r="W605" s="176" t="s">
        <v>171</v>
      </c>
      <c r="X605" s="177" t="s">
        <v>203</v>
      </c>
      <c r="Y605" s="178" t="s">
        <v>171</v>
      </c>
    </row>
    <row r="606" spans="2:25" x14ac:dyDescent="0.25">
      <c r="B606" s="30">
        <v>45961</v>
      </c>
      <c r="C606" s="105"/>
      <c r="D606" s="106">
        <v>0.55000000000000004</v>
      </c>
      <c r="E606" s="54"/>
      <c r="F606" s="54"/>
      <c r="G606" s="54"/>
      <c r="H606" s="54"/>
      <c r="I606" s="105"/>
      <c r="J606" s="106" t="s">
        <v>171</v>
      </c>
      <c r="K606" s="105"/>
      <c r="L606" s="329">
        <v>1.4</v>
      </c>
      <c r="M606" s="105"/>
      <c r="N606" s="106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 t="s">
        <v>171</v>
      </c>
      <c r="U606" s="175" t="s">
        <v>171</v>
      </c>
      <c r="V606" s="225" t="s">
        <v>171</v>
      </c>
      <c r="W606" s="176" t="s">
        <v>171</v>
      </c>
      <c r="X606" s="177">
        <v>0.34</v>
      </c>
      <c r="Y606" s="178" t="s">
        <v>171</v>
      </c>
    </row>
    <row r="607" spans="2:25" x14ac:dyDescent="0.25">
      <c r="B607" s="30">
        <v>45964</v>
      </c>
      <c r="C607" s="105"/>
      <c r="D607" s="106">
        <v>0.61</v>
      </c>
      <c r="E607" s="54"/>
      <c r="F607" s="54"/>
      <c r="G607" s="54"/>
      <c r="H607" s="54"/>
      <c r="I607" s="105"/>
      <c r="J607" s="106" t="s">
        <v>171</v>
      </c>
      <c r="K607" s="105"/>
      <c r="L607" s="106">
        <v>0.92</v>
      </c>
      <c r="M607" s="105"/>
      <c r="N607" s="106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 t="s">
        <v>171</v>
      </c>
      <c r="U607" s="175" t="s">
        <v>171</v>
      </c>
      <c r="V607" s="225" t="s">
        <v>171</v>
      </c>
      <c r="W607" s="176" t="s">
        <v>171</v>
      </c>
      <c r="X607" s="177">
        <v>0.34</v>
      </c>
      <c r="Y607" s="178" t="s">
        <v>171</v>
      </c>
    </row>
    <row r="608" spans="2:25" x14ac:dyDescent="0.25">
      <c r="B608" s="30">
        <v>45966</v>
      </c>
      <c r="C608" s="105"/>
      <c r="D608" s="106">
        <v>0.74</v>
      </c>
      <c r="E608" s="54"/>
      <c r="F608" s="54"/>
      <c r="G608" s="54"/>
      <c r="H608" s="54"/>
      <c r="I608" s="105"/>
      <c r="J608" s="106" t="s">
        <v>171</v>
      </c>
      <c r="K608" s="105"/>
      <c r="L608" s="329">
        <v>2.2000000000000002</v>
      </c>
      <c r="M608" s="105"/>
      <c r="N608" s="106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77">
        <v>0.28000000000000003</v>
      </c>
      <c r="Y608" s="178" t="s">
        <v>171</v>
      </c>
    </row>
    <row r="609" spans="2:25" x14ac:dyDescent="0.25">
      <c r="B609" s="30">
        <v>45968</v>
      </c>
      <c r="C609" s="105"/>
      <c r="D609" s="106">
        <v>0.46</v>
      </c>
      <c r="E609" s="54"/>
      <c r="F609" s="54"/>
      <c r="G609" s="54"/>
      <c r="H609" s="54"/>
      <c r="I609" s="105"/>
      <c r="J609" s="106" t="s">
        <v>171</v>
      </c>
      <c r="K609" s="105"/>
      <c r="L609" s="329">
        <v>1.1000000000000001</v>
      </c>
      <c r="M609" s="105"/>
      <c r="N609" s="106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77">
        <v>0.31</v>
      </c>
      <c r="Y609" s="178" t="s">
        <v>171</v>
      </c>
    </row>
    <row r="610" spans="2:25" x14ac:dyDescent="0.25">
      <c r="B610" s="30">
        <v>45971</v>
      </c>
      <c r="C610" s="105"/>
      <c r="D610" s="106">
        <v>0.55000000000000004</v>
      </c>
      <c r="E610" s="54"/>
      <c r="F610" s="54"/>
      <c r="G610" s="54"/>
      <c r="H610" s="54"/>
      <c r="I610" s="105"/>
      <c r="J610" s="106" t="s">
        <v>171</v>
      </c>
      <c r="K610" s="105"/>
      <c r="L610" s="329">
        <v>1.4</v>
      </c>
      <c r="M610" s="105"/>
      <c r="N610" s="106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77">
        <v>0.34</v>
      </c>
      <c r="Y610" s="178" t="s">
        <v>171</v>
      </c>
    </row>
    <row r="611" spans="2:25" x14ac:dyDescent="0.25">
      <c r="B611" s="30">
        <v>45973</v>
      </c>
      <c r="C611" s="105"/>
      <c r="D611" s="106">
        <v>0.67</v>
      </c>
      <c r="E611" s="54"/>
      <c r="F611" s="54"/>
      <c r="G611" s="54"/>
      <c r="H611" s="54"/>
      <c r="I611" s="105"/>
      <c r="J611" s="106" t="s">
        <v>171</v>
      </c>
      <c r="K611" s="105"/>
      <c r="L611" s="329">
        <v>1.4</v>
      </c>
      <c r="M611" s="105"/>
      <c r="N611" s="106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 t="s">
        <v>171</v>
      </c>
      <c r="U611" s="175" t="s">
        <v>171</v>
      </c>
      <c r="V611" s="225" t="s">
        <v>171</v>
      </c>
      <c r="W611" s="176" t="s">
        <v>171</v>
      </c>
      <c r="X611" s="177">
        <v>0.28000000000000003</v>
      </c>
      <c r="Y611" s="178" t="s">
        <v>171</v>
      </c>
    </row>
    <row r="612" spans="2:25" x14ac:dyDescent="0.25">
      <c r="B612" s="30">
        <v>45975</v>
      </c>
      <c r="C612" s="105"/>
      <c r="D612" s="106">
        <v>0.61</v>
      </c>
      <c r="E612" s="54"/>
      <c r="F612" s="54"/>
      <c r="G612" s="54"/>
      <c r="H612" s="54"/>
      <c r="I612" s="105"/>
      <c r="J612" s="106" t="s">
        <v>171</v>
      </c>
      <c r="K612" s="105"/>
      <c r="L612" s="329">
        <v>1.4</v>
      </c>
      <c r="M612" s="105"/>
      <c r="N612" s="106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 t="s">
        <v>171</v>
      </c>
      <c r="U612" s="175" t="s">
        <v>171</v>
      </c>
      <c r="V612" s="225" t="s">
        <v>171</v>
      </c>
      <c r="W612" s="176" t="s">
        <v>171</v>
      </c>
      <c r="X612" s="177" t="s">
        <v>203</v>
      </c>
      <c r="Y612" s="178" t="s">
        <v>171</v>
      </c>
    </row>
    <row r="613" spans="2:25" x14ac:dyDescent="0.25">
      <c r="B613" s="30">
        <v>45978</v>
      </c>
      <c r="C613" s="105"/>
      <c r="D613" s="106">
        <v>0.89</v>
      </c>
      <c r="E613" s="54"/>
      <c r="F613" s="54"/>
      <c r="G613" s="54"/>
      <c r="H613" s="54"/>
      <c r="I613" s="105"/>
      <c r="J613" s="106" t="s">
        <v>171</v>
      </c>
      <c r="K613" s="105"/>
      <c r="L613" s="329">
        <v>1.6</v>
      </c>
      <c r="M613" s="105"/>
      <c r="N613" s="106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77" t="s">
        <v>171</v>
      </c>
      <c r="Y613" s="178" t="s">
        <v>171</v>
      </c>
    </row>
    <row r="614" spans="2:25" x14ac:dyDescent="0.25">
      <c r="B614" s="30">
        <v>45981</v>
      </c>
      <c r="C614" s="105"/>
      <c r="D614" s="106" t="s">
        <v>203</v>
      </c>
      <c r="E614" s="54"/>
      <c r="F614" s="54"/>
      <c r="G614" s="54"/>
      <c r="H614" s="54"/>
      <c r="I614" s="105"/>
      <c r="J614" s="106" t="s">
        <v>171</v>
      </c>
      <c r="K614" s="105"/>
      <c r="L614" s="106">
        <v>0.9</v>
      </c>
      <c r="M614" s="105"/>
      <c r="N614" s="106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77" t="s">
        <v>171</v>
      </c>
      <c r="Y614" s="178" t="s">
        <v>171</v>
      </c>
    </row>
    <row r="615" spans="2:25" x14ac:dyDescent="0.25">
      <c r="B615" s="30">
        <v>45982</v>
      </c>
      <c r="C615" s="105"/>
      <c r="D615" s="106">
        <v>0.98</v>
      </c>
      <c r="E615" s="54"/>
      <c r="F615" s="54"/>
      <c r="G615" s="54"/>
      <c r="H615" s="54"/>
      <c r="I615" s="105"/>
      <c r="J615" s="106" t="s">
        <v>171</v>
      </c>
      <c r="K615" s="105"/>
      <c r="L615" s="329">
        <v>2.1</v>
      </c>
      <c r="M615" s="105"/>
      <c r="N615" s="106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77" t="s">
        <v>171</v>
      </c>
      <c r="Y615" s="178" t="s">
        <v>171</v>
      </c>
    </row>
    <row r="616" spans="2:25" x14ac:dyDescent="0.25">
      <c r="B616" s="30">
        <v>45985</v>
      </c>
      <c r="C616" s="105"/>
      <c r="D616" s="106">
        <v>0.74</v>
      </c>
      <c r="E616" s="54"/>
      <c r="F616" s="54"/>
      <c r="G616" s="54"/>
      <c r="H616" s="54"/>
      <c r="I616" s="105"/>
      <c r="J616" s="106" t="s">
        <v>171</v>
      </c>
      <c r="K616" s="105"/>
      <c r="L616" s="329">
        <v>1.3</v>
      </c>
      <c r="M616" s="105"/>
      <c r="N616" s="106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177" t="s">
        <v>171</v>
      </c>
      <c r="Y616" s="178" t="s">
        <v>171</v>
      </c>
    </row>
    <row r="617" spans="2:25" x14ac:dyDescent="0.25">
      <c r="B617" s="30">
        <v>45987</v>
      </c>
      <c r="C617" s="105"/>
      <c r="D617" s="329">
        <v>1.4</v>
      </c>
      <c r="E617" s="54"/>
      <c r="F617" s="54"/>
      <c r="G617" s="54"/>
      <c r="H617" s="54"/>
      <c r="I617" s="105"/>
      <c r="J617" s="106" t="s">
        <v>171</v>
      </c>
      <c r="K617" s="105"/>
      <c r="L617" s="329">
        <v>1.8</v>
      </c>
      <c r="M617" s="105"/>
      <c r="N617" s="106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 t="s">
        <v>171</v>
      </c>
      <c r="U617" s="175" t="s">
        <v>171</v>
      </c>
      <c r="V617" s="225" t="s">
        <v>171</v>
      </c>
      <c r="W617" s="176" t="s">
        <v>171</v>
      </c>
      <c r="X617" s="177" t="s">
        <v>171</v>
      </c>
      <c r="Y617" s="178" t="s">
        <v>171</v>
      </c>
    </row>
    <row r="618" spans="2:25" x14ac:dyDescent="0.25">
      <c r="B618" s="30">
        <v>45989</v>
      </c>
      <c r="C618" s="105"/>
      <c r="D618" s="106">
        <v>0.77</v>
      </c>
      <c r="E618" s="54"/>
      <c r="F618" s="54"/>
      <c r="G618" s="54"/>
      <c r="H618" s="54"/>
      <c r="I618" s="105"/>
      <c r="J618" s="106" t="s">
        <v>171</v>
      </c>
      <c r="K618" s="105"/>
      <c r="L618" s="329">
        <v>1.8</v>
      </c>
      <c r="M618" s="105"/>
      <c r="N618" s="106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 t="s">
        <v>171</v>
      </c>
      <c r="U618" s="175" t="s">
        <v>171</v>
      </c>
      <c r="V618" s="225" t="s">
        <v>171</v>
      </c>
      <c r="W618" s="176" t="s">
        <v>171</v>
      </c>
      <c r="X618" s="177" t="s">
        <v>171</v>
      </c>
      <c r="Y618" s="178" t="s">
        <v>171</v>
      </c>
    </row>
    <row r="619" spans="2:25" x14ac:dyDescent="0.25">
      <c r="B619" s="30">
        <v>45992</v>
      </c>
      <c r="C619" s="105"/>
      <c r="D619" s="106">
        <v>0.8</v>
      </c>
      <c r="E619" s="54"/>
      <c r="F619" s="54"/>
      <c r="G619" s="54"/>
      <c r="H619" s="54"/>
      <c r="I619" s="105"/>
      <c r="J619" s="106" t="s">
        <v>171</v>
      </c>
      <c r="K619" s="105"/>
      <c r="L619" s="329">
        <v>1.1000000000000001</v>
      </c>
      <c r="M619" s="105"/>
      <c r="N619" s="106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177" t="s">
        <v>171</v>
      </c>
      <c r="Y619" s="178" t="s">
        <v>171</v>
      </c>
    </row>
    <row r="620" spans="2:25" x14ac:dyDescent="0.25">
      <c r="B620" s="30">
        <v>45994</v>
      </c>
      <c r="C620" s="105"/>
      <c r="D620" s="106">
        <v>0.74</v>
      </c>
      <c r="E620" s="54"/>
      <c r="F620" s="54"/>
      <c r="G620" s="54"/>
      <c r="H620" s="54"/>
      <c r="I620" s="105"/>
      <c r="J620" s="106" t="s">
        <v>171</v>
      </c>
      <c r="K620" s="105"/>
      <c r="L620" s="329">
        <v>1.2</v>
      </c>
      <c r="M620" s="105"/>
      <c r="N620" s="106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177" t="s">
        <v>171</v>
      </c>
      <c r="Y620" s="178" t="s">
        <v>171</v>
      </c>
    </row>
    <row r="621" spans="2:25" x14ac:dyDescent="0.25">
      <c r="B621" s="30">
        <v>45996</v>
      </c>
      <c r="C621" s="105"/>
      <c r="D621" s="329">
        <v>2</v>
      </c>
      <c r="E621" s="54"/>
      <c r="F621" s="54"/>
      <c r="G621" s="54"/>
      <c r="H621" s="54"/>
      <c r="I621" s="105"/>
      <c r="J621" s="106" t="s">
        <v>171</v>
      </c>
      <c r="K621" s="105"/>
      <c r="L621" s="329">
        <v>1.5</v>
      </c>
      <c r="M621" s="105"/>
      <c r="N621" s="106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77" t="s">
        <v>171</v>
      </c>
      <c r="Y621" s="178" t="s">
        <v>171</v>
      </c>
    </row>
    <row r="622" spans="2:25" x14ac:dyDescent="0.25">
      <c r="B622" s="30">
        <v>46001</v>
      </c>
      <c r="C622" s="105"/>
      <c r="D622" s="106">
        <v>0.77</v>
      </c>
      <c r="E622" s="54"/>
      <c r="F622" s="54"/>
      <c r="G622" s="54"/>
      <c r="H622" s="54"/>
      <c r="I622" s="105"/>
      <c r="J622" s="106" t="s">
        <v>171</v>
      </c>
      <c r="K622" s="105"/>
      <c r="L622" s="329">
        <v>1.3</v>
      </c>
      <c r="M622" s="105"/>
      <c r="N622" s="106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 t="s">
        <v>171</v>
      </c>
      <c r="U622" s="175" t="s">
        <v>171</v>
      </c>
      <c r="V622" s="225" t="s">
        <v>171</v>
      </c>
      <c r="W622" s="176" t="s">
        <v>171</v>
      </c>
      <c r="X622" s="177" t="s">
        <v>171</v>
      </c>
      <c r="Y622" s="178" t="s">
        <v>171</v>
      </c>
    </row>
    <row r="623" spans="2:25" x14ac:dyDescent="0.25">
      <c r="B623" s="30">
        <v>46003</v>
      </c>
      <c r="C623" s="105"/>
      <c r="D623" s="106">
        <v>0.8</v>
      </c>
      <c r="E623" s="54"/>
      <c r="F623" s="54"/>
      <c r="G623" s="54"/>
      <c r="H623" s="54"/>
      <c r="I623" s="105"/>
      <c r="J623" s="106">
        <v>0.52</v>
      </c>
      <c r="K623" s="105"/>
      <c r="L623" s="329">
        <v>1.2</v>
      </c>
      <c r="M623" s="105"/>
      <c r="N623" s="106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 t="s">
        <v>171</v>
      </c>
      <c r="U623" s="175" t="s">
        <v>171</v>
      </c>
      <c r="V623" s="225" t="s">
        <v>171</v>
      </c>
      <c r="W623" s="176" t="s">
        <v>171</v>
      </c>
      <c r="X623" s="177" t="s">
        <v>171</v>
      </c>
      <c r="Y623" s="178" t="s">
        <v>171</v>
      </c>
    </row>
    <row r="624" spans="2:25" x14ac:dyDescent="0.25">
      <c r="B624" s="30">
        <v>46006</v>
      </c>
      <c r="C624" s="105"/>
      <c r="D624" s="329">
        <v>3.5</v>
      </c>
      <c r="E624" s="54"/>
      <c r="F624" s="54"/>
      <c r="G624" s="54"/>
      <c r="H624" s="54"/>
      <c r="I624" s="105"/>
      <c r="J624" s="106" t="s">
        <v>171</v>
      </c>
      <c r="K624" s="105"/>
      <c r="L624" s="106" t="s">
        <v>171</v>
      </c>
      <c r="M624" s="105"/>
      <c r="N624" s="106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77" t="s">
        <v>171</v>
      </c>
      <c r="Y624" s="178" t="s">
        <v>171</v>
      </c>
    </row>
    <row r="625" spans="2:25" x14ac:dyDescent="0.25">
      <c r="B625" s="30">
        <v>46008</v>
      </c>
      <c r="C625" s="105"/>
      <c r="D625" s="106">
        <v>0.64</v>
      </c>
      <c r="E625" s="54"/>
      <c r="F625" s="54"/>
      <c r="G625" s="54"/>
      <c r="H625" s="54"/>
      <c r="I625" s="105"/>
      <c r="J625" s="106" t="s">
        <v>171</v>
      </c>
      <c r="K625" s="105"/>
      <c r="L625" s="106" t="s">
        <v>171</v>
      </c>
      <c r="M625" s="105"/>
      <c r="N625" s="106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 t="s">
        <v>171</v>
      </c>
      <c r="U625" s="175" t="s">
        <v>171</v>
      </c>
      <c r="V625" s="225" t="s">
        <v>171</v>
      </c>
      <c r="W625" s="176" t="s">
        <v>171</v>
      </c>
      <c r="X625" s="177" t="s">
        <v>171</v>
      </c>
      <c r="Y625" s="178" t="s">
        <v>171</v>
      </c>
    </row>
    <row r="626" spans="2:25" x14ac:dyDescent="0.25">
      <c r="B626" s="30">
        <v>46010</v>
      </c>
      <c r="C626" s="105"/>
      <c r="D626" s="106">
        <v>0.49</v>
      </c>
      <c r="E626" s="54"/>
      <c r="F626" s="54"/>
      <c r="G626" s="54"/>
      <c r="H626" s="54"/>
      <c r="I626" s="105"/>
      <c r="J626" s="106" t="s">
        <v>171</v>
      </c>
      <c r="K626" s="105"/>
      <c r="L626" s="106" t="s">
        <v>171</v>
      </c>
      <c r="M626" s="105"/>
      <c r="N626" s="106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 t="s">
        <v>171</v>
      </c>
      <c r="U626" s="175" t="s">
        <v>171</v>
      </c>
      <c r="V626" s="225" t="s">
        <v>171</v>
      </c>
      <c r="W626" s="176" t="s">
        <v>171</v>
      </c>
      <c r="X626" s="177" t="s">
        <v>171</v>
      </c>
      <c r="Y626" s="178" t="s">
        <v>171</v>
      </c>
    </row>
    <row r="627" spans="2:25" ht="15.75" customHeight="1" x14ac:dyDescent="0.25">
      <c r="B627" s="30">
        <v>46013</v>
      </c>
      <c r="C627" s="105"/>
      <c r="D627" s="106">
        <v>0.92</v>
      </c>
      <c r="E627" s="54"/>
      <c r="F627" s="54"/>
      <c r="G627" s="54"/>
      <c r="H627" s="54"/>
      <c r="I627" s="105"/>
      <c r="J627" s="106" t="s">
        <v>171</v>
      </c>
      <c r="K627" s="105"/>
      <c r="L627" s="106" t="s">
        <v>171</v>
      </c>
      <c r="M627" s="105"/>
      <c r="N627" s="106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177" t="s">
        <v>171</v>
      </c>
      <c r="Y627" s="178" t="s">
        <v>171</v>
      </c>
    </row>
    <row r="628" spans="2:25" ht="15.75" customHeight="1" x14ac:dyDescent="0.25">
      <c r="B628" s="30">
        <v>46015</v>
      </c>
      <c r="C628" s="105"/>
      <c r="D628" s="106">
        <v>0.57999999999999996</v>
      </c>
      <c r="E628" s="54"/>
      <c r="F628" s="54"/>
      <c r="G628" s="54"/>
      <c r="H628" s="54"/>
      <c r="I628" s="105"/>
      <c r="J628" s="106" t="s">
        <v>171</v>
      </c>
      <c r="K628" s="105"/>
      <c r="L628" s="106" t="s">
        <v>171</v>
      </c>
      <c r="M628" s="105"/>
      <c r="N628" s="106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 t="s">
        <v>171</v>
      </c>
      <c r="U628" s="175" t="s">
        <v>171</v>
      </c>
      <c r="V628" s="225" t="s">
        <v>171</v>
      </c>
      <c r="W628" s="176" t="s">
        <v>171</v>
      </c>
      <c r="X628" s="177" t="s">
        <v>171</v>
      </c>
      <c r="Y628" s="178" t="s">
        <v>171</v>
      </c>
    </row>
    <row r="629" spans="2:25" ht="15.75" customHeight="1" x14ac:dyDescent="0.25">
      <c r="B629" s="30">
        <v>46017</v>
      </c>
      <c r="C629" s="105"/>
      <c r="D629" s="329">
        <v>1.2</v>
      </c>
      <c r="E629" s="54"/>
      <c r="F629" s="54"/>
      <c r="G629" s="54"/>
      <c r="H629" s="54"/>
      <c r="I629" s="105"/>
      <c r="J629" s="106" t="s">
        <v>171</v>
      </c>
      <c r="K629" s="105"/>
      <c r="L629" s="106" t="s">
        <v>171</v>
      </c>
      <c r="M629" s="105"/>
      <c r="N629" s="106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77" t="s">
        <v>171</v>
      </c>
      <c r="Y629" s="178" t="s">
        <v>171</v>
      </c>
    </row>
    <row r="630" spans="2:25" ht="15.75" customHeight="1" x14ac:dyDescent="0.25">
      <c r="B630" s="30">
        <v>46020</v>
      </c>
      <c r="C630" s="105"/>
      <c r="D630" s="106">
        <v>0.86</v>
      </c>
      <c r="E630" s="54"/>
      <c r="F630" s="54"/>
      <c r="G630" s="54"/>
      <c r="H630" s="54"/>
      <c r="I630" s="105"/>
      <c r="J630" s="106" t="s">
        <v>171</v>
      </c>
      <c r="K630" s="105"/>
      <c r="L630" s="106" t="s">
        <v>171</v>
      </c>
      <c r="M630" s="105"/>
      <c r="N630" s="106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77" t="s">
        <v>171</v>
      </c>
      <c r="Y630" s="178" t="s">
        <v>171</v>
      </c>
    </row>
    <row r="631" spans="2:25" ht="15.75" customHeight="1" x14ac:dyDescent="0.25">
      <c r="B631" s="30">
        <v>46022</v>
      </c>
      <c r="C631" s="105"/>
      <c r="D631" s="106">
        <v>0.55000000000000004</v>
      </c>
      <c r="E631" s="54"/>
      <c r="F631" s="54"/>
      <c r="G631" s="54"/>
      <c r="H631" s="54"/>
      <c r="I631" s="105"/>
      <c r="J631" s="106" t="s">
        <v>171</v>
      </c>
      <c r="K631" s="105"/>
      <c r="L631" s="329">
        <v>1.3</v>
      </c>
      <c r="M631" s="105"/>
      <c r="N631" s="106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77" t="s">
        <v>171</v>
      </c>
      <c r="Y631" s="178" t="s">
        <v>171</v>
      </c>
    </row>
    <row r="632" spans="2:25" ht="15.75" customHeight="1" x14ac:dyDescent="0.25">
      <c r="B632" s="30">
        <v>46024</v>
      </c>
      <c r="C632" s="105"/>
      <c r="D632" s="106">
        <v>0.74</v>
      </c>
      <c r="E632" s="54"/>
      <c r="F632" s="54"/>
      <c r="G632" s="54"/>
      <c r="H632" s="54"/>
      <c r="I632" s="105"/>
      <c r="J632" s="106" t="s">
        <v>171</v>
      </c>
      <c r="K632" s="105"/>
      <c r="L632" s="329">
        <v>1.8</v>
      </c>
      <c r="M632" s="105"/>
      <c r="N632" s="106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77" t="s">
        <v>171</v>
      </c>
      <c r="Y632" s="178" t="s">
        <v>171</v>
      </c>
    </row>
    <row r="633" spans="2:25" ht="15.75" customHeight="1" x14ac:dyDescent="0.25">
      <c r="B633" s="30">
        <v>46027</v>
      </c>
      <c r="C633" s="105"/>
      <c r="D633" s="106">
        <v>0.8</v>
      </c>
      <c r="E633" s="54"/>
      <c r="F633" s="54"/>
      <c r="G633" s="54"/>
      <c r="H633" s="54"/>
      <c r="I633" s="105"/>
      <c r="J633" s="106" t="s">
        <v>171</v>
      </c>
      <c r="K633" s="105"/>
      <c r="L633" s="106" t="s">
        <v>171</v>
      </c>
      <c r="M633" s="105"/>
      <c r="N633" s="106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77" t="s">
        <v>171</v>
      </c>
      <c r="Y633" s="178" t="s">
        <v>171</v>
      </c>
    </row>
    <row r="634" spans="2:25" ht="15.75" customHeight="1" x14ac:dyDescent="0.25">
      <c r="B634" s="30">
        <v>46029</v>
      </c>
      <c r="C634" s="105"/>
      <c r="D634" s="106">
        <v>0.74</v>
      </c>
      <c r="E634" s="54"/>
      <c r="F634" s="54"/>
      <c r="G634" s="54"/>
      <c r="H634" s="54"/>
      <c r="I634" s="105"/>
      <c r="J634" s="106" t="s">
        <v>171</v>
      </c>
      <c r="K634" s="105"/>
      <c r="L634" s="106" t="s">
        <v>171</v>
      </c>
      <c r="M634" s="105"/>
      <c r="N634" s="106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77" t="s">
        <v>171</v>
      </c>
      <c r="Y634" s="178" t="s">
        <v>171</v>
      </c>
    </row>
    <row r="635" spans="2:25" ht="15.75" customHeight="1" x14ac:dyDescent="0.25">
      <c r="B635" s="30">
        <v>46031</v>
      </c>
      <c r="C635" s="105"/>
      <c r="D635" s="106">
        <v>0.77</v>
      </c>
      <c r="E635" s="54"/>
      <c r="F635" s="54"/>
      <c r="G635" s="54"/>
      <c r="H635" s="54"/>
      <c r="I635" s="105"/>
      <c r="J635" s="106">
        <v>0.31</v>
      </c>
      <c r="K635" s="105"/>
      <c r="L635" s="329">
        <v>1.6</v>
      </c>
      <c r="M635" s="105"/>
      <c r="N635" s="106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77" t="s">
        <v>171</v>
      </c>
      <c r="Y635" s="178" t="s">
        <v>171</v>
      </c>
    </row>
    <row r="636" spans="2:25" ht="15.75" customHeight="1" x14ac:dyDescent="0.25">
      <c r="B636" s="30">
        <v>46034</v>
      </c>
      <c r="C636" s="105"/>
      <c r="D636" s="106">
        <v>0.67</v>
      </c>
      <c r="E636" s="54"/>
      <c r="F636" s="54"/>
      <c r="G636" s="54"/>
      <c r="H636" s="54"/>
      <c r="I636" s="105"/>
      <c r="J636" s="106" t="s">
        <v>203</v>
      </c>
      <c r="K636" s="105"/>
      <c r="L636" s="329">
        <v>1.4</v>
      </c>
      <c r="M636" s="105"/>
      <c r="N636" s="106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77" t="s">
        <v>171</v>
      </c>
      <c r="Y636" s="178" t="s">
        <v>171</v>
      </c>
    </row>
    <row r="637" spans="2:25" ht="15.75" customHeight="1" x14ac:dyDescent="0.25">
      <c r="B637" s="30">
        <v>46036</v>
      </c>
      <c r="C637" s="105"/>
      <c r="D637" s="106">
        <v>0.92</v>
      </c>
      <c r="E637" s="54"/>
      <c r="F637" s="54"/>
      <c r="G637" s="54"/>
      <c r="H637" s="54"/>
      <c r="I637" s="105"/>
      <c r="J637" s="329">
        <v>1</v>
      </c>
      <c r="K637" s="105"/>
      <c r="L637" s="329">
        <v>1.4</v>
      </c>
      <c r="M637" s="105"/>
      <c r="N637" s="106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77" t="s">
        <v>171</v>
      </c>
      <c r="Y637" s="178" t="s">
        <v>171</v>
      </c>
    </row>
    <row r="638" spans="2:25" ht="15.75" customHeight="1" x14ac:dyDescent="0.25">
      <c r="B638" s="30">
        <v>46038</v>
      </c>
      <c r="C638" s="105"/>
      <c r="D638" s="329">
        <v>1</v>
      </c>
      <c r="E638" s="54"/>
      <c r="F638" s="54"/>
      <c r="G638" s="54"/>
      <c r="H638" s="54"/>
      <c r="I638" s="105"/>
      <c r="J638" s="106">
        <v>0.28000000000000003</v>
      </c>
      <c r="K638" s="105"/>
      <c r="L638" s="329">
        <v>1.5</v>
      </c>
      <c r="M638" s="105"/>
      <c r="N638" s="106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77" t="s">
        <v>171</v>
      </c>
      <c r="Y638" s="178" t="s">
        <v>171</v>
      </c>
    </row>
    <row r="639" spans="2:25" ht="15.75" customHeight="1" x14ac:dyDescent="0.25">
      <c r="B639" s="30">
        <v>46041</v>
      </c>
      <c r="C639" s="105"/>
      <c r="D639" s="106">
        <v>0.92</v>
      </c>
      <c r="E639" s="54"/>
      <c r="F639" s="54"/>
      <c r="G639" s="54"/>
      <c r="H639" s="54"/>
      <c r="I639" s="105"/>
      <c r="J639" s="106" t="s">
        <v>203</v>
      </c>
      <c r="K639" s="105"/>
      <c r="L639" s="329">
        <v>1.7</v>
      </c>
      <c r="M639" s="105"/>
      <c r="N639" s="106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77" t="s">
        <v>171</v>
      </c>
      <c r="Y639" s="178" t="s">
        <v>171</v>
      </c>
    </row>
    <row r="640" spans="2:25" ht="15.75" customHeight="1" x14ac:dyDescent="0.25">
      <c r="B640" s="30">
        <v>46043</v>
      </c>
      <c r="C640" s="105"/>
      <c r="D640" s="106">
        <v>0.74</v>
      </c>
      <c r="E640" s="54"/>
      <c r="F640" s="54"/>
      <c r="G640" s="54"/>
      <c r="H640" s="54"/>
      <c r="I640" s="105"/>
      <c r="J640" s="106" t="s">
        <v>203</v>
      </c>
      <c r="K640" s="105"/>
      <c r="L640" s="329">
        <v>1.5</v>
      </c>
      <c r="M640" s="105"/>
      <c r="N640" s="106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77" t="s">
        <v>171</v>
      </c>
      <c r="Y640" s="178" t="s">
        <v>171</v>
      </c>
    </row>
    <row r="641" spans="2:25" ht="15.75" customHeight="1" x14ac:dyDescent="0.25">
      <c r="B641" s="30">
        <v>46045</v>
      </c>
      <c r="C641" s="105"/>
      <c r="D641" s="106">
        <v>0.89</v>
      </c>
      <c r="E641" s="54"/>
      <c r="F641" s="54"/>
      <c r="G641" s="54"/>
      <c r="H641" s="54"/>
      <c r="I641" s="105"/>
      <c r="J641" s="106" t="s">
        <v>171</v>
      </c>
      <c r="K641" s="105"/>
      <c r="L641" s="329">
        <v>1.6</v>
      </c>
      <c r="M641" s="105"/>
      <c r="N641" s="106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77" t="s">
        <v>171</v>
      </c>
      <c r="Y641" s="178" t="s">
        <v>171</v>
      </c>
    </row>
    <row r="642" spans="2:25" ht="15.75" customHeight="1" x14ac:dyDescent="0.25">
      <c r="B642" s="30">
        <v>46048</v>
      </c>
      <c r="C642" s="105"/>
      <c r="D642" s="329">
        <v>1</v>
      </c>
      <c r="E642" s="54"/>
      <c r="F642" s="54"/>
      <c r="G642" s="54"/>
      <c r="H642" s="54"/>
      <c r="I642" s="105"/>
      <c r="J642" s="106" t="s">
        <v>171</v>
      </c>
      <c r="K642" s="105"/>
      <c r="L642" s="329">
        <v>1.8</v>
      </c>
      <c r="M642" s="105"/>
      <c r="N642" s="106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77" t="s">
        <v>171</v>
      </c>
      <c r="Y642" s="178" t="s">
        <v>171</v>
      </c>
    </row>
    <row r="643" spans="2:25" ht="15.75" customHeight="1" x14ac:dyDescent="0.25">
      <c r="B643" s="30">
        <v>46050</v>
      </c>
      <c r="C643" s="105"/>
      <c r="D643" s="106">
        <v>0.95</v>
      </c>
      <c r="E643" s="54"/>
      <c r="F643" s="54"/>
      <c r="G643" s="54"/>
      <c r="H643" s="54"/>
      <c r="I643" s="105"/>
      <c r="J643" s="106" t="s">
        <v>171</v>
      </c>
      <c r="K643" s="105"/>
      <c r="L643" s="329">
        <v>1.6</v>
      </c>
      <c r="M643" s="105"/>
      <c r="N643" s="106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77" t="s">
        <v>171</v>
      </c>
      <c r="Y643" s="178" t="s">
        <v>171</v>
      </c>
    </row>
    <row r="644" spans="2:25" ht="15.75" customHeight="1" x14ac:dyDescent="0.25">
      <c r="B644" s="30">
        <v>46052</v>
      </c>
      <c r="C644" s="105"/>
      <c r="D644" s="329">
        <v>1.2</v>
      </c>
      <c r="E644" s="54"/>
      <c r="F644" s="54"/>
      <c r="G644" s="54"/>
      <c r="H644" s="54"/>
      <c r="I644" s="105"/>
      <c r="J644" s="106">
        <v>0.28000000000000003</v>
      </c>
      <c r="K644" s="105"/>
      <c r="L644" s="329">
        <v>2.2999999999999998</v>
      </c>
      <c r="M644" s="105"/>
      <c r="N644" s="106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77" t="s">
        <v>171</v>
      </c>
      <c r="Y644" s="178" t="s">
        <v>171</v>
      </c>
    </row>
    <row r="645" spans="2:25" ht="15.75" customHeight="1" x14ac:dyDescent="0.25">
      <c r="B645" s="30">
        <v>46055</v>
      </c>
      <c r="C645" s="105"/>
      <c r="D645" s="106">
        <v>0.83</v>
      </c>
      <c r="E645" s="54"/>
      <c r="F645" s="54"/>
      <c r="G645" s="54"/>
      <c r="H645" s="54"/>
      <c r="I645" s="105"/>
      <c r="J645" s="106" t="s">
        <v>203</v>
      </c>
      <c r="K645" s="105"/>
      <c r="L645" s="329">
        <v>1.3</v>
      </c>
      <c r="M645" s="105"/>
      <c r="N645" s="106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77" t="s">
        <v>171</v>
      </c>
      <c r="Y645" s="178" t="s">
        <v>171</v>
      </c>
    </row>
    <row r="646" spans="2:25" ht="15.75" customHeight="1" x14ac:dyDescent="0.25">
      <c r="B646" s="30">
        <v>46057</v>
      </c>
      <c r="C646" s="105"/>
      <c r="D646" s="329">
        <v>1.4</v>
      </c>
      <c r="E646" s="54"/>
      <c r="F646" s="54"/>
      <c r="G646" s="54"/>
      <c r="H646" s="54"/>
      <c r="I646" s="105"/>
      <c r="J646" s="106" t="s">
        <v>171</v>
      </c>
      <c r="K646" s="105"/>
      <c r="L646" s="106" t="s">
        <v>171</v>
      </c>
      <c r="M646" s="105"/>
      <c r="N646" s="106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77" t="s">
        <v>171</v>
      </c>
      <c r="Y646" s="178" t="s">
        <v>171</v>
      </c>
    </row>
    <row r="647" spans="2:25" ht="15.75" customHeight="1" x14ac:dyDescent="0.25">
      <c r="B647" s="30">
        <v>46059</v>
      </c>
      <c r="C647" s="105"/>
      <c r="D647" s="106">
        <v>0.71</v>
      </c>
      <c r="E647" s="54"/>
      <c r="F647" s="54"/>
      <c r="G647" s="54"/>
      <c r="H647" s="54"/>
      <c r="I647" s="105"/>
      <c r="J647" s="106" t="s">
        <v>203</v>
      </c>
      <c r="K647" s="105"/>
      <c r="L647" s="329">
        <v>1.3</v>
      </c>
      <c r="M647" s="105"/>
      <c r="N647" s="106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77" t="s">
        <v>171</v>
      </c>
      <c r="Y647" s="178" t="s">
        <v>171</v>
      </c>
    </row>
    <row r="648" spans="2:25" ht="15.75" customHeight="1" x14ac:dyDescent="0.25">
      <c r="B648" s="30">
        <v>46062</v>
      </c>
      <c r="C648" s="105"/>
      <c r="D648" s="106">
        <v>0.77</v>
      </c>
      <c r="E648" s="54"/>
      <c r="F648" s="54"/>
      <c r="G648" s="54"/>
      <c r="H648" s="54"/>
      <c r="I648" s="105"/>
      <c r="J648" s="106" t="s">
        <v>203</v>
      </c>
      <c r="K648" s="105"/>
      <c r="L648" s="106">
        <v>0.98</v>
      </c>
      <c r="M648" s="105"/>
      <c r="N648" s="106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77" t="s">
        <v>171</v>
      </c>
      <c r="Y648" s="178" t="s">
        <v>171</v>
      </c>
    </row>
    <row r="649" spans="2:25" ht="15.75" customHeight="1" x14ac:dyDescent="0.25">
      <c r="B649" s="30">
        <v>46064</v>
      </c>
      <c r="C649" s="105"/>
      <c r="D649" s="106">
        <v>0.71</v>
      </c>
      <c r="E649" s="54"/>
      <c r="F649" s="54"/>
      <c r="G649" s="54"/>
      <c r="H649" s="54"/>
      <c r="I649" s="105"/>
      <c r="J649" s="106" t="s">
        <v>203</v>
      </c>
      <c r="K649" s="105"/>
      <c r="L649" s="106">
        <v>0.95</v>
      </c>
      <c r="M649" s="105"/>
      <c r="N649" s="106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77" t="s">
        <v>171</v>
      </c>
      <c r="Y649" s="178" t="s">
        <v>171</v>
      </c>
    </row>
    <row r="650" spans="2:25" ht="15.75" customHeight="1" x14ac:dyDescent="0.25">
      <c r="B650" s="30">
        <v>46066</v>
      </c>
      <c r="C650" s="105"/>
      <c r="D650" s="106">
        <v>0.52</v>
      </c>
      <c r="E650" s="54"/>
      <c r="F650" s="54"/>
      <c r="G650" s="54"/>
      <c r="H650" s="54"/>
      <c r="I650" s="105"/>
      <c r="J650" s="106" t="s">
        <v>203</v>
      </c>
      <c r="K650" s="105"/>
      <c r="L650" s="106">
        <v>0.57999999999999996</v>
      </c>
      <c r="M650" s="105"/>
      <c r="N650" s="106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77" t="s">
        <v>171</v>
      </c>
      <c r="Y650" s="178" t="s">
        <v>171</v>
      </c>
    </row>
    <row r="651" spans="2:25" ht="15.75" customHeight="1" x14ac:dyDescent="0.25">
      <c r="B651" s="30">
        <v>46069</v>
      </c>
      <c r="C651" s="105"/>
      <c r="D651" s="106">
        <v>0.57999999999999996</v>
      </c>
      <c r="E651" s="54"/>
      <c r="F651" s="54"/>
      <c r="G651" s="54"/>
      <c r="H651" s="54"/>
      <c r="I651" s="105"/>
      <c r="J651" s="106" t="s">
        <v>203</v>
      </c>
      <c r="K651" s="105"/>
      <c r="L651" s="329">
        <v>1.4</v>
      </c>
      <c r="M651" s="105"/>
      <c r="N651" s="106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77" t="s">
        <v>171</v>
      </c>
      <c r="Y651" s="178" t="s">
        <v>171</v>
      </c>
    </row>
    <row r="652" spans="2:25" ht="15.75" customHeight="1" x14ac:dyDescent="0.25">
      <c r="B652" s="30">
        <v>46071</v>
      </c>
      <c r="C652" s="105"/>
      <c r="D652" s="106">
        <v>0.67</v>
      </c>
      <c r="E652" s="54"/>
      <c r="F652" s="54"/>
      <c r="G652" s="54"/>
      <c r="H652" s="54"/>
      <c r="I652" s="105"/>
      <c r="J652" s="106" t="s">
        <v>203</v>
      </c>
      <c r="K652" s="105"/>
      <c r="L652" s="329">
        <v>1.9</v>
      </c>
      <c r="M652" s="105"/>
      <c r="N652" s="106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77" t="s">
        <v>171</v>
      </c>
      <c r="Y652" s="178" t="s">
        <v>171</v>
      </c>
    </row>
    <row r="653" spans="2:25" ht="15.75" customHeight="1" x14ac:dyDescent="0.25">
      <c r="B653" s="30">
        <v>46077</v>
      </c>
      <c r="C653" s="105"/>
      <c r="D653" s="106">
        <v>0.8</v>
      </c>
      <c r="E653" s="54"/>
      <c r="F653" s="54"/>
      <c r="G653" s="54"/>
      <c r="H653" s="54"/>
      <c r="I653" s="105"/>
      <c r="J653" s="106" t="s">
        <v>203</v>
      </c>
      <c r="K653" s="105"/>
      <c r="L653" s="329">
        <v>1.1000000000000001</v>
      </c>
      <c r="M653" s="105"/>
      <c r="N653" s="106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77" t="s">
        <v>171</v>
      </c>
      <c r="Y653" s="178" t="s">
        <v>171</v>
      </c>
    </row>
    <row r="654" spans="2:25" ht="15.75" customHeight="1" x14ac:dyDescent="0.25">
      <c r="B654" s="30">
        <v>46078</v>
      </c>
      <c r="C654" s="105"/>
      <c r="D654" s="106">
        <v>0.83</v>
      </c>
      <c r="E654" s="54"/>
      <c r="F654" s="54"/>
      <c r="G654" s="54"/>
      <c r="H654" s="54"/>
      <c r="I654" s="105"/>
      <c r="J654" s="106" t="s">
        <v>203</v>
      </c>
      <c r="K654" s="105"/>
      <c r="L654" s="329">
        <v>2.1</v>
      </c>
      <c r="M654" s="105"/>
      <c r="N654" s="106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77" t="s">
        <v>171</v>
      </c>
      <c r="Y654" s="178" t="s">
        <v>171</v>
      </c>
    </row>
    <row r="655" spans="2:25" ht="15.75" customHeight="1" x14ac:dyDescent="0.25">
      <c r="B655" s="30">
        <v>46080</v>
      </c>
      <c r="C655" s="105"/>
      <c r="D655" s="329">
        <v>1.1000000000000001</v>
      </c>
      <c r="E655" s="54"/>
      <c r="F655" s="54"/>
      <c r="G655" s="54"/>
      <c r="H655" s="54"/>
      <c r="I655" s="105"/>
      <c r="J655" s="106" t="s">
        <v>203</v>
      </c>
      <c r="K655" s="105"/>
      <c r="L655" s="329">
        <v>3.6</v>
      </c>
      <c r="M655" s="105"/>
      <c r="N655" s="106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77" t="s">
        <v>171</v>
      </c>
      <c r="Y655" s="178" t="s">
        <v>171</v>
      </c>
    </row>
    <row r="656" spans="2:25" ht="15.75" customHeight="1" x14ac:dyDescent="0.25">
      <c r="B656" s="30">
        <v>46083</v>
      </c>
      <c r="C656" s="105"/>
      <c r="D656" s="106">
        <v>0.86</v>
      </c>
      <c r="E656" s="54"/>
      <c r="F656" s="54"/>
      <c r="G656" s="54"/>
      <c r="H656" s="54"/>
      <c r="I656" s="105"/>
      <c r="J656" s="106" t="s">
        <v>203</v>
      </c>
      <c r="K656" s="105"/>
      <c r="L656" s="329">
        <v>1.1000000000000001</v>
      </c>
      <c r="M656" s="105"/>
      <c r="N656" s="106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77" t="s">
        <v>171</v>
      </c>
      <c r="Y656" s="178" t="s">
        <v>171</v>
      </c>
    </row>
    <row r="657" spans="2:25" ht="15.75" customHeight="1" x14ac:dyDescent="0.25">
      <c r="B657" s="30">
        <v>46085</v>
      </c>
      <c r="C657" s="105"/>
      <c r="D657" s="106">
        <v>0.77</v>
      </c>
      <c r="E657" s="54"/>
      <c r="F657" s="54"/>
      <c r="G657" s="54"/>
      <c r="H657" s="54"/>
      <c r="I657" s="105"/>
      <c r="J657" s="106" t="s">
        <v>203</v>
      </c>
      <c r="K657" s="105"/>
      <c r="L657" s="329">
        <v>1.4</v>
      </c>
      <c r="M657" s="105"/>
      <c r="N657" s="106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77" t="s">
        <v>171</v>
      </c>
      <c r="Y657" s="178" t="s">
        <v>171</v>
      </c>
    </row>
    <row r="658" spans="2:25" ht="15.75" customHeight="1" x14ac:dyDescent="0.25">
      <c r="B658" s="30">
        <v>46087</v>
      </c>
      <c r="C658" s="105"/>
      <c r="D658" s="329">
        <v>1.4</v>
      </c>
      <c r="E658" s="54"/>
      <c r="F658" s="54"/>
      <c r="G658" s="54"/>
      <c r="H658" s="54"/>
      <c r="I658" s="105"/>
      <c r="J658" s="106" t="s">
        <v>171</v>
      </c>
      <c r="K658" s="105"/>
      <c r="L658" s="106" t="s">
        <v>171</v>
      </c>
      <c r="M658" s="105"/>
      <c r="N658" s="106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77" t="s">
        <v>171</v>
      </c>
      <c r="Y658" s="178" t="s">
        <v>171</v>
      </c>
    </row>
    <row r="659" spans="2:25" ht="15.75" customHeight="1" x14ac:dyDescent="0.25">
      <c r="B659" s="30">
        <v>46090</v>
      </c>
      <c r="C659" s="105"/>
      <c r="D659" s="106">
        <v>0.95</v>
      </c>
      <c r="E659" s="54"/>
      <c r="F659" s="54"/>
      <c r="G659" s="54"/>
      <c r="H659" s="54"/>
      <c r="I659" s="105"/>
      <c r="J659" s="106" t="s">
        <v>171</v>
      </c>
      <c r="K659" s="105"/>
      <c r="L659" s="106" t="s">
        <v>171</v>
      </c>
      <c r="M659" s="105"/>
      <c r="N659" s="106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77" t="s">
        <v>171</v>
      </c>
      <c r="Y659" s="178" t="s">
        <v>171</v>
      </c>
    </row>
    <row r="660" spans="2:25" ht="15.75" customHeight="1" x14ac:dyDescent="0.25">
      <c r="B660" s="30">
        <v>46092</v>
      </c>
      <c r="C660" s="105"/>
      <c r="D660" s="329">
        <v>1.4</v>
      </c>
      <c r="E660" s="54"/>
      <c r="F660" s="54"/>
      <c r="G660" s="54"/>
      <c r="H660" s="54"/>
      <c r="I660" s="105"/>
      <c r="J660" s="106" t="s">
        <v>171</v>
      </c>
      <c r="K660" s="105"/>
      <c r="L660" s="106" t="s">
        <v>171</v>
      </c>
      <c r="M660" s="105"/>
      <c r="N660" s="106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77" t="s">
        <v>171</v>
      </c>
      <c r="Y660" s="178" t="s">
        <v>171</v>
      </c>
    </row>
    <row r="661" spans="2:25" ht="15.75" customHeight="1" x14ac:dyDescent="0.25">
      <c r="B661" s="30">
        <v>46094</v>
      </c>
      <c r="C661" s="105"/>
      <c r="D661" s="329">
        <v>1.2</v>
      </c>
      <c r="E661" s="54"/>
      <c r="F661" s="54"/>
      <c r="G661" s="54"/>
      <c r="H661" s="54"/>
      <c r="I661" s="105"/>
      <c r="J661" s="106" t="s">
        <v>203</v>
      </c>
      <c r="K661" s="105"/>
      <c r="L661" s="106" t="s">
        <v>171</v>
      </c>
      <c r="M661" s="105"/>
      <c r="N661" s="106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77" t="s">
        <v>171</v>
      </c>
      <c r="Y661" s="178" t="s">
        <v>171</v>
      </c>
    </row>
    <row r="662" spans="2:25" ht="15.75" customHeight="1" x14ac:dyDescent="0.25">
      <c r="B662" s="30">
        <v>46097</v>
      </c>
      <c r="C662" s="105"/>
      <c r="D662" s="106">
        <v>0.86</v>
      </c>
      <c r="E662" s="54"/>
      <c r="F662" s="54"/>
      <c r="G662" s="54"/>
      <c r="H662" s="54"/>
      <c r="I662" s="105"/>
      <c r="J662" s="106">
        <v>0.25</v>
      </c>
      <c r="K662" s="105"/>
      <c r="L662" s="329">
        <v>1.3</v>
      </c>
      <c r="M662" s="105"/>
      <c r="N662" s="106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77" t="s">
        <v>171</v>
      </c>
      <c r="Y662" s="178" t="s">
        <v>171</v>
      </c>
    </row>
    <row r="663" spans="2:25" ht="15.75" customHeight="1" x14ac:dyDescent="0.25">
      <c r="B663" s="30">
        <v>46099</v>
      </c>
      <c r="C663" s="105"/>
      <c r="D663" s="106">
        <v>0.67</v>
      </c>
      <c r="E663" s="54"/>
      <c r="F663" s="54"/>
      <c r="G663" s="54"/>
      <c r="H663" s="54"/>
      <c r="I663" s="105"/>
      <c r="J663" s="106">
        <v>0.25</v>
      </c>
      <c r="K663" s="105"/>
      <c r="L663" s="106">
        <v>0.92</v>
      </c>
      <c r="M663" s="105"/>
      <c r="N663" s="106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77" t="s">
        <v>171</v>
      </c>
      <c r="Y663" s="178" t="s">
        <v>171</v>
      </c>
    </row>
    <row r="664" spans="2:25" ht="15.75" customHeight="1" x14ac:dyDescent="0.25">
      <c r="B664" s="30">
        <v>46101</v>
      </c>
      <c r="C664" s="105"/>
      <c r="D664" s="106">
        <v>0.61</v>
      </c>
      <c r="E664" s="54"/>
      <c r="F664" s="54"/>
      <c r="G664" s="54"/>
      <c r="H664" s="54"/>
      <c r="I664" s="105"/>
      <c r="J664" s="106" t="s">
        <v>203</v>
      </c>
      <c r="K664" s="105"/>
      <c r="L664" s="329">
        <v>1.1000000000000001</v>
      </c>
      <c r="M664" s="105"/>
      <c r="N664" s="106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77" t="s">
        <v>171</v>
      </c>
      <c r="Y664" s="178" t="s">
        <v>171</v>
      </c>
    </row>
    <row r="665" spans="2:25" ht="15.75" customHeight="1" x14ac:dyDescent="0.25">
      <c r="B665" s="30">
        <v>46104</v>
      </c>
      <c r="C665" s="105"/>
      <c r="D665" s="106">
        <v>0.4</v>
      </c>
      <c r="E665" s="54"/>
      <c r="F665" s="54"/>
      <c r="G665" s="54"/>
      <c r="H665" s="54"/>
      <c r="I665" s="105"/>
      <c r="J665" s="106">
        <v>0.25</v>
      </c>
      <c r="K665" s="105"/>
      <c r="L665" s="106">
        <v>0.86</v>
      </c>
      <c r="M665" s="105"/>
      <c r="N665" s="106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77" t="s">
        <v>171</v>
      </c>
      <c r="Y665" s="178" t="s">
        <v>171</v>
      </c>
    </row>
    <row r="666" spans="2:25" ht="15.75" customHeight="1" x14ac:dyDescent="0.25">
      <c r="B666" s="30">
        <v>46106</v>
      </c>
      <c r="C666" s="105"/>
      <c r="D666" s="106">
        <v>0.57999999999999996</v>
      </c>
      <c r="E666" s="54"/>
      <c r="F666" s="54"/>
      <c r="G666" s="54"/>
      <c r="H666" s="54"/>
      <c r="I666" s="105"/>
      <c r="J666" s="106" t="s">
        <v>203</v>
      </c>
      <c r="K666" s="105"/>
      <c r="L666" s="106">
        <v>0.55000000000000004</v>
      </c>
      <c r="M666" s="105"/>
      <c r="N666" s="106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77" t="s">
        <v>171</v>
      </c>
      <c r="Y666" s="178" t="s">
        <v>171</v>
      </c>
    </row>
    <row r="667" spans="2:25" ht="15.75" customHeight="1" x14ac:dyDescent="0.25">
      <c r="B667" s="30">
        <v>46108</v>
      </c>
      <c r="C667" s="105"/>
      <c r="D667" s="106">
        <v>0.64</v>
      </c>
      <c r="E667" s="54"/>
      <c r="F667" s="54"/>
      <c r="G667" s="54"/>
      <c r="H667" s="54"/>
      <c r="I667" s="105"/>
      <c r="J667" s="106">
        <v>0.21</v>
      </c>
      <c r="K667" s="105"/>
      <c r="L667" s="106">
        <v>0.71</v>
      </c>
      <c r="M667" s="105"/>
      <c r="N667" s="106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77" t="s">
        <v>171</v>
      </c>
      <c r="Y667" s="178" t="s">
        <v>171</v>
      </c>
    </row>
    <row r="668" spans="2:25" ht="15.75" customHeight="1" x14ac:dyDescent="0.25">
      <c r="B668" s="30">
        <v>46111</v>
      </c>
      <c r="C668" s="105"/>
      <c r="D668" s="106">
        <v>0.67</v>
      </c>
      <c r="E668" s="54"/>
      <c r="F668" s="54"/>
      <c r="G668" s="54"/>
      <c r="H668" s="54"/>
      <c r="I668" s="105"/>
      <c r="J668" s="106" t="s">
        <v>203</v>
      </c>
      <c r="K668" s="105"/>
      <c r="L668" s="106" t="s">
        <v>171</v>
      </c>
      <c r="M668" s="105"/>
      <c r="N668" s="106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77" t="s">
        <v>171</v>
      </c>
      <c r="Y668" s="178" t="s">
        <v>171</v>
      </c>
    </row>
    <row r="669" spans="2:25" ht="15.75" customHeight="1" x14ac:dyDescent="0.25">
      <c r="B669" s="30">
        <v>46113</v>
      </c>
      <c r="C669" s="105"/>
      <c r="D669" s="106">
        <v>0.64</v>
      </c>
      <c r="E669" s="54"/>
      <c r="F669" s="54"/>
      <c r="G669" s="54"/>
      <c r="H669" s="54"/>
      <c r="I669" s="105"/>
      <c r="J669" s="106" t="s">
        <v>203</v>
      </c>
      <c r="K669" s="105"/>
      <c r="L669" s="106">
        <v>0.83</v>
      </c>
      <c r="M669" s="105"/>
      <c r="N669" s="106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77" t="s">
        <v>171</v>
      </c>
      <c r="Y669" s="178" t="s">
        <v>171</v>
      </c>
    </row>
    <row r="670" spans="2:25" ht="15.75" customHeight="1" x14ac:dyDescent="0.25">
      <c r="B670" s="30">
        <v>46118</v>
      </c>
      <c r="C670" s="105"/>
      <c r="D670" s="106">
        <v>0.95</v>
      </c>
      <c r="E670" s="54"/>
      <c r="F670" s="54"/>
      <c r="G670" s="54"/>
      <c r="H670" s="54"/>
      <c r="I670" s="105"/>
      <c r="J670" s="106" t="s">
        <v>203</v>
      </c>
      <c r="K670" s="105"/>
      <c r="L670" s="329">
        <v>1.1000000000000001</v>
      </c>
      <c r="M670" s="105"/>
      <c r="N670" s="106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77" t="s">
        <v>171</v>
      </c>
      <c r="Y670" s="178" t="s">
        <v>171</v>
      </c>
    </row>
    <row r="671" spans="2:25" ht="15.75" customHeight="1" x14ac:dyDescent="0.25">
      <c r="B671" s="30">
        <v>46120</v>
      </c>
      <c r="C671" s="105"/>
      <c r="D671" s="329">
        <v>1.2</v>
      </c>
      <c r="E671" s="54"/>
      <c r="F671" s="54"/>
      <c r="G671" s="54"/>
      <c r="H671" s="54"/>
      <c r="I671" s="105"/>
      <c r="J671" s="106" t="s">
        <v>203</v>
      </c>
      <c r="K671" s="105"/>
      <c r="L671" s="329">
        <v>1.2</v>
      </c>
      <c r="M671" s="105"/>
      <c r="N671" s="106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77" t="s">
        <v>171</v>
      </c>
      <c r="Y671" s="178" t="s">
        <v>171</v>
      </c>
    </row>
    <row r="672" spans="2:25" ht="15.75" customHeight="1" x14ac:dyDescent="0.25">
      <c r="B672" s="30">
        <v>46122</v>
      </c>
      <c r="C672" s="105"/>
      <c r="D672" s="329">
        <v>1.5</v>
      </c>
      <c r="E672" s="54"/>
      <c r="F672" s="54"/>
      <c r="G672" s="54"/>
      <c r="H672" s="54"/>
      <c r="I672" s="105"/>
      <c r="J672" s="106" t="s">
        <v>203</v>
      </c>
      <c r="K672" s="105"/>
      <c r="L672" s="329">
        <v>1.5</v>
      </c>
      <c r="M672" s="105"/>
      <c r="N672" s="106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77" t="s">
        <v>171</v>
      </c>
      <c r="Y672" s="178" t="s">
        <v>171</v>
      </c>
    </row>
    <row r="673" spans="2:25" ht="15.75" customHeight="1" x14ac:dyDescent="0.25">
      <c r="B673" s="30">
        <v>46125</v>
      </c>
      <c r="C673" s="105"/>
      <c r="D673" s="106">
        <v>0.86</v>
      </c>
      <c r="E673" s="54"/>
      <c r="F673" s="54"/>
      <c r="G673" s="54"/>
      <c r="H673" s="54"/>
      <c r="I673" s="105"/>
      <c r="J673" s="106" t="s">
        <v>203</v>
      </c>
      <c r="K673" s="105"/>
      <c r="L673" s="329">
        <v>1.1000000000000001</v>
      </c>
      <c r="M673" s="105"/>
      <c r="N673" s="106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77" t="s">
        <v>171</v>
      </c>
      <c r="Y673" s="178" t="s">
        <v>171</v>
      </c>
    </row>
    <row r="674" spans="2:25" ht="15.75" customHeight="1" x14ac:dyDescent="0.25">
      <c r="B674" s="30">
        <v>46127</v>
      </c>
      <c r="C674" s="105"/>
      <c r="D674" s="106">
        <v>0.52</v>
      </c>
      <c r="E674" s="54"/>
      <c r="F674" s="54"/>
      <c r="G674" s="54"/>
      <c r="H674" s="54"/>
      <c r="I674" s="105"/>
      <c r="J674" s="106" t="s">
        <v>203</v>
      </c>
      <c r="K674" s="105"/>
      <c r="L674" s="106">
        <v>0.4</v>
      </c>
      <c r="M674" s="105"/>
      <c r="N674" s="106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77" t="s">
        <v>171</v>
      </c>
      <c r="Y674" s="178" t="s">
        <v>171</v>
      </c>
    </row>
    <row r="675" spans="2:25" ht="15.75" customHeight="1" x14ac:dyDescent="0.25">
      <c r="B675" s="30">
        <v>46129</v>
      </c>
      <c r="C675" s="105"/>
      <c r="D675" s="106">
        <v>0.55000000000000004</v>
      </c>
      <c r="E675" s="54"/>
      <c r="F675" s="54"/>
      <c r="G675" s="54"/>
      <c r="H675" s="54"/>
      <c r="I675" s="105"/>
      <c r="J675" s="106">
        <v>0.31</v>
      </c>
      <c r="K675" s="105"/>
      <c r="L675" s="106">
        <v>0.95</v>
      </c>
      <c r="M675" s="105"/>
      <c r="N675" s="106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77" t="s">
        <v>171</v>
      </c>
      <c r="Y675" s="178" t="s">
        <v>171</v>
      </c>
    </row>
    <row r="676" spans="2:25" ht="15.75" customHeight="1" x14ac:dyDescent="0.25">
      <c r="B676" s="30">
        <v>46132</v>
      </c>
      <c r="C676" s="105"/>
      <c r="D676" s="106">
        <v>1</v>
      </c>
      <c r="E676" s="54"/>
      <c r="F676" s="54"/>
      <c r="G676" s="54"/>
      <c r="H676" s="54"/>
      <c r="I676" s="105"/>
      <c r="J676" s="106">
        <v>0.46</v>
      </c>
      <c r="K676" s="105"/>
      <c r="L676" s="106">
        <v>1</v>
      </c>
      <c r="M676" s="105"/>
      <c r="N676" s="106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77" t="s">
        <v>171</v>
      </c>
      <c r="Y676" s="178" t="s">
        <v>171</v>
      </c>
    </row>
    <row r="677" spans="2:25" ht="15.75" customHeight="1" x14ac:dyDescent="0.25">
      <c r="B677" s="30">
        <v>46134</v>
      </c>
      <c r="C677" s="105"/>
      <c r="D677" s="106">
        <v>0.71</v>
      </c>
      <c r="E677" s="54"/>
      <c r="F677" s="54"/>
      <c r="G677" s="54"/>
      <c r="H677" s="54"/>
      <c r="I677" s="105"/>
      <c r="J677" s="106">
        <v>0.34</v>
      </c>
      <c r="K677" s="105"/>
      <c r="L677" s="329">
        <v>1.5</v>
      </c>
      <c r="M677" s="105"/>
      <c r="N677" s="106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77" t="s">
        <v>171</v>
      </c>
      <c r="Y677" s="178" t="s">
        <v>171</v>
      </c>
    </row>
    <row r="678" spans="2:25" ht="15.75" customHeight="1" x14ac:dyDescent="0.25">
      <c r="B678" s="30">
        <v>46136</v>
      </c>
      <c r="C678" s="105"/>
      <c r="D678" s="106">
        <v>0.52</v>
      </c>
      <c r="E678" s="54"/>
      <c r="F678" s="54"/>
      <c r="G678" s="54"/>
      <c r="H678" s="54"/>
      <c r="I678" s="105"/>
      <c r="J678" s="106" t="s">
        <v>203</v>
      </c>
      <c r="K678" s="105"/>
      <c r="L678" s="106">
        <v>0.83</v>
      </c>
      <c r="M678" s="105"/>
      <c r="N678" s="106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77" t="s">
        <v>171</v>
      </c>
      <c r="Y678" s="178" t="s">
        <v>171</v>
      </c>
    </row>
    <row r="679" spans="2:25" ht="15.75" customHeight="1" x14ac:dyDescent="0.25">
      <c r="B679" s="30">
        <v>46139</v>
      </c>
      <c r="C679" s="105"/>
      <c r="D679" s="106">
        <v>0.8</v>
      </c>
      <c r="E679" s="54"/>
      <c r="F679" s="54"/>
      <c r="G679" s="54"/>
      <c r="H679" s="54"/>
      <c r="I679" s="105"/>
      <c r="J679" s="106" t="s">
        <v>203</v>
      </c>
      <c r="K679" s="105"/>
      <c r="L679" s="329">
        <v>1.3</v>
      </c>
      <c r="M679" s="105"/>
      <c r="N679" s="106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77" t="s">
        <v>171</v>
      </c>
      <c r="Y679" s="178" t="s">
        <v>171</v>
      </c>
    </row>
    <row r="680" spans="2:25" ht="15.75" customHeight="1" x14ac:dyDescent="0.25">
      <c r="B680" s="30">
        <v>46146</v>
      </c>
      <c r="C680" s="105"/>
      <c r="D680" s="106">
        <v>0.77</v>
      </c>
      <c r="E680" s="54"/>
      <c r="F680" s="54"/>
      <c r="G680" s="54"/>
      <c r="H680" s="54"/>
      <c r="I680" s="105"/>
      <c r="J680" s="106" t="s">
        <v>203</v>
      </c>
      <c r="K680" s="105"/>
      <c r="L680" s="329">
        <v>1.5</v>
      </c>
      <c r="M680" s="105"/>
      <c r="N680" s="106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203</v>
      </c>
      <c r="U680" s="175" t="s">
        <v>203</v>
      </c>
      <c r="V680" s="225" t="s">
        <v>171</v>
      </c>
      <c r="W680" s="176" t="s">
        <v>171</v>
      </c>
      <c r="X680" s="177">
        <v>0.25</v>
      </c>
      <c r="Y680" s="178" t="s">
        <v>171</v>
      </c>
    </row>
    <row r="681" spans="2:25" ht="15.75" customHeight="1" x14ac:dyDescent="0.25">
      <c r="B681" s="30">
        <v>46148</v>
      </c>
      <c r="C681" s="105"/>
      <c r="D681" s="106">
        <v>0.77</v>
      </c>
      <c r="E681" s="54"/>
      <c r="F681" s="54"/>
      <c r="G681" s="54"/>
      <c r="H681" s="54"/>
      <c r="I681" s="105"/>
      <c r="J681" s="106" t="s">
        <v>203</v>
      </c>
      <c r="K681" s="105"/>
      <c r="L681" s="106">
        <v>0.92</v>
      </c>
      <c r="M681" s="105"/>
      <c r="N681" s="106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77" t="s">
        <v>171</v>
      </c>
      <c r="Y681" s="178" t="s">
        <v>171</v>
      </c>
    </row>
    <row r="682" spans="2:25" x14ac:dyDescent="0.25">
      <c r="B682" s="30">
        <v>46150</v>
      </c>
      <c r="C682" s="105"/>
      <c r="D682" s="106">
        <v>0.77</v>
      </c>
      <c r="E682" s="54"/>
      <c r="F682" s="54"/>
      <c r="G682" s="54"/>
      <c r="H682" s="54"/>
      <c r="I682" s="105"/>
      <c r="J682" s="106" t="s">
        <v>171</v>
      </c>
      <c r="K682" s="105"/>
      <c r="L682" s="106" t="s">
        <v>171</v>
      </c>
      <c r="M682" s="105"/>
      <c r="N682" s="106" t="s">
        <v>171</v>
      </c>
      <c r="O682" s="357">
        <v>1.4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>
        <v>1</v>
      </c>
      <c r="X682" s="177">
        <v>1</v>
      </c>
      <c r="Y682" s="178" t="s">
        <v>171</v>
      </c>
    </row>
    <row r="683" spans="2:25" x14ac:dyDescent="0.25">
      <c r="B683" s="30">
        <v>46153</v>
      </c>
      <c r="C683" s="105"/>
      <c r="D683" s="106">
        <v>0.61</v>
      </c>
      <c r="E683" s="54"/>
      <c r="F683" s="54"/>
      <c r="G683" s="54"/>
      <c r="H683" s="54"/>
      <c r="I683" s="105"/>
      <c r="J683" s="106" t="s">
        <v>171</v>
      </c>
      <c r="K683" s="105"/>
      <c r="L683" s="106" t="s">
        <v>171</v>
      </c>
      <c r="M683" s="105"/>
      <c r="N683" s="106" t="s">
        <v>171</v>
      </c>
      <c r="O683" s="104">
        <v>0.98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77" t="s">
        <v>171</v>
      </c>
      <c r="Y683" s="178" t="s">
        <v>171</v>
      </c>
    </row>
    <row r="684" spans="2:25" x14ac:dyDescent="0.25">
      <c r="B684" s="30">
        <v>46155</v>
      </c>
      <c r="C684" s="105"/>
      <c r="D684" s="106">
        <v>0.86</v>
      </c>
      <c r="E684" s="54"/>
      <c r="F684" s="54"/>
      <c r="G684" s="54"/>
      <c r="H684" s="54"/>
      <c r="I684" s="105"/>
      <c r="J684" s="106" t="s">
        <v>171</v>
      </c>
      <c r="K684" s="105"/>
      <c r="L684" s="106" t="s">
        <v>171</v>
      </c>
      <c r="M684" s="105"/>
      <c r="N684" s="106" t="s">
        <v>171</v>
      </c>
      <c r="O684" s="104">
        <v>0.74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77">
        <v>0.37</v>
      </c>
      <c r="Y684" s="178" t="s">
        <v>171</v>
      </c>
    </row>
    <row r="685" spans="2:25" x14ac:dyDescent="0.25">
      <c r="B685" s="30">
        <v>46157</v>
      </c>
      <c r="C685" s="105"/>
      <c r="D685" s="106">
        <v>0.71</v>
      </c>
      <c r="E685" s="54"/>
      <c r="F685" s="54"/>
      <c r="G685" s="54"/>
      <c r="H685" s="54"/>
      <c r="I685" s="105"/>
      <c r="J685" s="106" t="s">
        <v>171</v>
      </c>
      <c r="K685" s="105"/>
      <c r="L685" s="106">
        <v>1.5</v>
      </c>
      <c r="M685" s="105"/>
      <c r="N685" s="106" t="s">
        <v>171</v>
      </c>
      <c r="O685" s="104"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77">
        <v>0.37</v>
      </c>
      <c r="Y685" s="178" t="s">
        <v>171</v>
      </c>
    </row>
    <row r="686" spans="2:25" x14ac:dyDescent="0.25">
      <c r="B686" s="30">
        <v>46160</v>
      </c>
      <c r="C686" s="105"/>
      <c r="D686" s="106">
        <v>0.83</v>
      </c>
      <c r="E686" s="54"/>
      <c r="F686" s="54"/>
      <c r="G686" s="54"/>
      <c r="H686" s="54"/>
      <c r="I686" s="105"/>
      <c r="J686" s="106" t="s">
        <v>171</v>
      </c>
      <c r="K686" s="105"/>
      <c r="L686" s="106">
        <v>1.5</v>
      </c>
      <c r="M686" s="105"/>
      <c r="N686" s="106" t="s">
        <v>171</v>
      </c>
      <c r="O686" s="104"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77">
        <v>0.34</v>
      </c>
      <c r="Y686" s="178" t="s">
        <v>171</v>
      </c>
    </row>
    <row r="687" spans="2:25" x14ac:dyDescent="0.25">
      <c r="B687" s="30">
        <v>46162</v>
      </c>
      <c r="C687" s="105"/>
      <c r="D687" s="106">
        <v>0.95</v>
      </c>
      <c r="E687" s="54"/>
      <c r="F687" s="54"/>
      <c r="G687" s="54"/>
      <c r="H687" s="54"/>
      <c r="I687" s="105"/>
      <c r="J687" s="106" t="s">
        <v>171</v>
      </c>
      <c r="K687" s="105"/>
      <c r="L687" s="329">
        <v>1.6</v>
      </c>
      <c r="M687" s="105"/>
      <c r="N687" s="106" t="s">
        <v>171</v>
      </c>
      <c r="O687" s="104"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77">
        <v>0.43</v>
      </c>
      <c r="Y687" s="178" t="s">
        <v>171</v>
      </c>
    </row>
    <row r="688" spans="2:25" x14ac:dyDescent="0.25">
      <c r="B688" s="30">
        <v>46164</v>
      </c>
      <c r="C688" s="105"/>
      <c r="D688" s="106">
        <v>0.86</v>
      </c>
      <c r="E688" s="54"/>
      <c r="F688" s="54"/>
      <c r="G688" s="54"/>
      <c r="H688" s="54"/>
      <c r="I688" s="105"/>
      <c r="J688" s="106" t="s">
        <v>171</v>
      </c>
      <c r="K688" s="105"/>
      <c r="L688" s="106">
        <v>1.69</v>
      </c>
      <c r="M688" s="105"/>
      <c r="N688" s="106" t="s">
        <v>171</v>
      </c>
      <c r="O688" s="104"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77">
        <v>0.37</v>
      </c>
      <c r="Y688" s="178" t="s">
        <v>171</v>
      </c>
    </row>
    <row r="689" spans="2:25" x14ac:dyDescent="0.25">
      <c r="B689" s="30">
        <v>46167</v>
      </c>
      <c r="C689" s="105"/>
      <c r="D689" s="106">
        <v>0.89</v>
      </c>
      <c r="E689" s="54"/>
      <c r="F689" s="54"/>
      <c r="G689" s="54"/>
      <c r="H689" s="54"/>
      <c r="I689" s="105"/>
      <c r="J689" s="106" t="s">
        <v>171</v>
      </c>
      <c r="K689" s="105"/>
      <c r="L689" s="106">
        <v>1.4</v>
      </c>
      <c r="M689" s="105"/>
      <c r="N689" s="106" t="s">
        <v>171</v>
      </c>
      <c r="O689" s="104"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77">
        <v>0.46</v>
      </c>
      <c r="Y689" s="178" t="s">
        <v>171</v>
      </c>
    </row>
    <row r="690" spans="2:25" x14ac:dyDescent="0.25">
      <c r="B690" s="30">
        <v>46169</v>
      </c>
      <c r="C690" s="105"/>
      <c r="D690" s="106">
        <v>0.98</v>
      </c>
      <c r="E690" s="54"/>
      <c r="F690" s="54"/>
      <c r="G690" s="54"/>
      <c r="H690" s="54"/>
      <c r="I690" s="105"/>
      <c r="J690" s="106" t="s">
        <v>171</v>
      </c>
      <c r="K690" s="105"/>
      <c r="L690" s="106">
        <v>1.6</v>
      </c>
      <c r="M690" s="105"/>
      <c r="N690" s="106" t="s">
        <v>171</v>
      </c>
      <c r="O690" s="104"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77">
        <v>0.52</v>
      </c>
      <c r="Y690" s="178" t="s">
        <v>171</v>
      </c>
    </row>
    <row r="691" spans="2:25" x14ac:dyDescent="0.25">
      <c r="B691" s="30">
        <v>46171</v>
      </c>
      <c r="C691" s="105"/>
      <c r="D691" s="106">
        <v>0.83</v>
      </c>
      <c r="E691" s="54"/>
      <c r="F691" s="54"/>
      <c r="G691" s="54"/>
      <c r="H691" s="54"/>
      <c r="I691" s="105"/>
      <c r="J691" s="106" t="s">
        <v>171</v>
      </c>
      <c r="K691" s="105"/>
      <c r="L691" s="106">
        <v>1.5</v>
      </c>
      <c r="M691" s="105"/>
      <c r="N691" s="106" t="s">
        <v>171</v>
      </c>
      <c r="O691" s="104"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77">
        <v>0.52</v>
      </c>
      <c r="Y691" s="178" t="s">
        <v>171</v>
      </c>
    </row>
    <row r="692" spans="2:25" x14ac:dyDescent="0.25">
      <c r="B692" s="30">
        <v>46174</v>
      </c>
      <c r="C692" s="105"/>
      <c r="D692" s="106">
        <v>0.83</v>
      </c>
      <c r="E692" s="54"/>
      <c r="F692" s="54"/>
      <c r="G692" s="54"/>
      <c r="H692" s="54"/>
      <c r="I692" s="105"/>
      <c r="J692" s="106" t="s">
        <v>171</v>
      </c>
      <c r="K692" s="105"/>
      <c r="L692" s="106">
        <v>1.3</v>
      </c>
      <c r="M692" s="105"/>
      <c r="N692" s="106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77">
        <v>0.37</v>
      </c>
      <c r="Y692" s="178" t="s">
        <v>171</v>
      </c>
    </row>
    <row r="693" spans="2:25" x14ac:dyDescent="0.25">
      <c r="B693" s="30">
        <v>46176</v>
      </c>
      <c r="C693" s="105"/>
      <c r="D693" s="106">
        <v>1.3</v>
      </c>
      <c r="E693" s="54"/>
      <c r="F693" s="54"/>
      <c r="G693" s="54"/>
      <c r="H693" s="54"/>
      <c r="I693" s="105"/>
      <c r="J693" s="106" t="s">
        <v>171</v>
      </c>
      <c r="K693" s="105"/>
      <c r="L693" s="106">
        <v>1.7</v>
      </c>
      <c r="M693" s="105"/>
      <c r="N693" s="106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77">
        <v>0.46</v>
      </c>
      <c r="Y693" s="178" t="s">
        <v>171</v>
      </c>
    </row>
    <row r="694" spans="2:25" x14ac:dyDescent="0.25">
      <c r="B694" s="30">
        <v>46178</v>
      </c>
      <c r="C694" s="105"/>
      <c r="D694" s="106">
        <v>1.1000000000000001</v>
      </c>
      <c r="E694" s="54"/>
      <c r="F694" s="54"/>
      <c r="G694" s="54"/>
      <c r="H694" s="54"/>
      <c r="I694" s="105"/>
      <c r="J694" s="106" t="s">
        <v>171</v>
      </c>
      <c r="K694" s="105"/>
      <c r="L694" s="106">
        <v>1.2</v>
      </c>
      <c r="M694" s="105"/>
      <c r="N694" s="106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77">
        <v>0.61</v>
      </c>
      <c r="Y694" s="178" t="s">
        <v>171</v>
      </c>
    </row>
    <row r="695" spans="2:25" x14ac:dyDescent="0.25">
      <c r="B695" s="30">
        <v>46181</v>
      </c>
      <c r="C695" s="105"/>
      <c r="D695" s="106">
        <v>1.2</v>
      </c>
      <c r="E695" s="54"/>
      <c r="F695" s="54"/>
      <c r="G695" s="54"/>
      <c r="H695" s="54"/>
      <c r="I695" s="105"/>
      <c r="J695" s="106" t="s">
        <v>171</v>
      </c>
      <c r="K695" s="105"/>
      <c r="L695" s="106">
        <v>1.3</v>
      </c>
      <c r="M695" s="105"/>
      <c r="N695" s="106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77">
        <v>0.43</v>
      </c>
      <c r="Y695" s="178" t="s">
        <v>171</v>
      </c>
    </row>
    <row r="696" spans="2:25" x14ac:dyDescent="0.25">
      <c r="B696" s="30">
        <v>46183</v>
      </c>
      <c r="C696" s="105"/>
      <c r="D696" s="106">
        <v>1</v>
      </c>
      <c r="E696" s="54"/>
      <c r="F696" s="54"/>
      <c r="G696" s="54"/>
      <c r="H696" s="54"/>
      <c r="I696" s="105"/>
      <c r="J696" s="106" t="s">
        <v>171</v>
      </c>
      <c r="K696" s="105"/>
      <c r="L696" s="106">
        <v>0.98</v>
      </c>
      <c r="M696" s="105"/>
      <c r="N696" s="106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77">
        <v>0.71</v>
      </c>
      <c r="Y696" s="178" t="s">
        <v>171</v>
      </c>
    </row>
    <row r="697" spans="2:25" x14ac:dyDescent="0.25">
      <c r="B697" s="30">
        <v>46185</v>
      </c>
      <c r="C697" s="105"/>
      <c r="D697" s="106">
        <v>1.4</v>
      </c>
      <c r="E697" s="54"/>
      <c r="F697" s="54"/>
      <c r="G697" s="54"/>
      <c r="H697" s="54"/>
      <c r="I697" s="105"/>
      <c r="J697" s="106" t="s">
        <v>171</v>
      </c>
      <c r="K697" s="105"/>
      <c r="L697" s="106">
        <v>1.3</v>
      </c>
      <c r="M697" s="105"/>
      <c r="N697" s="106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77"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06">
        <v>1.3</v>
      </c>
      <c r="E698" s="54"/>
      <c r="F698" s="54"/>
      <c r="G698" s="54"/>
      <c r="H698" s="54"/>
      <c r="I698" s="105"/>
      <c r="J698" s="106" t="s">
        <v>171</v>
      </c>
      <c r="K698" s="105"/>
      <c r="L698" s="106">
        <v>1.1000000000000001</v>
      </c>
      <c r="M698" s="105"/>
      <c r="N698" s="106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77">
        <v>0.77</v>
      </c>
      <c r="Y698" s="178" t="s">
        <v>171</v>
      </c>
    </row>
    <row r="699" spans="2:25" x14ac:dyDescent="0.25">
      <c r="B699" s="30">
        <v>46190</v>
      </c>
      <c r="C699" s="105"/>
      <c r="D699" s="106">
        <v>0.98</v>
      </c>
      <c r="E699" s="54"/>
      <c r="F699" s="54"/>
      <c r="G699" s="54"/>
      <c r="H699" s="54"/>
      <c r="I699" s="105"/>
      <c r="J699" s="106" t="s">
        <v>171</v>
      </c>
      <c r="K699" s="105"/>
      <c r="L699" s="106">
        <v>1.1000000000000001</v>
      </c>
      <c r="M699" s="105"/>
      <c r="N699" s="106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77">
        <v>0.71</v>
      </c>
      <c r="Y699" s="178" t="s">
        <v>171</v>
      </c>
    </row>
    <row r="700" spans="2:25" x14ac:dyDescent="0.25">
      <c r="B700" s="30">
        <v>46192</v>
      </c>
      <c r="C700" s="105"/>
      <c r="D700" s="106">
        <v>1.1000000000000001</v>
      </c>
      <c r="E700" s="54"/>
      <c r="F700" s="54"/>
      <c r="G700" s="54"/>
      <c r="H700" s="54"/>
      <c r="I700" s="105"/>
      <c r="J700" s="106" t="s">
        <v>171</v>
      </c>
      <c r="K700" s="105"/>
      <c r="L700" s="106">
        <v>1.6</v>
      </c>
      <c r="M700" s="105"/>
      <c r="N700" s="106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77" t="s">
        <v>171</v>
      </c>
      <c r="Y700" s="178" t="s">
        <v>171</v>
      </c>
    </row>
    <row r="701" spans="2:25" x14ac:dyDescent="0.25">
      <c r="B701" s="30">
        <v>46195</v>
      </c>
      <c r="C701" s="105"/>
      <c r="D701" s="106">
        <v>1.3</v>
      </c>
      <c r="E701" s="54"/>
      <c r="F701" s="54"/>
      <c r="G701" s="54"/>
      <c r="H701" s="54"/>
      <c r="I701" s="105"/>
      <c r="J701" s="106" t="s">
        <v>171</v>
      </c>
      <c r="K701" s="105"/>
      <c r="L701" s="106">
        <v>1.3</v>
      </c>
      <c r="M701" s="105"/>
      <c r="N701" s="106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77">
        <v>0.74</v>
      </c>
      <c r="Y701" s="178" t="s">
        <v>171</v>
      </c>
    </row>
    <row r="702" spans="2:25" x14ac:dyDescent="0.25">
      <c r="B702" s="30">
        <v>46197</v>
      </c>
      <c r="C702" s="105"/>
      <c r="D702" s="106">
        <v>0.95</v>
      </c>
      <c r="E702" s="54"/>
      <c r="F702" s="54"/>
      <c r="G702" s="54"/>
      <c r="H702" s="54"/>
      <c r="I702" s="105"/>
      <c r="J702" s="106" t="s">
        <v>202</v>
      </c>
      <c r="K702" s="105"/>
      <c r="L702" s="106">
        <v>1.4</v>
      </c>
      <c r="M702" s="105"/>
      <c r="N702" s="106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77">
        <v>0.74</v>
      </c>
      <c r="Y702" s="178" t="s">
        <v>171</v>
      </c>
    </row>
    <row r="703" spans="2:25" x14ac:dyDescent="0.25">
      <c r="B703" s="30">
        <v>46199</v>
      </c>
      <c r="C703" s="105"/>
      <c r="D703" s="106">
        <v>1</v>
      </c>
      <c r="E703" s="54"/>
      <c r="F703" s="54"/>
      <c r="G703" s="54"/>
      <c r="H703" s="54"/>
      <c r="I703" s="105"/>
      <c r="J703" s="106" t="s">
        <v>202</v>
      </c>
      <c r="K703" s="105"/>
      <c r="L703" s="106">
        <v>1.5</v>
      </c>
      <c r="M703" s="105"/>
      <c r="N703" s="106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77">
        <v>0.74</v>
      </c>
      <c r="Y703" s="178" t="s">
        <v>171</v>
      </c>
    </row>
    <row r="704" spans="2:25" x14ac:dyDescent="0.25">
      <c r="B704" s="30">
        <v>46202</v>
      </c>
      <c r="C704" s="105"/>
      <c r="D704" s="106">
        <v>1.1000000000000001</v>
      </c>
      <c r="E704" s="54"/>
      <c r="F704" s="54"/>
      <c r="G704" s="54"/>
      <c r="H704" s="54"/>
      <c r="I704" s="105"/>
      <c r="J704" s="106">
        <v>0.31</v>
      </c>
      <c r="K704" s="105"/>
      <c r="L704" s="106">
        <v>1</v>
      </c>
      <c r="M704" s="105"/>
      <c r="N704" s="106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77">
        <v>1.2</v>
      </c>
      <c r="Y704" s="178" t="s">
        <v>171</v>
      </c>
    </row>
    <row r="705" spans="2:25" x14ac:dyDescent="0.25">
      <c r="B705" s="30">
        <v>46204</v>
      </c>
      <c r="C705" s="105"/>
      <c r="D705" s="106">
        <v>1.1000000000000001</v>
      </c>
      <c r="E705" s="54"/>
      <c r="F705" s="54"/>
      <c r="G705" s="54"/>
      <c r="H705" s="54"/>
      <c r="I705" s="105"/>
      <c r="J705" s="106" t="s">
        <v>202</v>
      </c>
      <c r="K705" s="105"/>
      <c r="L705" s="106">
        <v>1.3</v>
      </c>
      <c r="M705" s="105"/>
      <c r="N705" s="106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77">
        <v>0.74</v>
      </c>
      <c r="Y705" s="178" t="s">
        <v>171</v>
      </c>
    </row>
    <row r="706" spans="2:25" x14ac:dyDescent="0.25">
      <c r="B706" s="30">
        <v>46206</v>
      </c>
      <c r="C706" s="105"/>
      <c r="D706" s="106">
        <v>1.1000000000000001</v>
      </c>
      <c r="E706" s="54"/>
      <c r="F706" s="54"/>
      <c r="G706" s="54"/>
      <c r="H706" s="54"/>
      <c r="I706" s="105"/>
      <c r="J706" s="106" t="s">
        <v>202</v>
      </c>
      <c r="K706" s="105"/>
      <c r="L706" s="106">
        <v>1.7</v>
      </c>
      <c r="M706" s="105"/>
      <c r="N706" s="106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77">
        <v>0.71</v>
      </c>
      <c r="Y706" s="178" t="s">
        <v>171</v>
      </c>
    </row>
    <row r="707" spans="2:25" x14ac:dyDescent="0.25">
      <c r="B707" s="30">
        <v>46209</v>
      </c>
      <c r="C707" s="105"/>
      <c r="D707" s="106">
        <v>0.83</v>
      </c>
      <c r="E707" s="54"/>
      <c r="F707" s="54"/>
      <c r="G707" s="54"/>
      <c r="H707" s="54"/>
      <c r="I707" s="105"/>
      <c r="J707" s="106" t="s">
        <v>202</v>
      </c>
      <c r="K707" s="105"/>
      <c r="L707" s="106">
        <v>1.3</v>
      </c>
      <c r="M707" s="105"/>
      <c r="N707" s="106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77">
        <v>0.64</v>
      </c>
      <c r="Y707" s="178" t="s">
        <v>171</v>
      </c>
    </row>
    <row r="708" spans="2:25" x14ac:dyDescent="0.25">
      <c r="B708" s="30">
        <v>46211</v>
      </c>
      <c r="C708" s="105"/>
      <c r="D708" s="106">
        <v>0.52</v>
      </c>
      <c r="E708" s="54"/>
      <c r="F708" s="54"/>
      <c r="G708" s="54"/>
      <c r="H708" s="54"/>
      <c r="I708" s="105"/>
      <c r="J708" s="106" t="s">
        <v>202</v>
      </c>
      <c r="K708" s="105"/>
      <c r="L708" s="106">
        <v>0.8</v>
      </c>
      <c r="M708" s="105"/>
      <c r="N708" s="106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77">
        <v>0.61</v>
      </c>
      <c r="Y708" s="178" t="s">
        <v>171</v>
      </c>
    </row>
    <row r="709" spans="2:25" x14ac:dyDescent="0.25">
      <c r="B709" s="30">
        <v>46213</v>
      </c>
      <c r="C709" s="105"/>
      <c r="D709" s="106">
        <v>0.74</v>
      </c>
      <c r="E709" s="54"/>
      <c r="F709" s="54"/>
      <c r="G709" s="54"/>
      <c r="H709" s="54"/>
      <c r="I709" s="105"/>
      <c r="J709" s="106" t="s">
        <v>202</v>
      </c>
      <c r="K709" s="105"/>
      <c r="L709" s="106">
        <v>1</v>
      </c>
      <c r="M709" s="105"/>
      <c r="N709" s="106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77">
        <v>0.49</v>
      </c>
      <c r="Y709" s="178" t="s">
        <v>171</v>
      </c>
    </row>
    <row r="710" spans="2:25" x14ac:dyDescent="0.25">
      <c r="B710" s="30">
        <v>46216</v>
      </c>
      <c r="C710" s="105"/>
      <c r="D710" s="106">
        <v>0.61</v>
      </c>
      <c r="E710" s="54"/>
      <c r="F710" s="54"/>
      <c r="G710" s="54"/>
      <c r="H710" s="54"/>
      <c r="I710" s="105"/>
      <c r="J710" s="106" t="s">
        <v>202</v>
      </c>
      <c r="K710" s="105"/>
      <c r="L710" s="106">
        <v>1.1000000000000001</v>
      </c>
      <c r="M710" s="105"/>
      <c r="N710" s="106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77">
        <v>0.55000000000000004</v>
      </c>
      <c r="Y710" s="178" t="s">
        <v>171</v>
      </c>
    </row>
    <row r="711" spans="2:25" x14ac:dyDescent="0.25">
      <c r="B711" s="30">
        <v>46218</v>
      </c>
      <c r="C711" s="105"/>
      <c r="D711" s="106">
        <v>0.77</v>
      </c>
      <c r="E711" s="54"/>
      <c r="F711" s="54"/>
      <c r="G711" s="54"/>
      <c r="H711" s="54"/>
      <c r="I711" s="105"/>
      <c r="J711" s="106" t="s">
        <v>202</v>
      </c>
      <c r="K711" s="105"/>
      <c r="L711" s="106">
        <v>0.92</v>
      </c>
      <c r="M711" s="105"/>
      <c r="N711" s="106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77" t="s">
        <v>171</v>
      </c>
      <c r="Y711" s="178" t="s">
        <v>171</v>
      </c>
    </row>
    <row r="712" spans="2:25" x14ac:dyDescent="0.25">
      <c r="B712" s="30">
        <v>46220</v>
      </c>
      <c r="C712" s="105"/>
      <c r="D712" s="106">
        <v>0.77</v>
      </c>
      <c r="E712" s="54"/>
      <c r="F712" s="54"/>
      <c r="G712" s="54"/>
      <c r="H712" s="54"/>
      <c r="I712" s="105"/>
      <c r="J712" s="106" t="s">
        <v>202</v>
      </c>
      <c r="K712" s="105"/>
      <c r="L712" s="106">
        <v>1.2</v>
      </c>
      <c r="M712" s="105"/>
      <c r="N712" s="106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77">
        <v>0.57999999999999996</v>
      </c>
      <c r="Y712" s="178" t="s">
        <v>171</v>
      </c>
    </row>
    <row r="713" spans="2:25" x14ac:dyDescent="0.25">
      <c r="B713" s="30">
        <v>46223</v>
      </c>
      <c r="C713" s="105"/>
      <c r="D713" s="106">
        <v>0.74</v>
      </c>
      <c r="E713" s="54"/>
      <c r="F713" s="54"/>
      <c r="G713" s="54"/>
      <c r="H713" s="54"/>
      <c r="I713" s="105"/>
      <c r="J713" s="106" t="s">
        <v>202</v>
      </c>
      <c r="K713" s="105"/>
      <c r="L713" s="106">
        <v>1</v>
      </c>
      <c r="M713" s="105"/>
      <c r="N713" s="106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77">
        <v>0.49</v>
      </c>
      <c r="Y713" s="178" t="s">
        <v>171</v>
      </c>
    </row>
    <row r="714" spans="2:25" x14ac:dyDescent="0.25">
      <c r="B714" s="30">
        <v>46225</v>
      </c>
      <c r="C714" s="105"/>
      <c r="D714" s="106">
        <v>0.64</v>
      </c>
      <c r="E714" s="54"/>
      <c r="F714" s="54"/>
      <c r="G714" s="54"/>
      <c r="H714" s="54"/>
      <c r="I714" s="105"/>
      <c r="J714" s="106" t="s">
        <v>202</v>
      </c>
      <c r="K714" s="105"/>
      <c r="L714" s="106">
        <v>1.1000000000000001</v>
      </c>
      <c r="M714" s="105"/>
      <c r="N714" s="106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77">
        <v>0.46</v>
      </c>
      <c r="Y714" s="178" t="s">
        <v>171</v>
      </c>
    </row>
    <row r="715" spans="2:25" x14ac:dyDescent="0.25">
      <c r="B715" s="30">
        <v>46227</v>
      </c>
      <c r="C715" s="105"/>
      <c r="D715" s="106">
        <v>0.61</v>
      </c>
      <c r="E715" s="54"/>
      <c r="F715" s="54"/>
      <c r="G715" s="54"/>
      <c r="H715" s="54"/>
      <c r="I715" s="105"/>
      <c r="J715" s="106" t="s">
        <v>202</v>
      </c>
      <c r="K715" s="105"/>
      <c r="L715" s="106">
        <v>0.95</v>
      </c>
      <c r="M715" s="105"/>
      <c r="N715" s="106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77">
        <v>0.43</v>
      </c>
      <c r="Y715" s="178" t="s">
        <v>171</v>
      </c>
    </row>
    <row r="716" spans="2:25" x14ac:dyDescent="0.25">
      <c r="B716" s="30">
        <v>46230</v>
      </c>
      <c r="C716" s="105"/>
      <c r="D716" s="106">
        <v>0.64</v>
      </c>
      <c r="E716" s="54"/>
      <c r="F716" s="54"/>
      <c r="G716" s="54"/>
      <c r="H716" s="54"/>
      <c r="I716" s="105"/>
      <c r="J716" s="106" t="s">
        <v>202</v>
      </c>
      <c r="K716" s="105"/>
      <c r="L716" s="106">
        <v>0.8</v>
      </c>
      <c r="M716" s="105"/>
      <c r="N716" s="106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77" t="s">
        <v>171</v>
      </c>
      <c r="Y716" s="178" t="s">
        <v>171</v>
      </c>
    </row>
    <row r="717" spans="2:25" x14ac:dyDescent="0.25">
      <c r="B717" s="30">
        <v>46232</v>
      </c>
      <c r="C717" s="105"/>
      <c r="D717" s="106">
        <v>0.43</v>
      </c>
      <c r="E717" s="54"/>
      <c r="F717" s="54"/>
      <c r="G717" s="54"/>
      <c r="H717" s="54"/>
      <c r="I717" s="105"/>
      <c r="J717" s="106" t="s">
        <v>202</v>
      </c>
      <c r="K717" s="105"/>
      <c r="L717" s="106">
        <v>1</v>
      </c>
      <c r="M717" s="105"/>
      <c r="N717" s="106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77" t="s">
        <v>171</v>
      </c>
      <c r="Y717" s="178" t="s">
        <v>171</v>
      </c>
    </row>
    <row r="718" spans="2:25" x14ac:dyDescent="0.25">
      <c r="B718" s="30">
        <v>46234</v>
      </c>
      <c r="C718" s="105"/>
      <c r="D718" s="106">
        <v>0.83</v>
      </c>
      <c r="E718" s="54"/>
      <c r="F718" s="54"/>
      <c r="G718" s="54"/>
      <c r="H718" s="54"/>
      <c r="I718" s="105"/>
      <c r="J718" s="106" t="s">
        <v>202</v>
      </c>
      <c r="K718" s="105"/>
      <c r="L718" s="106">
        <v>1.2</v>
      </c>
      <c r="M718" s="105"/>
      <c r="N718" s="106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77">
        <v>0.49</v>
      </c>
      <c r="Y718" s="178" t="s">
        <v>171</v>
      </c>
    </row>
    <row r="719" spans="2:25" x14ac:dyDescent="0.25">
      <c r="B719" s="30">
        <v>46237</v>
      </c>
      <c r="C719" s="105"/>
      <c r="D719" s="106">
        <v>0.6</v>
      </c>
      <c r="E719" s="54"/>
      <c r="F719" s="54"/>
      <c r="G719" s="54"/>
      <c r="H719" s="54"/>
      <c r="I719" s="105"/>
      <c r="J719" s="106" t="s">
        <v>202</v>
      </c>
      <c r="K719" s="105"/>
      <c r="L719" s="106">
        <v>0.95</v>
      </c>
      <c r="M719" s="105"/>
      <c r="N719" s="106" t="s">
        <v>171</v>
      </c>
      <c r="O719" s="104" t="s">
        <v>171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77">
        <v>0.25</v>
      </c>
      <c r="Y719" s="178" t="s">
        <v>171</v>
      </c>
    </row>
    <row r="720" spans="2:25" x14ac:dyDescent="0.25">
      <c r="B720" s="30">
        <v>46239</v>
      </c>
      <c r="C720" s="105"/>
      <c r="D720" s="106">
        <v>0.49</v>
      </c>
      <c r="E720" s="54"/>
      <c r="F720" s="54"/>
      <c r="G720" s="54"/>
      <c r="H720" s="54"/>
      <c r="I720" s="105"/>
      <c r="J720" s="106">
        <v>0.25</v>
      </c>
      <c r="K720" s="105"/>
      <c r="L720" s="106">
        <v>0.77</v>
      </c>
      <c r="M720" s="105"/>
      <c r="N720" s="106" t="s">
        <v>171</v>
      </c>
      <c r="O720" s="10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77" t="s">
        <v>171</v>
      </c>
      <c r="Y720" s="178" t="s">
        <v>171</v>
      </c>
    </row>
    <row r="721" spans="2:25" x14ac:dyDescent="0.25">
      <c r="B721" s="30">
        <v>46241</v>
      </c>
      <c r="C721" s="105"/>
      <c r="D721" s="106">
        <v>0.86</v>
      </c>
      <c r="E721" s="54"/>
      <c r="F721" s="54"/>
      <c r="G721" s="54"/>
      <c r="H721" s="54"/>
      <c r="I721" s="105"/>
      <c r="J721" s="106">
        <v>1.3</v>
      </c>
      <c r="K721" s="105"/>
      <c r="L721" s="106">
        <v>1.2</v>
      </c>
      <c r="M721" s="105"/>
      <c r="N721" s="106" t="s">
        <v>171</v>
      </c>
      <c r="O721" s="10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77" t="s">
        <v>171</v>
      </c>
      <c r="Y721" s="178" t="s">
        <v>171</v>
      </c>
    </row>
    <row r="722" spans="2:25" x14ac:dyDescent="0.25">
      <c r="B722" s="30">
        <v>46244</v>
      </c>
      <c r="C722" s="105"/>
      <c r="D722" s="106">
        <v>0.74</v>
      </c>
      <c r="E722" s="54"/>
      <c r="F722" s="54"/>
      <c r="G722" s="54"/>
      <c r="H722" s="54"/>
      <c r="I722" s="105"/>
      <c r="J722" s="106">
        <v>0.34</v>
      </c>
      <c r="K722" s="105"/>
      <c r="L722" s="106">
        <v>0.83</v>
      </c>
      <c r="M722" s="105"/>
      <c r="N722" s="106" t="s">
        <v>171</v>
      </c>
      <c r="O722" s="10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77" t="s">
        <v>171</v>
      </c>
      <c r="Y722" s="178" t="s">
        <v>171</v>
      </c>
    </row>
    <row r="723" spans="2:25" x14ac:dyDescent="0.25">
      <c r="B723" s="30">
        <v>46246</v>
      </c>
      <c r="C723" s="105"/>
      <c r="D723" s="106">
        <v>0.98</v>
      </c>
      <c r="E723" s="54"/>
      <c r="F723" s="54"/>
      <c r="G723" s="54"/>
      <c r="H723" s="54"/>
      <c r="I723" s="105"/>
      <c r="J723" s="106">
        <v>0.37</v>
      </c>
      <c r="K723" s="105"/>
      <c r="L723" s="106">
        <v>0.77</v>
      </c>
      <c r="M723" s="105"/>
      <c r="N723" s="106" t="s">
        <v>171</v>
      </c>
      <c r="O723" s="10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77" t="s">
        <v>171</v>
      </c>
      <c r="Y723" s="178" t="s">
        <v>171</v>
      </c>
    </row>
    <row r="724" spans="2:25" x14ac:dyDescent="0.25">
      <c r="B724" s="30">
        <v>46248</v>
      </c>
      <c r="C724" s="105"/>
      <c r="D724" s="106">
        <v>0.67</v>
      </c>
      <c r="E724" s="54"/>
      <c r="F724" s="54"/>
      <c r="G724" s="54"/>
      <c r="H724" s="54"/>
      <c r="I724" s="105"/>
      <c r="J724" s="106">
        <v>0.28000000000000003</v>
      </c>
      <c r="K724" s="105"/>
      <c r="L724" s="106">
        <v>0.92</v>
      </c>
      <c r="M724" s="105"/>
      <c r="N724" s="106" t="s">
        <v>171</v>
      </c>
      <c r="O724" s="10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77" t="s">
        <v>171</v>
      </c>
      <c r="Y724" s="178" t="s">
        <v>171</v>
      </c>
    </row>
    <row r="725" spans="2:25" x14ac:dyDescent="0.25">
      <c r="B725" s="30">
        <v>46251</v>
      </c>
      <c r="C725" s="105"/>
      <c r="D725" s="106">
        <v>0.25</v>
      </c>
      <c r="E725" s="54"/>
      <c r="F725" s="54"/>
      <c r="G725" s="54"/>
      <c r="H725" s="54"/>
      <c r="I725" s="105"/>
      <c r="J725" s="106">
        <v>0.64</v>
      </c>
      <c r="K725" s="105"/>
      <c r="L725" s="106">
        <v>0.92</v>
      </c>
      <c r="M725" s="105"/>
      <c r="N725" s="106" t="s">
        <v>171</v>
      </c>
      <c r="O725" s="10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77">
        <v>0.49</v>
      </c>
      <c r="Y725" s="178" t="s">
        <v>171</v>
      </c>
    </row>
    <row r="726" spans="2:25" x14ac:dyDescent="0.25">
      <c r="B726" s="30">
        <v>46253</v>
      </c>
      <c r="C726" s="105"/>
      <c r="D726" s="106">
        <v>0.52</v>
      </c>
      <c r="E726" s="54"/>
      <c r="F726" s="54"/>
      <c r="G726" s="54"/>
      <c r="H726" s="54"/>
      <c r="I726" s="105"/>
      <c r="J726" s="106">
        <v>0.52</v>
      </c>
      <c r="K726" s="105"/>
      <c r="L726" s="106">
        <v>0.61</v>
      </c>
      <c r="M726" s="105"/>
      <c r="N726" s="106" t="s">
        <v>171</v>
      </c>
      <c r="O726" s="10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77">
        <v>0.43</v>
      </c>
      <c r="Y726" s="178" t="s">
        <v>171</v>
      </c>
    </row>
    <row r="727" spans="2:25" x14ac:dyDescent="0.25">
      <c r="B727" s="30">
        <v>46255</v>
      </c>
      <c r="C727" s="105"/>
      <c r="D727" s="106">
        <v>0.64</v>
      </c>
      <c r="E727" s="54"/>
      <c r="F727" s="54"/>
      <c r="G727" s="54"/>
      <c r="H727" s="54"/>
      <c r="I727" s="105"/>
      <c r="J727" s="329">
        <v>1.1000000000000001</v>
      </c>
      <c r="K727" s="105"/>
      <c r="L727" s="106">
        <v>0.46</v>
      </c>
      <c r="M727" s="105"/>
      <c r="N727" s="106" t="s">
        <v>171</v>
      </c>
      <c r="O727" s="10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77">
        <v>0.4</v>
      </c>
      <c r="Y727" s="178" t="s">
        <v>171</v>
      </c>
    </row>
  </sheetData>
  <mergeCells count="1">
    <mergeCell ref="C3:Y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Y827"/>
  <sheetViews>
    <sheetView zoomScale="85" zoomScaleNormal="85" workbookViewId="0">
      <pane ySplit="7" topLeftCell="A808" activePane="bottomLeft" state="frozen"/>
      <selection pane="bottomLeft" activeCell="P827" sqref="P827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5" width="18.42578125" customWidth="1"/>
    <col min="6" max="8" width="17.140625" customWidth="1"/>
    <col min="9" max="9" width="20.5703125" customWidth="1"/>
    <col min="10" max="10" width="17.140625" customWidth="1"/>
    <col min="11" max="11" width="19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63" t="s">
        <v>26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5" spans="2:25" x14ac:dyDescent="0.25">
      <c r="B5" s="1" t="s">
        <v>6</v>
      </c>
      <c r="C5" s="24" t="s">
        <v>25</v>
      </c>
      <c r="D5" s="6" t="s">
        <v>25</v>
      </c>
      <c r="E5" s="8" t="s">
        <v>25</v>
      </c>
      <c r="F5" s="12" t="s">
        <v>25</v>
      </c>
      <c r="G5" s="16" t="s">
        <v>25</v>
      </c>
      <c r="H5" s="20" t="s">
        <v>25</v>
      </c>
      <c r="I5" s="20" t="s">
        <v>25</v>
      </c>
      <c r="J5" s="175" t="s">
        <v>25</v>
      </c>
      <c r="K5" s="151" t="s">
        <v>25</v>
      </c>
      <c r="L5" s="181" t="s">
        <v>25</v>
      </c>
      <c r="M5" s="182" t="s">
        <v>25</v>
      </c>
      <c r="N5" s="180" t="s">
        <v>25</v>
      </c>
      <c r="P5" s="50" t="s">
        <v>25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ht="9.75" customHeight="1" x14ac:dyDescent="0.25">
      <c r="B8" s="3"/>
      <c r="C8" s="25"/>
      <c r="D8" s="4"/>
      <c r="E8" s="9"/>
      <c r="F8" s="13"/>
      <c r="G8" s="17"/>
      <c r="H8" s="21"/>
      <c r="I8" s="21"/>
      <c r="J8" s="170"/>
      <c r="K8" s="146"/>
      <c r="L8" s="172"/>
      <c r="M8" s="173"/>
      <c r="N8" s="174"/>
      <c r="P8" s="52"/>
    </row>
    <row r="9" spans="2:25" x14ac:dyDescent="0.25">
      <c r="B9" s="30">
        <v>43707</v>
      </c>
      <c r="C9" s="31" t="s">
        <v>45</v>
      </c>
      <c r="D9" s="48" t="s">
        <v>27</v>
      </c>
      <c r="E9" s="48" t="s">
        <v>27</v>
      </c>
      <c r="F9" s="48" t="s">
        <v>27</v>
      </c>
      <c r="G9" s="48" t="s">
        <v>27</v>
      </c>
      <c r="H9" s="48" t="s">
        <v>27</v>
      </c>
      <c r="I9" s="48" t="s">
        <v>27</v>
      </c>
      <c r="J9" s="170"/>
      <c r="K9" s="146"/>
      <c r="L9" s="172"/>
      <c r="M9" s="173"/>
      <c r="N9" s="174"/>
      <c r="P9" s="52"/>
      <c r="Y9" s="38"/>
    </row>
    <row r="10" spans="2:25" x14ac:dyDescent="0.25">
      <c r="B10" s="30">
        <v>43714</v>
      </c>
      <c r="C10" s="31" t="s">
        <v>45</v>
      </c>
      <c r="D10" s="48" t="s">
        <v>27</v>
      </c>
      <c r="E10" s="48" t="s">
        <v>27</v>
      </c>
      <c r="F10" s="48" t="s">
        <v>27</v>
      </c>
      <c r="G10" s="48" t="s">
        <v>27</v>
      </c>
      <c r="H10" s="48" t="s">
        <v>27</v>
      </c>
      <c r="I10" s="48" t="s">
        <v>27</v>
      </c>
      <c r="J10" s="170"/>
      <c r="K10" s="146"/>
      <c r="L10" s="172"/>
      <c r="M10" s="173"/>
      <c r="N10" s="174"/>
      <c r="P10" s="52"/>
      <c r="Y10" s="38"/>
    </row>
    <row r="11" spans="2:25" x14ac:dyDescent="0.25">
      <c r="B11" s="30">
        <v>43728</v>
      </c>
      <c r="C11" s="31" t="s">
        <v>45</v>
      </c>
      <c r="D11" s="48" t="s">
        <v>27</v>
      </c>
      <c r="E11" s="48" t="s">
        <v>27</v>
      </c>
      <c r="F11" s="48" t="s">
        <v>27</v>
      </c>
      <c r="G11" s="48" t="s">
        <v>27</v>
      </c>
      <c r="H11" s="48" t="s">
        <v>27</v>
      </c>
      <c r="I11" s="48" t="s">
        <v>27</v>
      </c>
      <c r="J11" s="170"/>
      <c r="K11" s="146"/>
      <c r="L11" s="172"/>
      <c r="M11" s="173"/>
      <c r="N11" s="174"/>
      <c r="P11" s="52"/>
      <c r="Y11" s="38"/>
    </row>
    <row r="12" spans="2:25" x14ac:dyDescent="0.25">
      <c r="B12" s="30">
        <v>43734</v>
      </c>
      <c r="C12" s="37">
        <v>3013</v>
      </c>
      <c r="D12" s="48" t="s">
        <v>27</v>
      </c>
      <c r="E12" s="48" t="s">
        <v>27</v>
      </c>
      <c r="F12" s="48" t="s">
        <v>27</v>
      </c>
      <c r="G12" s="48" t="s">
        <v>27</v>
      </c>
      <c r="H12" s="48" t="s">
        <v>27</v>
      </c>
      <c r="I12" s="48" t="s">
        <v>27</v>
      </c>
      <c r="J12" s="170"/>
      <c r="K12" s="146"/>
      <c r="L12" s="172"/>
      <c r="M12" s="173"/>
      <c r="N12" s="174"/>
      <c r="P12" s="52">
        <f t="shared" ref="P12:P17" si="0">C12</f>
        <v>3013</v>
      </c>
      <c r="Q12" t="s">
        <v>46</v>
      </c>
      <c r="Y12" s="38"/>
    </row>
    <row r="13" spans="2:25" x14ac:dyDescent="0.25">
      <c r="B13" s="30">
        <v>43740</v>
      </c>
      <c r="C13" s="37">
        <v>2631</v>
      </c>
      <c r="D13" s="48" t="s">
        <v>27</v>
      </c>
      <c r="E13" s="48" t="s">
        <v>27</v>
      </c>
      <c r="F13" s="48" t="s">
        <v>27</v>
      </c>
      <c r="G13" s="48" t="s">
        <v>27</v>
      </c>
      <c r="H13" s="48" t="s">
        <v>27</v>
      </c>
      <c r="I13" s="48" t="s">
        <v>27</v>
      </c>
      <c r="J13" s="170"/>
      <c r="K13" s="146"/>
      <c r="L13" s="172"/>
      <c r="M13" s="173"/>
      <c r="N13" s="174"/>
      <c r="P13" s="52">
        <f t="shared" si="0"/>
        <v>2631</v>
      </c>
      <c r="Q13" t="s">
        <v>47</v>
      </c>
      <c r="Y13" s="38"/>
    </row>
    <row r="14" spans="2:25" x14ac:dyDescent="0.25">
      <c r="B14" s="30">
        <v>43747</v>
      </c>
      <c r="C14" s="37">
        <v>2096</v>
      </c>
      <c r="D14" s="48" t="s">
        <v>27</v>
      </c>
      <c r="E14" s="48" t="s">
        <v>27</v>
      </c>
      <c r="F14" s="48" t="s">
        <v>27</v>
      </c>
      <c r="G14" s="48" t="s">
        <v>27</v>
      </c>
      <c r="H14" s="48" t="s">
        <v>27</v>
      </c>
      <c r="I14" s="48" t="s">
        <v>27</v>
      </c>
      <c r="J14" s="170"/>
      <c r="K14" s="146"/>
      <c r="L14" s="172"/>
      <c r="M14" s="173"/>
      <c r="N14" s="174"/>
      <c r="P14" s="52">
        <f t="shared" si="0"/>
        <v>2096</v>
      </c>
      <c r="Q14" t="s">
        <v>48</v>
      </c>
      <c r="Y14" s="38"/>
    </row>
    <row r="15" spans="2:25" x14ac:dyDescent="0.25">
      <c r="B15" s="30">
        <v>43754</v>
      </c>
      <c r="C15" s="37">
        <v>2845.3420799999994</v>
      </c>
      <c r="D15" s="48" t="s">
        <v>27</v>
      </c>
      <c r="E15" s="48" t="s">
        <v>27</v>
      </c>
      <c r="F15" s="48" t="s">
        <v>27</v>
      </c>
      <c r="G15" s="48" t="s">
        <v>27</v>
      </c>
      <c r="H15" s="48" t="s">
        <v>27</v>
      </c>
      <c r="I15" s="48" t="s">
        <v>27</v>
      </c>
      <c r="J15" s="170"/>
      <c r="K15" s="146"/>
      <c r="L15" s="172"/>
      <c r="M15" s="173"/>
      <c r="N15" s="174"/>
      <c r="P15" s="52">
        <f t="shared" si="0"/>
        <v>2845.3420799999994</v>
      </c>
      <c r="Y15" s="38"/>
    </row>
    <row r="16" spans="2:25" x14ac:dyDescent="0.25">
      <c r="B16" s="30">
        <v>43761</v>
      </c>
      <c r="C16" s="37">
        <v>1330</v>
      </c>
      <c r="D16" s="48" t="s">
        <v>27</v>
      </c>
      <c r="E16" s="48" t="s">
        <v>27</v>
      </c>
      <c r="F16" s="48" t="s">
        <v>27</v>
      </c>
      <c r="G16" s="48" t="s">
        <v>27</v>
      </c>
      <c r="H16" s="48" t="s">
        <v>27</v>
      </c>
      <c r="I16" s="48" t="s">
        <v>27</v>
      </c>
      <c r="J16" s="170"/>
      <c r="K16" s="146"/>
      <c r="L16" s="172"/>
      <c r="M16" s="173"/>
      <c r="N16" s="174"/>
      <c r="P16" s="52">
        <f t="shared" si="0"/>
        <v>1330</v>
      </c>
      <c r="Q16" t="s">
        <v>49</v>
      </c>
      <c r="Y16" s="38"/>
    </row>
    <row r="17" spans="2:25" x14ac:dyDescent="0.25">
      <c r="B17" s="30">
        <v>43768</v>
      </c>
      <c r="C17" s="37">
        <v>2088</v>
      </c>
      <c r="D17" s="48" t="s">
        <v>27</v>
      </c>
      <c r="E17" s="48" t="s">
        <v>27</v>
      </c>
      <c r="F17" s="48" t="s">
        <v>27</v>
      </c>
      <c r="G17" s="48" t="s">
        <v>27</v>
      </c>
      <c r="H17" s="48" t="s">
        <v>27</v>
      </c>
      <c r="I17" s="48" t="s">
        <v>27</v>
      </c>
      <c r="J17" s="170"/>
      <c r="K17" s="146"/>
      <c r="L17" s="172"/>
      <c r="M17" s="173"/>
      <c r="N17" s="174"/>
      <c r="P17" s="52">
        <f t="shared" si="0"/>
        <v>2088</v>
      </c>
      <c r="Q17" t="s">
        <v>50</v>
      </c>
      <c r="Y17" s="38"/>
    </row>
    <row r="18" spans="2:25" x14ac:dyDescent="0.25">
      <c r="B18" s="30">
        <v>43769</v>
      </c>
      <c r="C18" s="37">
        <v>4063.1310719999997</v>
      </c>
      <c r="D18" s="32">
        <v>2164.978368</v>
      </c>
      <c r="E18" s="33">
        <v>106.86815999999999</v>
      </c>
      <c r="F18" s="34" t="s">
        <v>37</v>
      </c>
      <c r="G18" s="35" t="s">
        <v>42</v>
      </c>
      <c r="H18" s="22" t="s">
        <v>24</v>
      </c>
      <c r="I18" s="36">
        <v>364.68230399999999</v>
      </c>
      <c r="J18" s="170"/>
      <c r="K18" s="146"/>
      <c r="L18" s="172"/>
      <c r="M18" s="173"/>
      <c r="N18" s="174"/>
      <c r="P18" s="52">
        <f>C18+D18+E18+I18</f>
        <v>6699.6599040000001</v>
      </c>
      <c r="Q18" t="s">
        <v>36</v>
      </c>
      <c r="Y18" s="38"/>
    </row>
    <row r="19" spans="2:25" x14ac:dyDescent="0.25">
      <c r="B19" s="30">
        <v>43775</v>
      </c>
      <c r="C19" s="37">
        <v>2208.6691200000005</v>
      </c>
      <c r="D19" s="48" t="s">
        <v>27</v>
      </c>
      <c r="E19" s="48" t="s">
        <v>27</v>
      </c>
      <c r="F19" s="48" t="s">
        <v>27</v>
      </c>
      <c r="G19" s="48" t="s">
        <v>27</v>
      </c>
      <c r="H19" s="48" t="s">
        <v>27</v>
      </c>
      <c r="I19" s="48" t="s">
        <v>27</v>
      </c>
      <c r="J19" s="170"/>
      <c r="K19" s="146"/>
      <c r="L19" s="172"/>
      <c r="M19" s="173"/>
      <c r="N19" s="174"/>
      <c r="P19" s="52">
        <f>C19</f>
        <v>2208.6691200000005</v>
      </c>
      <c r="Y19" s="38"/>
    </row>
    <row r="20" spans="2:25" x14ac:dyDescent="0.25">
      <c r="B20" s="30">
        <v>43780</v>
      </c>
      <c r="C20" s="37">
        <v>3173.4633600000002</v>
      </c>
      <c r="D20" s="32">
        <v>1090.4146560000002</v>
      </c>
      <c r="E20" s="33">
        <v>3.5691840000000004</v>
      </c>
      <c r="F20" s="34" t="s">
        <v>37</v>
      </c>
      <c r="G20" s="44">
        <v>0</v>
      </c>
      <c r="H20" s="36">
        <v>0</v>
      </c>
      <c r="I20" s="36">
        <v>0</v>
      </c>
      <c r="J20" s="170"/>
      <c r="K20" s="146"/>
      <c r="L20" s="172"/>
      <c r="M20" s="173"/>
      <c r="N20" s="174"/>
      <c r="P20" s="52">
        <f>C20+D20+E20+G20+H20+I20</f>
        <v>4267.4472000000005</v>
      </c>
      <c r="Y20" s="38"/>
    </row>
    <row r="21" spans="2:25" x14ac:dyDescent="0.25">
      <c r="B21" s="30">
        <v>43788</v>
      </c>
      <c r="C21" s="37">
        <v>3142.4319360000009</v>
      </c>
      <c r="D21" s="32">
        <v>1270.802304</v>
      </c>
      <c r="E21" s="49">
        <v>0</v>
      </c>
      <c r="F21" s="34" t="s">
        <v>37</v>
      </c>
      <c r="G21" s="18" t="s">
        <v>42</v>
      </c>
      <c r="H21" s="36">
        <v>0.13651200000000002</v>
      </c>
      <c r="I21" s="36">
        <v>193.16275200000001</v>
      </c>
      <c r="J21" s="170"/>
      <c r="K21" s="146"/>
      <c r="L21" s="172"/>
      <c r="M21" s="173"/>
      <c r="N21" s="174"/>
      <c r="P21" s="52">
        <f>C21+D21+E21+H21+I21</f>
        <v>4606.5335040000009</v>
      </c>
      <c r="Y21" s="38"/>
    </row>
    <row r="22" spans="2:25" x14ac:dyDescent="0.25">
      <c r="B22" s="30">
        <v>43795</v>
      </c>
      <c r="C22" s="37">
        <v>3348.880416</v>
      </c>
      <c r="D22" s="32">
        <v>964.48060800000007</v>
      </c>
      <c r="E22" s="49">
        <v>0</v>
      </c>
      <c r="F22" s="34" t="s">
        <v>37</v>
      </c>
      <c r="G22" s="44">
        <v>0</v>
      </c>
      <c r="H22" s="36">
        <v>0.13651200000000002</v>
      </c>
      <c r="I22" s="36">
        <v>140.98751999999999</v>
      </c>
      <c r="J22" s="170"/>
      <c r="K22" s="146"/>
      <c r="L22" s="172"/>
      <c r="M22" s="173"/>
      <c r="N22" s="174"/>
      <c r="P22" s="52">
        <f>C22+D22+E22+G22+H22+I22</f>
        <v>4454.4850559999995</v>
      </c>
      <c r="Y22" s="38"/>
    </row>
    <row r="23" spans="2:25" x14ac:dyDescent="0.25">
      <c r="B23" s="30">
        <v>43804</v>
      </c>
      <c r="C23" s="37">
        <v>5427</v>
      </c>
      <c r="D23" s="32">
        <v>10899.484416000001</v>
      </c>
      <c r="E23" s="10" t="s">
        <v>43</v>
      </c>
      <c r="F23" s="34" t="s">
        <v>37</v>
      </c>
      <c r="G23" s="18" t="s">
        <v>24</v>
      </c>
      <c r="H23" s="22" t="s">
        <v>42</v>
      </c>
      <c r="I23" s="36" t="s">
        <v>37</v>
      </c>
      <c r="J23" s="170"/>
      <c r="K23" s="146"/>
      <c r="L23" s="172"/>
      <c r="M23" s="173"/>
      <c r="N23" s="174"/>
      <c r="P23" s="52">
        <f>C23+D23</f>
        <v>16326.484416000001</v>
      </c>
      <c r="Q23" t="s">
        <v>51</v>
      </c>
      <c r="Y23" s="38"/>
    </row>
    <row r="24" spans="2:25" x14ac:dyDescent="0.25">
      <c r="B24" s="30">
        <v>43809</v>
      </c>
      <c r="C24" s="37">
        <v>7433.1950400000005</v>
      </c>
      <c r="D24" s="32">
        <v>5634.8006400000004</v>
      </c>
      <c r="E24" s="33">
        <v>132.63263999999998</v>
      </c>
      <c r="F24" s="34" t="s">
        <v>37</v>
      </c>
      <c r="G24" s="44">
        <v>0</v>
      </c>
      <c r="H24" s="22" t="s">
        <v>42</v>
      </c>
      <c r="I24" s="36" t="s">
        <v>37</v>
      </c>
      <c r="J24" s="170"/>
      <c r="K24" s="146"/>
      <c r="L24" s="172"/>
      <c r="M24" s="173"/>
      <c r="N24" s="174"/>
      <c r="P24" s="52">
        <f>C24+D24+E24+G24</f>
        <v>13200.62832</v>
      </c>
      <c r="Y24" s="38"/>
    </row>
    <row r="25" spans="2:25" x14ac:dyDescent="0.25">
      <c r="B25" s="30">
        <v>43816</v>
      </c>
      <c r="C25" s="37">
        <v>6536.1254399999998</v>
      </c>
      <c r="D25" s="32">
        <v>7072.2063359999993</v>
      </c>
      <c r="E25" s="33">
        <v>27.788831999999999</v>
      </c>
      <c r="F25" s="34" t="s">
        <v>37</v>
      </c>
      <c r="G25" s="44">
        <v>0</v>
      </c>
      <c r="H25" s="36">
        <v>0.13651200000000002</v>
      </c>
      <c r="I25" s="36">
        <v>279.89452799999998</v>
      </c>
      <c r="J25" s="170"/>
      <c r="K25" s="146"/>
      <c r="L25" s="172"/>
      <c r="M25" s="173"/>
      <c r="N25" s="174"/>
      <c r="P25" s="52">
        <f>C25+D25+E25+G25+H25+I25</f>
        <v>13916.151647999999</v>
      </c>
      <c r="Y25" s="38"/>
    </row>
    <row r="26" spans="2:25" x14ac:dyDescent="0.25">
      <c r="B26" s="30">
        <v>43822</v>
      </c>
      <c r="C26" s="37">
        <v>6080.3592191999996</v>
      </c>
      <c r="D26" s="32">
        <v>3231.0245519999999</v>
      </c>
      <c r="E26" s="10" t="s">
        <v>42</v>
      </c>
      <c r="F26" s="34" t="s">
        <v>37</v>
      </c>
      <c r="G26" s="44">
        <v>0</v>
      </c>
      <c r="H26" s="36">
        <v>0.13651200000000002</v>
      </c>
      <c r="I26" s="36">
        <v>181.81324800000002</v>
      </c>
      <c r="J26" s="170"/>
      <c r="K26" s="146"/>
      <c r="L26" s="172"/>
      <c r="M26" s="173"/>
      <c r="N26" s="174"/>
      <c r="P26" s="52">
        <f>C26+D26+G26+H26+I26</f>
        <v>9493.3335311999981</v>
      </c>
      <c r="Y26" s="38"/>
    </row>
    <row r="27" spans="2:25" x14ac:dyDescent="0.25">
      <c r="B27" s="30">
        <v>43829</v>
      </c>
      <c r="C27" s="37">
        <v>4714.89984</v>
      </c>
      <c r="D27" s="32">
        <v>1963.8929520000002</v>
      </c>
      <c r="E27" s="33">
        <v>0</v>
      </c>
      <c r="F27" s="34" t="s">
        <v>37</v>
      </c>
      <c r="G27" s="44">
        <v>0</v>
      </c>
      <c r="H27" s="36">
        <v>0.13651200000000002</v>
      </c>
      <c r="I27" s="36">
        <v>208.65600000000001</v>
      </c>
      <c r="J27" s="170"/>
      <c r="K27" s="146"/>
      <c r="L27" s="172"/>
      <c r="M27" s="173"/>
      <c r="N27" s="174"/>
      <c r="P27" s="52">
        <f>C27+D27+E27+G27+H27+I27</f>
        <v>6887.5853040000002</v>
      </c>
      <c r="Y27" s="38"/>
    </row>
    <row r="28" spans="2:25" x14ac:dyDescent="0.25">
      <c r="B28" s="30">
        <v>43837</v>
      </c>
      <c r="C28" s="37">
        <v>3891.3509376000002</v>
      </c>
      <c r="D28" s="32">
        <v>2066.8374720000002</v>
      </c>
      <c r="E28" s="33">
        <v>0</v>
      </c>
      <c r="F28" s="34" t="s">
        <v>37</v>
      </c>
      <c r="G28" s="44">
        <v>0</v>
      </c>
      <c r="H28" s="36">
        <v>0.13651200000000002</v>
      </c>
      <c r="I28" s="36">
        <v>199.78358400000002</v>
      </c>
      <c r="J28" s="170"/>
      <c r="K28" s="146"/>
      <c r="L28" s="172"/>
      <c r="M28" s="173"/>
      <c r="N28" s="174"/>
      <c r="P28" s="52">
        <f>C28+D28+E28+G28+H28+I28</f>
        <v>6158.1085056000002</v>
      </c>
      <c r="Y28" s="38"/>
    </row>
    <row r="29" spans="2:25" x14ac:dyDescent="0.25">
      <c r="B29" s="30">
        <v>43844</v>
      </c>
      <c r="C29" s="37">
        <v>3721.7266559999998</v>
      </c>
      <c r="D29" s="32">
        <v>2179.4572800000001</v>
      </c>
      <c r="E29" s="33">
        <v>0</v>
      </c>
      <c r="F29" s="34" t="s">
        <v>37</v>
      </c>
      <c r="G29" s="44">
        <v>0</v>
      </c>
      <c r="H29" s="36">
        <v>0.13651200000000002</v>
      </c>
      <c r="I29" s="36">
        <v>562.48300800000004</v>
      </c>
      <c r="J29" s="170"/>
      <c r="K29" s="146"/>
      <c r="L29" s="172"/>
      <c r="M29" s="173"/>
      <c r="N29" s="174"/>
      <c r="P29" s="52">
        <f>C29+D29+E29+G29+H29+I29</f>
        <v>6463.8034559999996</v>
      </c>
      <c r="Y29" s="38"/>
    </row>
    <row r="30" spans="2:25" x14ac:dyDescent="0.25">
      <c r="B30" s="30">
        <v>43852</v>
      </c>
      <c r="C30" s="37">
        <v>10519.165440000001</v>
      </c>
      <c r="D30" s="32">
        <v>7086.465792</v>
      </c>
      <c r="E30" s="33">
        <v>972.57888000000003</v>
      </c>
      <c r="F30" s="34" t="s">
        <v>37</v>
      </c>
      <c r="G30" s="44">
        <v>0</v>
      </c>
      <c r="H30" s="36">
        <v>3.9154751999999995</v>
      </c>
      <c r="I30" s="36" t="s">
        <v>37</v>
      </c>
      <c r="J30" s="170"/>
      <c r="K30" s="146"/>
      <c r="L30" s="172"/>
      <c r="M30" s="173"/>
      <c r="N30" s="174"/>
      <c r="P30" s="52">
        <f>C30+D30+E30+G30+H30</f>
        <v>18582.1255872</v>
      </c>
      <c r="Y30" s="38"/>
    </row>
    <row r="31" spans="2:25" x14ac:dyDescent="0.25">
      <c r="B31" s="30">
        <v>43858</v>
      </c>
      <c r="C31" s="37">
        <v>9509.4518400000015</v>
      </c>
      <c r="D31" s="32">
        <v>6554.5001280000015</v>
      </c>
      <c r="E31" s="33">
        <v>55.233791999999994</v>
      </c>
      <c r="F31" s="34" t="s">
        <v>37</v>
      </c>
      <c r="G31" s="44">
        <v>0</v>
      </c>
      <c r="H31" s="36">
        <v>2.2982399999999998</v>
      </c>
      <c r="I31" s="36">
        <v>415.13299199999994</v>
      </c>
      <c r="J31" s="170"/>
      <c r="K31" s="146"/>
      <c r="L31" s="172"/>
      <c r="M31" s="173"/>
      <c r="N31" s="174"/>
      <c r="P31" s="52">
        <f>C31+D31+E31+G31+H31+I31</f>
        <v>16536.616992000003</v>
      </c>
      <c r="Y31" s="38"/>
    </row>
    <row r="32" spans="2:25" x14ac:dyDescent="0.25">
      <c r="B32" s="30">
        <v>43865</v>
      </c>
      <c r="C32" s="37">
        <v>6254.7966719999986</v>
      </c>
      <c r="D32" s="32">
        <v>4852.8849600000003</v>
      </c>
      <c r="E32" s="33">
        <v>13.49568</v>
      </c>
      <c r="F32" s="34" t="s">
        <v>37</v>
      </c>
      <c r="G32" s="44">
        <v>0</v>
      </c>
      <c r="H32" s="36">
        <v>0.95385599999999982</v>
      </c>
      <c r="I32" s="36">
        <v>293.44291199999998</v>
      </c>
      <c r="J32" s="170"/>
      <c r="K32" s="146"/>
      <c r="L32" s="172"/>
      <c r="M32" s="173"/>
      <c r="N32" s="174"/>
      <c r="P32" s="52">
        <f>C32+D32+E32+G32+H32+I32</f>
        <v>11415.57408</v>
      </c>
      <c r="Y32" s="38"/>
    </row>
    <row r="33" spans="2:25" x14ac:dyDescent="0.25">
      <c r="B33" s="30">
        <v>43872</v>
      </c>
      <c r="C33" s="37">
        <v>4571.347968</v>
      </c>
      <c r="D33" s="32">
        <v>3321.8104319999993</v>
      </c>
      <c r="E33" s="10" t="s">
        <v>42</v>
      </c>
      <c r="F33" s="34" t="s">
        <v>37</v>
      </c>
      <c r="G33" s="44">
        <v>0</v>
      </c>
      <c r="H33" s="36">
        <v>0.13651200000000002</v>
      </c>
      <c r="I33" s="36">
        <v>231.48287999999997</v>
      </c>
      <c r="J33" s="170"/>
      <c r="K33" s="146"/>
      <c r="L33" s="172"/>
      <c r="M33" s="173"/>
      <c r="N33" s="174"/>
      <c r="P33" s="52">
        <f>C33+D33+G33+H33+I33</f>
        <v>8124.777791999999</v>
      </c>
      <c r="Y33" s="38"/>
    </row>
    <row r="34" spans="2:25" x14ac:dyDescent="0.25">
      <c r="B34" s="30">
        <v>43879</v>
      </c>
      <c r="C34" s="37">
        <v>4625.2408320000004</v>
      </c>
      <c r="D34" s="32">
        <v>2765.3633279999995</v>
      </c>
      <c r="E34" s="10" t="s">
        <v>42</v>
      </c>
      <c r="F34" s="34" t="s">
        <v>37</v>
      </c>
      <c r="G34" s="44">
        <v>0</v>
      </c>
      <c r="H34" s="36">
        <v>0.13651200000000002</v>
      </c>
      <c r="I34" s="36">
        <v>280.20729600000004</v>
      </c>
      <c r="J34" s="170"/>
      <c r="K34" s="146"/>
      <c r="L34" s="172"/>
      <c r="M34" s="173"/>
      <c r="N34" s="174"/>
      <c r="P34" s="52">
        <f t="shared" ref="P34:P45" si="1">C34+D34+G34+H34+I34</f>
        <v>7670.9479680000004</v>
      </c>
      <c r="Y34" s="38"/>
    </row>
    <row r="35" spans="2:25" x14ac:dyDescent="0.25">
      <c r="B35" s="30">
        <v>43886</v>
      </c>
      <c r="C35" s="37">
        <v>5338.0892160000003</v>
      </c>
      <c r="D35" s="32">
        <v>3188.7181440000004</v>
      </c>
      <c r="E35" s="10" t="s">
        <v>42</v>
      </c>
      <c r="F35" s="34" t="s">
        <v>37</v>
      </c>
      <c r="G35" s="44">
        <v>0</v>
      </c>
      <c r="H35" s="36">
        <v>0.13651200000000002</v>
      </c>
      <c r="I35" s="36">
        <v>410.70585599999998</v>
      </c>
      <c r="J35" s="170"/>
      <c r="K35" s="146"/>
      <c r="L35" s="172"/>
      <c r="M35" s="173"/>
      <c r="N35" s="174"/>
      <c r="P35" s="52">
        <f t="shared" si="1"/>
        <v>8937.6497280000003</v>
      </c>
      <c r="Y35" s="38"/>
    </row>
    <row r="36" spans="2:25" x14ac:dyDescent="0.25">
      <c r="B36" s="30">
        <v>43893</v>
      </c>
      <c r="C36" s="37">
        <v>3093.0638399999998</v>
      </c>
      <c r="D36" s="32">
        <v>2184.4892159999999</v>
      </c>
      <c r="E36" s="10" t="s">
        <v>42</v>
      </c>
      <c r="F36" s="34" t="s">
        <v>37</v>
      </c>
      <c r="G36" s="44">
        <v>0</v>
      </c>
      <c r="H36" s="36">
        <v>0.13651200000000002</v>
      </c>
      <c r="I36" s="36">
        <v>199.694592</v>
      </c>
      <c r="J36" s="170"/>
      <c r="K36" s="146"/>
      <c r="L36" s="172"/>
      <c r="M36" s="173"/>
      <c r="N36" s="174"/>
      <c r="P36" s="52">
        <f t="shared" si="1"/>
        <v>5477.3841599999996</v>
      </c>
      <c r="Y36" s="38"/>
    </row>
    <row r="37" spans="2:25" x14ac:dyDescent="0.25">
      <c r="B37" s="30">
        <v>43900</v>
      </c>
      <c r="C37" s="37">
        <v>3796.1913600000003</v>
      </c>
      <c r="D37" s="32">
        <v>1588.0181760000003</v>
      </c>
      <c r="E37" s="10" t="s">
        <v>42</v>
      </c>
      <c r="F37" s="34" t="s">
        <v>37</v>
      </c>
      <c r="G37" s="44">
        <v>0</v>
      </c>
      <c r="H37" s="36">
        <v>0.13651200000000002</v>
      </c>
      <c r="I37" s="36">
        <v>113.84064000000002</v>
      </c>
      <c r="J37" s="170"/>
      <c r="K37" s="146"/>
      <c r="L37" s="172"/>
      <c r="M37" s="173"/>
      <c r="N37" s="174"/>
      <c r="P37" s="52">
        <f t="shared" si="1"/>
        <v>5498.1866880000007</v>
      </c>
      <c r="Y37" s="38"/>
    </row>
    <row r="38" spans="2:25" x14ac:dyDescent="0.25">
      <c r="B38" s="30">
        <v>43907</v>
      </c>
      <c r="C38" s="37">
        <v>2931.9744959999998</v>
      </c>
      <c r="D38" s="32">
        <v>1192.5066240000001</v>
      </c>
      <c r="E38" s="10" t="s">
        <v>42</v>
      </c>
      <c r="F38" s="34" t="s">
        <v>37</v>
      </c>
      <c r="G38" s="44">
        <v>0</v>
      </c>
      <c r="H38" s="36">
        <v>0.13651200000000002</v>
      </c>
      <c r="I38" s="36">
        <v>52.671167999999994</v>
      </c>
      <c r="J38" s="170"/>
      <c r="K38" s="146"/>
      <c r="L38" s="172"/>
      <c r="M38" s="173"/>
      <c r="N38" s="174"/>
      <c r="P38" s="52">
        <f t="shared" si="1"/>
        <v>4177.2888000000003</v>
      </c>
      <c r="Y38" s="38"/>
    </row>
    <row r="39" spans="2:25" x14ac:dyDescent="0.25">
      <c r="B39" s="30">
        <v>43916</v>
      </c>
      <c r="C39" s="37">
        <v>12572</v>
      </c>
      <c r="D39" s="32">
        <v>10378.018727999999</v>
      </c>
      <c r="E39" s="10" t="s">
        <v>37</v>
      </c>
      <c r="F39" s="34" t="s">
        <v>37</v>
      </c>
      <c r="G39" s="18" t="s">
        <v>24</v>
      </c>
      <c r="H39" s="36">
        <v>8.5131648000000002</v>
      </c>
      <c r="I39" s="36" t="s">
        <v>37</v>
      </c>
      <c r="J39" s="170"/>
      <c r="K39" s="146"/>
      <c r="L39" s="172"/>
      <c r="M39" s="173"/>
      <c r="N39" s="174"/>
      <c r="P39" s="52">
        <f>C39+D39+H39</f>
        <v>22958.531892799998</v>
      </c>
      <c r="Q39" t="s">
        <v>52</v>
      </c>
      <c r="Y39" s="38"/>
    </row>
    <row r="40" spans="2:25" x14ac:dyDescent="0.25">
      <c r="B40" s="30">
        <v>43921</v>
      </c>
      <c r="C40" s="37">
        <v>13897</v>
      </c>
      <c r="D40" s="32">
        <v>8969.0112000000008</v>
      </c>
      <c r="E40" s="10" t="s">
        <v>37</v>
      </c>
      <c r="F40" s="34" t="s">
        <v>37</v>
      </c>
      <c r="G40" s="18" t="s">
        <v>24</v>
      </c>
      <c r="H40" s="36">
        <v>11.287295999999998</v>
      </c>
      <c r="I40" s="36">
        <v>302.281632</v>
      </c>
      <c r="J40" s="170"/>
      <c r="K40" s="146"/>
      <c r="L40" s="172"/>
      <c r="M40" s="173"/>
      <c r="N40" s="174"/>
      <c r="P40" s="52">
        <f>C40+D40+H40+I40</f>
        <v>23179.580127999998</v>
      </c>
      <c r="Q40" t="s">
        <v>53</v>
      </c>
      <c r="Y40" s="38"/>
    </row>
    <row r="41" spans="2:25" x14ac:dyDescent="0.25">
      <c r="B41" s="30">
        <v>43928</v>
      </c>
      <c r="C41" s="37">
        <v>10110.117600000001</v>
      </c>
      <c r="D41" s="32">
        <v>4158.2419199999995</v>
      </c>
      <c r="E41" s="33">
        <v>0</v>
      </c>
      <c r="F41" s="34" t="s">
        <v>37</v>
      </c>
      <c r="G41" s="44">
        <v>0</v>
      </c>
      <c r="H41" s="36">
        <v>2.2353407999999999</v>
      </c>
      <c r="I41" s="36">
        <v>217.28839679999999</v>
      </c>
      <c r="J41" s="170"/>
      <c r="K41" s="146"/>
      <c r="L41" s="172"/>
      <c r="M41" s="173"/>
      <c r="N41" s="174"/>
      <c r="P41" s="52">
        <f t="shared" si="1"/>
        <v>14487.883257600002</v>
      </c>
      <c r="Y41" s="38"/>
    </row>
    <row r="42" spans="2:25" x14ac:dyDescent="0.25">
      <c r="B42" s="30">
        <v>43935</v>
      </c>
      <c r="C42" s="37">
        <v>7205.5526399999981</v>
      </c>
      <c r="D42" s="32">
        <v>3454.7143680000004</v>
      </c>
      <c r="E42" s="33">
        <v>0</v>
      </c>
      <c r="F42" s="34" t="s">
        <v>37</v>
      </c>
      <c r="G42" s="44">
        <v>0</v>
      </c>
      <c r="H42" s="36">
        <v>3.7217663999999999</v>
      </c>
      <c r="I42" s="36">
        <v>310.95273599999996</v>
      </c>
      <c r="J42" s="170"/>
      <c r="K42" s="146"/>
      <c r="L42" s="172"/>
      <c r="M42" s="173"/>
      <c r="N42" s="174"/>
      <c r="P42" s="52">
        <f t="shared" si="1"/>
        <v>10974.941510399998</v>
      </c>
      <c r="Y42" s="38"/>
    </row>
    <row r="43" spans="2:25" x14ac:dyDescent="0.25">
      <c r="B43" s="30">
        <v>43942</v>
      </c>
      <c r="C43" s="37">
        <v>7650.0288</v>
      </c>
      <c r="D43" s="32">
        <v>4546.5235199999997</v>
      </c>
      <c r="E43" s="33">
        <v>0</v>
      </c>
      <c r="F43" s="34" t="s">
        <v>37</v>
      </c>
      <c r="G43" s="44">
        <v>0</v>
      </c>
      <c r="H43" s="36">
        <v>8.2943999999999996</v>
      </c>
      <c r="I43" s="36">
        <v>336.841632</v>
      </c>
      <c r="J43" s="170"/>
      <c r="K43" s="146"/>
      <c r="L43" s="172"/>
      <c r="M43" s="173"/>
      <c r="N43" s="174"/>
      <c r="P43" s="52">
        <f t="shared" si="1"/>
        <v>12541.688351999999</v>
      </c>
      <c r="Y43" s="38"/>
    </row>
    <row r="44" spans="2:25" x14ac:dyDescent="0.25">
      <c r="B44" s="30">
        <v>43949</v>
      </c>
      <c r="C44" s="37">
        <v>5978.9456639999999</v>
      </c>
      <c r="D44" s="32">
        <v>3691.1030399999995</v>
      </c>
      <c r="E44" s="33">
        <v>0.15102719999999997</v>
      </c>
      <c r="F44" s="34" t="s">
        <v>37</v>
      </c>
      <c r="G44" s="44">
        <v>0</v>
      </c>
      <c r="H44" s="36">
        <v>4.1040000000000001</v>
      </c>
      <c r="I44" s="36">
        <v>605.83161599999994</v>
      </c>
      <c r="J44" s="170"/>
      <c r="K44" s="146"/>
      <c r="L44" s="172"/>
      <c r="M44" s="173"/>
      <c r="N44" s="174"/>
      <c r="P44" s="52">
        <f t="shared" si="1"/>
        <v>10279.984319999998</v>
      </c>
      <c r="Y44" s="38"/>
    </row>
    <row r="45" spans="2:25" x14ac:dyDescent="0.25">
      <c r="B45" s="30">
        <v>43956</v>
      </c>
      <c r="C45" s="37">
        <v>5172.8906880000004</v>
      </c>
      <c r="D45" s="32">
        <v>2167.9557119999999</v>
      </c>
      <c r="E45" s="33">
        <v>0</v>
      </c>
      <c r="F45" s="34" t="s">
        <v>37</v>
      </c>
      <c r="G45" s="44">
        <v>0</v>
      </c>
      <c r="H45" s="36">
        <v>0.81215999999999999</v>
      </c>
      <c r="I45" s="36">
        <v>385.37856000000011</v>
      </c>
      <c r="J45" s="170"/>
      <c r="K45" s="146"/>
      <c r="L45" s="172"/>
      <c r="M45" s="173"/>
      <c r="N45" s="174"/>
      <c r="P45" s="52">
        <f t="shared" si="1"/>
        <v>7727.0371200000009</v>
      </c>
      <c r="Y45" s="38"/>
    </row>
    <row r="46" spans="2:25" x14ac:dyDescent="0.25">
      <c r="B46" s="30">
        <v>43963</v>
      </c>
      <c r="C46" s="37">
        <v>5877.1353600000002</v>
      </c>
      <c r="D46" s="32">
        <v>1708.3483200000001</v>
      </c>
      <c r="E46" s="33">
        <v>0</v>
      </c>
      <c r="F46" s="34" t="s">
        <v>37</v>
      </c>
      <c r="G46" s="44">
        <v>0</v>
      </c>
      <c r="H46" s="36">
        <v>0.222912</v>
      </c>
      <c r="I46" s="36">
        <v>109.48607999999999</v>
      </c>
      <c r="J46" s="170"/>
      <c r="K46" s="146"/>
      <c r="L46" s="172"/>
      <c r="M46" s="173"/>
      <c r="N46" s="174"/>
      <c r="P46" s="52">
        <f>C46+D46+E46+G46+H46+I46</f>
        <v>7695.1926720000001</v>
      </c>
      <c r="Y46" s="38"/>
    </row>
    <row r="47" spans="2:25" x14ac:dyDescent="0.25">
      <c r="B47" s="30">
        <v>43970</v>
      </c>
      <c r="C47" s="37">
        <v>4116.37248</v>
      </c>
      <c r="D47" s="32">
        <v>1497.0977279999997</v>
      </c>
      <c r="E47" s="33">
        <v>0</v>
      </c>
      <c r="F47" s="34" t="s">
        <v>37</v>
      </c>
      <c r="G47" s="44">
        <v>0</v>
      </c>
      <c r="H47" s="36">
        <v>0</v>
      </c>
      <c r="I47" s="36">
        <v>219.9744</v>
      </c>
      <c r="J47" s="170"/>
      <c r="K47" s="146"/>
      <c r="L47" s="172"/>
      <c r="M47" s="173"/>
      <c r="N47" s="174"/>
      <c r="P47" s="52">
        <f>C47+D47+E47+G47+H47+I47</f>
        <v>5833.4446079999998</v>
      </c>
      <c r="Y47" s="38"/>
    </row>
    <row r="48" spans="2:25" x14ac:dyDescent="0.25">
      <c r="B48" s="30">
        <v>43977</v>
      </c>
      <c r="C48" s="37">
        <v>4124.9969279999996</v>
      </c>
      <c r="D48" s="32">
        <v>1296.13824</v>
      </c>
      <c r="E48" s="33">
        <v>0</v>
      </c>
      <c r="F48" s="34" t="s">
        <v>37</v>
      </c>
      <c r="G48" s="44">
        <v>0</v>
      </c>
      <c r="H48" s="36">
        <v>0</v>
      </c>
      <c r="I48" s="36">
        <v>249.22598400000004</v>
      </c>
      <c r="J48" s="170"/>
      <c r="K48" s="146"/>
      <c r="L48" s="172"/>
      <c r="M48" s="173"/>
      <c r="N48" s="174"/>
      <c r="P48" s="52">
        <v>5670.3611519999995</v>
      </c>
      <c r="Y48" s="38"/>
    </row>
    <row r="49" spans="2:25" x14ac:dyDescent="0.25">
      <c r="B49" s="30">
        <v>43983</v>
      </c>
      <c r="C49" s="37">
        <v>3297.9934080000003</v>
      </c>
      <c r="D49" s="32">
        <v>1002.0931199999999</v>
      </c>
      <c r="E49" s="33">
        <v>0</v>
      </c>
      <c r="F49" s="34" t="s">
        <v>37</v>
      </c>
      <c r="G49" s="44">
        <v>0</v>
      </c>
      <c r="H49" s="36">
        <v>0</v>
      </c>
      <c r="I49" s="36">
        <v>203.94892800000002</v>
      </c>
      <c r="J49" s="170"/>
      <c r="K49" s="146"/>
      <c r="L49" s="172"/>
      <c r="M49" s="173"/>
      <c r="N49" s="174"/>
      <c r="P49" s="52">
        <v>4504.0354559999996</v>
      </c>
      <c r="Y49" s="38"/>
    </row>
    <row r="50" spans="2:25" x14ac:dyDescent="0.25">
      <c r="B50" s="30">
        <v>43991</v>
      </c>
      <c r="C50" s="37">
        <v>4127.5871999999999</v>
      </c>
      <c r="D50" s="32">
        <v>2158.2288000000003</v>
      </c>
      <c r="E50" s="33" t="s">
        <v>42</v>
      </c>
      <c r="F50" s="34" t="s">
        <v>37</v>
      </c>
      <c r="G50" s="44">
        <v>0</v>
      </c>
      <c r="H50" s="36">
        <v>0.25919999999999999</v>
      </c>
      <c r="I50" s="36">
        <v>537.974784</v>
      </c>
      <c r="J50" s="170"/>
      <c r="K50" s="146"/>
      <c r="L50" s="172"/>
      <c r="M50" s="173"/>
      <c r="N50" s="174"/>
      <c r="P50" s="52">
        <v>6824.0499840000011</v>
      </c>
      <c r="Q50" t="s">
        <v>55</v>
      </c>
      <c r="Y50" s="38"/>
    </row>
    <row r="51" spans="2:25" x14ac:dyDescent="0.25">
      <c r="B51" s="30">
        <v>43998</v>
      </c>
      <c r="C51" s="37">
        <v>5205.8280960000002</v>
      </c>
      <c r="D51" s="32">
        <v>851.75193599999989</v>
      </c>
      <c r="E51" s="33">
        <v>0</v>
      </c>
      <c r="F51" s="34" t="s">
        <v>37</v>
      </c>
      <c r="G51" s="44">
        <v>0</v>
      </c>
      <c r="H51" s="36">
        <v>0</v>
      </c>
      <c r="I51" s="36">
        <v>449.79839999999996</v>
      </c>
      <c r="J51" s="170"/>
      <c r="K51" s="146"/>
      <c r="L51" s="172"/>
      <c r="M51" s="173"/>
      <c r="N51" s="174"/>
      <c r="P51" s="52">
        <v>6507.3784319999995</v>
      </c>
      <c r="Y51" s="38"/>
    </row>
    <row r="52" spans="2:25" x14ac:dyDescent="0.25">
      <c r="B52" s="30">
        <v>44004</v>
      </c>
      <c r="C52" s="37">
        <v>3453.0312959999992</v>
      </c>
      <c r="D52" s="32">
        <v>581.78303999999991</v>
      </c>
      <c r="E52" s="33">
        <v>0</v>
      </c>
      <c r="F52" s="34">
        <v>0</v>
      </c>
      <c r="G52" s="44">
        <v>0</v>
      </c>
      <c r="H52" s="36">
        <v>0</v>
      </c>
      <c r="I52" s="36">
        <v>203</v>
      </c>
      <c r="J52" s="170"/>
      <c r="K52" s="146"/>
      <c r="L52" s="172"/>
      <c r="M52" s="173"/>
      <c r="N52" s="174"/>
      <c r="P52" s="52">
        <v>4238</v>
      </c>
      <c r="Y52" s="38"/>
    </row>
    <row r="53" spans="2:25" x14ac:dyDescent="0.25">
      <c r="B53" s="30">
        <v>44012</v>
      </c>
      <c r="C53" s="37">
        <v>2413.9883519999998</v>
      </c>
      <c r="D53" s="32">
        <v>529.29676799999993</v>
      </c>
      <c r="E53" s="33">
        <v>0</v>
      </c>
      <c r="F53" s="34">
        <v>0</v>
      </c>
      <c r="G53" s="44">
        <v>0</v>
      </c>
      <c r="H53" s="36">
        <v>0</v>
      </c>
      <c r="I53" s="36">
        <v>157.571136</v>
      </c>
      <c r="J53" s="170"/>
      <c r="K53" s="146"/>
      <c r="L53" s="172"/>
      <c r="M53" s="173"/>
      <c r="N53" s="174"/>
      <c r="P53" s="52">
        <v>3100.8562559999996</v>
      </c>
      <c r="Y53" s="38"/>
    </row>
    <row r="54" spans="2:25" x14ac:dyDescent="0.25">
      <c r="B54" s="30">
        <v>44019</v>
      </c>
      <c r="C54" s="37">
        <v>1871.0818559999998</v>
      </c>
      <c r="D54" s="32">
        <v>551.94047999999998</v>
      </c>
      <c r="E54" s="33">
        <v>0</v>
      </c>
      <c r="F54" s="34">
        <v>0</v>
      </c>
      <c r="G54" s="44">
        <v>0</v>
      </c>
      <c r="H54" s="36">
        <v>0</v>
      </c>
      <c r="I54" s="36">
        <v>133.28236799999999</v>
      </c>
      <c r="J54" s="170"/>
      <c r="K54" s="146"/>
      <c r="L54" s="172"/>
      <c r="M54" s="173"/>
      <c r="N54" s="174"/>
      <c r="P54" s="52">
        <v>2556.3047040000001</v>
      </c>
      <c r="Y54" s="38"/>
    </row>
    <row r="55" spans="2:25" x14ac:dyDescent="0.25">
      <c r="B55" s="30">
        <v>44026</v>
      </c>
      <c r="C55" s="37">
        <v>2519.8905599999998</v>
      </c>
      <c r="D55" s="32">
        <v>463.33036800000002</v>
      </c>
      <c r="E55" s="33">
        <v>0</v>
      </c>
      <c r="F55" s="34">
        <v>0</v>
      </c>
      <c r="G55" s="44">
        <v>0</v>
      </c>
      <c r="H55" s="36">
        <v>0</v>
      </c>
      <c r="I55" s="36">
        <v>232.145568</v>
      </c>
      <c r="J55" s="170"/>
      <c r="K55" s="146"/>
      <c r="L55" s="172"/>
      <c r="M55" s="173"/>
      <c r="N55" s="174"/>
      <c r="P55" s="52">
        <v>3215.3664959999996</v>
      </c>
      <c r="Q55" t="s">
        <v>56</v>
      </c>
      <c r="Y55" s="38"/>
    </row>
    <row r="56" spans="2:25" x14ac:dyDescent="0.25">
      <c r="B56" s="30">
        <v>44033</v>
      </c>
      <c r="C56" s="37">
        <v>2625.3089279999999</v>
      </c>
      <c r="D56" s="32">
        <v>323.07983999999999</v>
      </c>
      <c r="E56" s="33">
        <v>0</v>
      </c>
      <c r="F56" s="34">
        <v>0</v>
      </c>
      <c r="G56" s="44">
        <v>0</v>
      </c>
      <c r="H56" s="36">
        <v>0</v>
      </c>
      <c r="I56" s="36">
        <v>120.95308799999999</v>
      </c>
      <c r="J56" s="170"/>
      <c r="K56" s="146"/>
      <c r="L56" s="172"/>
      <c r="M56" s="173"/>
      <c r="N56" s="174"/>
      <c r="P56" s="52">
        <v>3069.341856</v>
      </c>
      <c r="Y56" s="38"/>
    </row>
    <row r="57" spans="2:25" x14ac:dyDescent="0.25">
      <c r="B57" s="30">
        <v>44040</v>
      </c>
      <c r="C57" s="37" t="s">
        <v>42</v>
      </c>
      <c r="D57" s="32">
        <v>260.14435200000003</v>
      </c>
      <c r="E57" s="33">
        <v>0</v>
      </c>
      <c r="F57" s="34">
        <v>0</v>
      </c>
      <c r="G57" s="44">
        <v>0</v>
      </c>
      <c r="H57" s="36">
        <v>0</v>
      </c>
      <c r="I57" s="36">
        <v>126.28224</v>
      </c>
      <c r="J57" s="170"/>
      <c r="K57" s="146"/>
      <c r="L57" s="172"/>
      <c r="M57" s="173"/>
      <c r="N57" s="174"/>
      <c r="P57" s="52">
        <v>386.42659200000003</v>
      </c>
      <c r="Y57" s="38"/>
    </row>
    <row r="58" spans="2:25" x14ac:dyDescent="0.25">
      <c r="B58" s="30">
        <v>44047</v>
      </c>
      <c r="C58" s="37">
        <v>757.040256</v>
      </c>
      <c r="D58" s="32">
        <v>313.97241599999995</v>
      </c>
      <c r="E58" s="33">
        <v>0</v>
      </c>
      <c r="F58" s="34">
        <v>0</v>
      </c>
      <c r="G58" s="44">
        <v>0</v>
      </c>
      <c r="H58" s="36">
        <v>0</v>
      </c>
      <c r="I58" s="36">
        <v>126.99763199999998</v>
      </c>
      <c r="J58" s="170"/>
      <c r="K58" s="146"/>
      <c r="L58" s="172"/>
      <c r="M58" s="173"/>
      <c r="N58" s="174"/>
      <c r="P58" s="52">
        <v>1198.0103039999999</v>
      </c>
      <c r="Y58" s="38"/>
    </row>
    <row r="59" spans="2:25" x14ac:dyDescent="0.25">
      <c r="B59" s="30">
        <v>44054</v>
      </c>
      <c r="C59" s="37">
        <v>4160.5228800000004</v>
      </c>
      <c r="D59" s="32">
        <v>386.90265600000004</v>
      </c>
      <c r="E59" s="33">
        <v>0</v>
      </c>
      <c r="F59" s="34">
        <v>0</v>
      </c>
      <c r="G59" s="44">
        <v>0</v>
      </c>
      <c r="H59" s="36">
        <v>0</v>
      </c>
      <c r="I59" s="36">
        <v>97.042751999999993</v>
      </c>
      <c r="J59" s="170"/>
      <c r="K59" s="146"/>
      <c r="L59" s="172"/>
      <c r="M59" s="173"/>
      <c r="N59" s="174"/>
      <c r="P59" s="52">
        <v>4644.4682880000009</v>
      </c>
      <c r="Y59" s="38"/>
    </row>
    <row r="60" spans="2:25" x14ac:dyDescent="0.25">
      <c r="B60" s="30">
        <v>44061</v>
      </c>
      <c r="C60" s="37">
        <v>2793.7224000000001</v>
      </c>
      <c r="D60" s="32">
        <v>295.67462399999999</v>
      </c>
      <c r="E60" s="33">
        <v>0</v>
      </c>
      <c r="F60" s="34">
        <v>0</v>
      </c>
      <c r="G60" s="44">
        <v>0</v>
      </c>
      <c r="H60" s="36">
        <v>0</v>
      </c>
      <c r="I60" s="36">
        <v>51.190272000000007</v>
      </c>
      <c r="J60" s="170"/>
      <c r="K60" s="146"/>
      <c r="L60" s="172"/>
      <c r="M60" s="173"/>
      <c r="N60" s="174"/>
      <c r="P60" s="52">
        <v>3140.5872959999997</v>
      </c>
      <c r="Y60" s="38"/>
    </row>
    <row r="61" spans="2:25" x14ac:dyDescent="0.25">
      <c r="B61" s="30">
        <v>44068</v>
      </c>
      <c r="C61" s="37">
        <v>1317.34944</v>
      </c>
      <c r="D61" s="32">
        <v>152.775936</v>
      </c>
      <c r="E61" s="33">
        <v>0</v>
      </c>
      <c r="F61" s="34">
        <v>0</v>
      </c>
      <c r="G61" s="44">
        <v>0</v>
      </c>
      <c r="H61" s="36">
        <v>0</v>
      </c>
      <c r="I61" s="36">
        <v>146.74089599999999</v>
      </c>
      <c r="J61" s="170"/>
      <c r="K61" s="146"/>
      <c r="L61" s="172"/>
      <c r="M61" s="173"/>
      <c r="N61" s="174"/>
      <c r="P61" s="52">
        <v>1616.866272</v>
      </c>
      <c r="Y61" s="38"/>
    </row>
    <row r="62" spans="2:25" x14ac:dyDescent="0.25">
      <c r="B62" s="30">
        <v>44075</v>
      </c>
      <c r="C62" s="37">
        <v>1560.3019199999999</v>
      </c>
      <c r="D62" s="32">
        <v>177.00249600000001</v>
      </c>
      <c r="E62" s="33">
        <v>0</v>
      </c>
      <c r="F62" s="34">
        <v>0</v>
      </c>
      <c r="G62" s="44">
        <v>0</v>
      </c>
      <c r="H62" s="36">
        <v>0</v>
      </c>
      <c r="I62" s="36">
        <v>167.05353600000001</v>
      </c>
      <c r="J62" s="170"/>
      <c r="K62" s="146"/>
      <c r="L62" s="172"/>
      <c r="M62" s="173"/>
      <c r="N62" s="174"/>
      <c r="P62" s="52">
        <v>1904.3579519999998</v>
      </c>
      <c r="Y62" s="38"/>
    </row>
    <row r="63" spans="2:25" x14ac:dyDescent="0.25">
      <c r="B63" s="30">
        <v>44082</v>
      </c>
      <c r="C63" s="37">
        <v>4259.043936</v>
      </c>
      <c r="D63" s="32">
        <v>157.918464</v>
      </c>
      <c r="E63" s="33">
        <v>0</v>
      </c>
      <c r="F63" s="34">
        <v>0</v>
      </c>
      <c r="G63" s="44">
        <v>0</v>
      </c>
      <c r="H63" s="36">
        <v>0</v>
      </c>
      <c r="I63" s="36">
        <v>119.42726399999998</v>
      </c>
      <c r="J63" s="170"/>
      <c r="K63" s="146"/>
      <c r="L63" s="172"/>
      <c r="M63" s="173"/>
      <c r="N63" s="174"/>
      <c r="P63" s="52">
        <v>4536.3896640000003</v>
      </c>
      <c r="Y63" s="38"/>
    </row>
    <row r="64" spans="2:25" x14ac:dyDescent="0.25">
      <c r="B64" s="30">
        <v>44089</v>
      </c>
      <c r="C64" s="37">
        <v>620.00639999999999</v>
      </c>
      <c r="D64" s="32">
        <v>187.98911999999999</v>
      </c>
      <c r="E64" s="33">
        <v>0</v>
      </c>
      <c r="F64" s="34">
        <v>0</v>
      </c>
      <c r="G64" s="44">
        <v>0</v>
      </c>
      <c r="H64" s="36">
        <v>0</v>
      </c>
      <c r="I64" s="36">
        <v>161.288928</v>
      </c>
      <c r="J64" s="170"/>
      <c r="K64" s="146"/>
      <c r="L64" s="172"/>
      <c r="M64" s="173"/>
      <c r="N64" s="174"/>
      <c r="P64" s="52">
        <v>969.28444799999988</v>
      </c>
      <c r="Y64" s="38"/>
    </row>
    <row r="65" spans="2:25" x14ac:dyDescent="0.25">
      <c r="B65" s="30">
        <v>44096</v>
      </c>
      <c r="C65" s="37">
        <v>4409.1069119999993</v>
      </c>
      <c r="D65" s="32">
        <v>122.25772799999999</v>
      </c>
      <c r="E65" s="33">
        <v>0</v>
      </c>
      <c r="F65" s="34">
        <v>0</v>
      </c>
      <c r="G65" s="44">
        <v>0</v>
      </c>
      <c r="H65" s="36">
        <v>0</v>
      </c>
      <c r="I65" s="36">
        <v>145.53907199999998</v>
      </c>
      <c r="J65" s="170"/>
      <c r="K65" s="146"/>
      <c r="L65" s="172"/>
      <c r="M65" s="173"/>
      <c r="N65" s="174"/>
      <c r="P65" s="52">
        <v>4676.9037119999984</v>
      </c>
      <c r="Y65" s="38"/>
    </row>
    <row r="66" spans="2:25" x14ac:dyDescent="0.25">
      <c r="B66" s="30">
        <v>44103</v>
      </c>
      <c r="C66" s="37">
        <v>644.36601600000006</v>
      </c>
      <c r="D66" s="32">
        <v>96.997824000000023</v>
      </c>
      <c r="E66" s="33">
        <v>0</v>
      </c>
      <c r="F66" s="34">
        <v>0</v>
      </c>
      <c r="G66" s="44">
        <v>0</v>
      </c>
      <c r="H66" s="36">
        <v>0</v>
      </c>
      <c r="I66" s="36">
        <v>152.07436800000002</v>
      </c>
      <c r="J66" s="170"/>
      <c r="K66" s="146"/>
      <c r="L66" s="172"/>
      <c r="M66" s="173"/>
      <c r="N66" s="174"/>
      <c r="P66" s="52">
        <v>893.43820800000015</v>
      </c>
      <c r="Y66" s="38"/>
    </row>
    <row r="67" spans="2:25" x14ac:dyDescent="0.25">
      <c r="B67" s="30">
        <v>44110</v>
      </c>
      <c r="C67" s="37">
        <v>3993.8892480000004</v>
      </c>
      <c r="D67" s="32">
        <v>30.420576000000004</v>
      </c>
      <c r="E67" s="33">
        <v>0</v>
      </c>
      <c r="F67" s="34">
        <v>0</v>
      </c>
      <c r="G67" s="44">
        <v>0</v>
      </c>
      <c r="H67" s="36">
        <v>0</v>
      </c>
      <c r="I67" s="36">
        <v>147.58329599999999</v>
      </c>
      <c r="J67" s="170"/>
      <c r="K67" s="146"/>
      <c r="L67" s="172"/>
      <c r="M67" s="173"/>
      <c r="N67" s="174"/>
      <c r="P67" s="52">
        <v>4171.8931200000006</v>
      </c>
      <c r="Y67" s="38"/>
    </row>
    <row r="68" spans="2:25" x14ac:dyDescent="0.25">
      <c r="B68" s="30">
        <v>44117</v>
      </c>
      <c r="C68" s="37">
        <v>3344.8723199999995</v>
      </c>
      <c r="D68" s="32">
        <v>39.862368000000004</v>
      </c>
      <c r="E68" s="33">
        <v>0</v>
      </c>
      <c r="F68" s="34">
        <v>0</v>
      </c>
      <c r="G68" s="44">
        <v>0</v>
      </c>
      <c r="H68" s="36">
        <v>0</v>
      </c>
      <c r="I68" s="36">
        <v>138.80505600000001</v>
      </c>
      <c r="J68" s="170"/>
      <c r="K68" s="146"/>
      <c r="L68" s="172"/>
      <c r="M68" s="173"/>
      <c r="N68" s="174"/>
      <c r="P68" s="52">
        <v>3523.5397439999997</v>
      </c>
      <c r="Y68" s="38"/>
    </row>
    <row r="69" spans="2:25" x14ac:dyDescent="0.25">
      <c r="B69" s="30">
        <v>44124</v>
      </c>
      <c r="C69" s="37">
        <v>3205.0529280000005</v>
      </c>
      <c r="D69" s="32">
        <v>0</v>
      </c>
      <c r="E69" s="33">
        <v>0</v>
      </c>
      <c r="F69" s="34">
        <v>0</v>
      </c>
      <c r="G69" s="44">
        <v>0</v>
      </c>
      <c r="H69" s="36">
        <v>0</v>
      </c>
      <c r="I69" s="36">
        <v>195.22944000000001</v>
      </c>
      <c r="J69" s="170"/>
      <c r="K69" s="146"/>
      <c r="L69" s="172"/>
      <c r="M69" s="173"/>
      <c r="N69" s="174"/>
      <c r="P69" s="52">
        <v>3400.2823680000006</v>
      </c>
      <c r="Y69" s="38"/>
    </row>
    <row r="70" spans="2:25" x14ac:dyDescent="0.25">
      <c r="B70" s="30">
        <v>44131</v>
      </c>
      <c r="C70" s="37">
        <v>4375.3884479999997</v>
      </c>
      <c r="D70" s="32">
        <v>0</v>
      </c>
      <c r="E70" s="33">
        <v>0</v>
      </c>
      <c r="F70" s="34">
        <v>0</v>
      </c>
      <c r="G70" s="44">
        <v>0</v>
      </c>
      <c r="H70" s="36">
        <v>0</v>
      </c>
      <c r="I70" s="36">
        <v>212.28480000000002</v>
      </c>
      <c r="J70" s="170"/>
      <c r="K70" s="146"/>
      <c r="L70" s="172"/>
      <c r="M70" s="173"/>
      <c r="N70" s="174"/>
      <c r="P70" s="52">
        <v>4587.6732480000001</v>
      </c>
      <c r="Y70" s="38"/>
    </row>
    <row r="71" spans="2:25" x14ac:dyDescent="0.25">
      <c r="B71" s="30">
        <v>44138</v>
      </c>
      <c r="C71" s="37">
        <v>2690.3491200000003</v>
      </c>
      <c r="D71" s="32" t="s">
        <v>27</v>
      </c>
      <c r="E71" s="33">
        <v>0</v>
      </c>
      <c r="F71" s="34">
        <v>0</v>
      </c>
      <c r="G71" s="44">
        <v>0</v>
      </c>
      <c r="H71" s="36">
        <v>0</v>
      </c>
      <c r="I71" s="36">
        <v>191.75788800000001</v>
      </c>
      <c r="J71" s="170"/>
      <c r="K71" s="146"/>
      <c r="L71" s="172"/>
      <c r="M71" s="173"/>
      <c r="N71" s="174"/>
      <c r="P71" s="52">
        <v>2882.1070080000004</v>
      </c>
      <c r="Y71" s="38"/>
    </row>
    <row r="72" spans="2:25" x14ac:dyDescent="0.25">
      <c r="B72" s="30">
        <v>44145</v>
      </c>
      <c r="C72" s="43">
        <v>2592.4527359999997</v>
      </c>
      <c r="D72" s="97"/>
      <c r="E72" s="48"/>
      <c r="F72" s="48"/>
      <c r="G72" s="48"/>
      <c r="H72" s="48"/>
      <c r="I72" s="98">
        <v>173.7936</v>
      </c>
      <c r="J72" s="170"/>
      <c r="K72" s="146"/>
      <c r="L72" s="172"/>
      <c r="M72" s="173"/>
      <c r="N72" s="174"/>
      <c r="P72" s="52">
        <v>2766.2463359999997</v>
      </c>
      <c r="Y72" s="38"/>
    </row>
    <row r="73" spans="2:25" x14ac:dyDescent="0.25">
      <c r="B73" s="30">
        <v>44152</v>
      </c>
      <c r="C73" s="37">
        <v>4052.2152960000003</v>
      </c>
      <c r="D73" s="32"/>
      <c r="E73" s="48"/>
      <c r="F73" s="48"/>
      <c r="G73" s="48"/>
      <c r="H73" s="48"/>
      <c r="I73" s="36">
        <v>243.12959999999998</v>
      </c>
      <c r="J73" s="170"/>
      <c r="K73" s="146"/>
      <c r="L73" s="172"/>
      <c r="M73" s="173"/>
      <c r="N73" s="174"/>
      <c r="P73" s="52">
        <v>4295.3448960000005</v>
      </c>
      <c r="Y73" s="38"/>
    </row>
    <row r="74" spans="2:25" x14ac:dyDescent="0.25">
      <c r="B74" s="30">
        <v>44159</v>
      </c>
      <c r="C74" s="43">
        <v>4521.0398399999995</v>
      </c>
      <c r="D74" s="97">
        <v>79.715232</v>
      </c>
      <c r="E74" s="48" t="s">
        <v>27</v>
      </c>
      <c r="F74" s="48" t="s">
        <v>27</v>
      </c>
      <c r="G74" s="48" t="s">
        <v>27</v>
      </c>
      <c r="H74" s="48" t="s">
        <v>27</v>
      </c>
      <c r="I74" s="98">
        <v>181.117728</v>
      </c>
      <c r="J74" s="170"/>
      <c r="K74" s="146"/>
      <c r="L74" s="172"/>
      <c r="M74" s="173"/>
      <c r="N74" s="174"/>
      <c r="P74" s="52">
        <v>4781.8727999999992</v>
      </c>
      <c r="Y74" s="38"/>
    </row>
    <row r="75" spans="2:25" x14ac:dyDescent="0.25">
      <c r="B75" s="30">
        <v>44166</v>
      </c>
      <c r="C75" s="43">
        <v>3369.2803199999998</v>
      </c>
      <c r="D75" s="97"/>
      <c r="E75" s="49">
        <v>0</v>
      </c>
      <c r="F75" s="48"/>
      <c r="G75" s="44">
        <v>0</v>
      </c>
      <c r="H75" s="98">
        <v>0</v>
      </c>
      <c r="I75" s="98">
        <v>257.93251199999997</v>
      </c>
      <c r="J75" s="170"/>
      <c r="K75" s="146"/>
      <c r="L75" s="172"/>
      <c r="M75" s="173"/>
      <c r="N75" s="174"/>
      <c r="P75" s="52">
        <v>3627.2128320000002</v>
      </c>
      <c r="Y75" s="38"/>
    </row>
    <row r="76" spans="2:25" x14ac:dyDescent="0.25">
      <c r="B76" s="30">
        <v>44173</v>
      </c>
      <c r="C76" s="43">
        <v>2946.4128000000001</v>
      </c>
      <c r="D76" s="104"/>
      <c r="E76" s="49">
        <v>0</v>
      </c>
      <c r="F76" s="48"/>
      <c r="G76" s="44">
        <v>0</v>
      </c>
      <c r="H76" s="98">
        <v>0</v>
      </c>
      <c r="I76" s="103">
        <v>44.318015999999993</v>
      </c>
      <c r="J76" s="170"/>
      <c r="K76" s="146"/>
      <c r="L76" s="172"/>
      <c r="M76" s="173"/>
      <c r="N76" s="174"/>
      <c r="P76" s="52">
        <v>2990.7308160000002</v>
      </c>
      <c r="Y76" s="38"/>
    </row>
    <row r="77" spans="2:25" x14ac:dyDescent="0.25">
      <c r="B77" s="30">
        <v>44180</v>
      </c>
      <c r="C77" s="43">
        <v>3063.0156480000001</v>
      </c>
      <c r="D77" s="104"/>
      <c r="E77" s="49">
        <v>0</v>
      </c>
      <c r="F77" s="48"/>
      <c r="G77" s="44">
        <v>0</v>
      </c>
      <c r="H77" s="98">
        <v>0</v>
      </c>
      <c r="I77" s="98">
        <v>173.32358400000001</v>
      </c>
      <c r="J77" s="170"/>
      <c r="K77" s="146"/>
      <c r="L77" s="172"/>
      <c r="M77" s="173"/>
      <c r="N77" s="174"/>
      <c r="P77" s="52">
        <v>3236.3392320000003</v>
      </c>
      <c r="Y77" s="38"/>
    </row>
    <row r="78" spans="2:25" x14ac:dyDescent="0.25">
      <c r="B78" s="30">
        <v>44187</v>
      </c>
      <c r="C78" s="43">
        <v>2819.27952</v>
      </c>
      <c r="D78" s="104" t="s">
        <v>27</v>
      </c>
      <c r="E78" s="49">
        <v>0</v>
      </c>
      <c r="F78" s="48"/>
      <c r="G78" s="44">
        <v>0</v>
      </c>
      <c r="H78" s="98">
        <v>0</v>
      </c>
      <c r="I78" s="98">
        <v>143.79551999999998</v>
      </c>
      <c r="J78" s="170"/>
      <c r="K78" s="146"/>
      <c r="L78" s="172"/>
      <c r="M78" s="173"/>
      <c r="N78" s="174"/>
      <c r="P78" s="52">
        <v>2963.0750400000002</v>
      </c>
      <c r="Y78" s="38"/>
    </row>
    <row r="79" spans="2:25" x14ac:dyDescent="0.25">
      <c r="B79" s="30">
        <v>44194</v>
      </c>
      <c r="C79" s="43">
        <v>3405.0447359999998</v>
      </c>
      <c r="D79" s="97">
        <v>158.15001599999999</v>
      </c>
      <c r="E79" s="49">
        <v>0</v>
      </c>
      <c r="F79" s="48" t="s">
        <v>27</v>
      </c>
      <c r="G79" s="44">
        <v>0</v>
      </c>
      <c r="H79" s="98">
        <v>0</v>
      </c>
      <c r="I79" s="98">
        <v>174.633408</v>
      </c>
      <c r="J79" s="170"/>
      <c r="K79" s="146"/>
      <c r="L79" s="172"/>
      <c r="M79" s="173"/>
      <c r="N79" s="174"/>
      <c r="P79" s="52">
        <v>3579.678144</v>
      </c>
      <c r="Y79" s="38"/>
    </row>
    <row r="80" spans="2:25" x14ac:dyDescent="0.25">
      <c r="B80" s="30">
        <v>44201</v>
      </c>
      <c r="C80" s="43">
        <v>1366.9750079999999</v>
      </c>
      <c r="D80" s="104"/>
      <c r="E80" s="49">
        <v>0</v>
      </c>
      <c r="F80" s="48"/>
      <c r="G80" s="44">
        <v>0</v>
      </c>
      <c r="H80" s="98">
        <v>0</v>
      </c>
      <c r="I80" s="98">
        <v>209.74464</v>
      </c>
      <c r="J80" s="170"/>
      <c r="K80" s="146"/>
      <c r="L80" s="172"/>
      <c r="M80" s="173"/>
      <c r="N80" s="174"/>
      <c r="P80" s="52">
        <v>1576.719648</v>
      </c>
      <c r="Y80" s="38"/>
    </row>
    <row r="81" spans="2:25" x14ac:dyDescent="0.25">
      <c r="B81" s="30">
        <v>44208</v>
      </c>
      <c r="C81" s="43">
        <v>3092.2007039999999</v>
      </c>
      <c r="D81" s="97">
        <v>505.84780799999999</v>
      </c>
      <c r="E81" s="49">
        <v>0</v>
      </c>
      <c r="F81" s="107">
        <v>0</v>
      </c>
      <c r="G81" s="44">
        <v>0</v>
      </c>
      <c r="H81" s="98">
        <v>6.0203520000000008</v>
      </c>
      <c r="I81" s="98">
        <v>469.81555200000003</v>
      </c>
      <c r="J81" s="170"/>
      <c r="K81" s="146"/>
      <c r="L81" s="172"/>
      <c r="M81" s="173"/>
      <c r="N81" s="174"/>
      <c r="P81" s="52">
        <v>4073.8844159999999</v>
      </c>
      <c r="Y81" s="38"/>
    </row>
    <row r="82" spans="2:25" x14ac:dyDescent="0.25">
      <c r="B82" s="30">
        <v>44215</v>
      </c>
      <c r="C82" s="37">
        <v>5295.0620159999999</v>
      </c>
      <c r="D82" s="32">
        <v>410.51404799999995</v>
      </c>
      <c r="E82" s="33">
        <v>0</v>
      </c>
      <c r="F82" s="48" t="s">
        <v>27</v>
      </c>
      <c r="G82" s="44">
        <v>0</v>
      </c>
      <c r="H82" s="36">
        <v>3.2987519999999995</v>
      </c>
      <c r="I82" s="36">
        <v>307.93478399999998</v>
      </c>
      <c r="J82" s="170"/>
      <c r="K82" s="146"/>
      <c r="L82" s="172"/>
      <c r="M82" s="173"/>
      <c r="N82" s="174"/>
      <c r="P82" s="52">
        <v>6016.8095999999996</v>
      </c>
      <c r="Y82" s="38"/>
    </row>
    <row r="83" spans="2:25" x14ac:dyDescent="0.25">
      <c r="B83" s="30">
        <v>44222</v>
      </c>
      <c r="C83" s="43">
        <v>425.751552</v>
      </c>
      <c r="D83" s="97">
        <v>250.470144</v>
      </c>
      <c r="E83" s="49">
        <v>0</v>
      </c>
      <c r="F83" s="111"/>
      <c r="G83" s="44">
        <v>0</v>
      </c>
      <c r="H83" s="98">
        <v>2.3302079999999998</v>
      </c>
      <c r="I83" s="98">
        <v>165.27456000000001</v>
      </c>
      <c r="J83" s="170"/>
      <c r="K83" s="146"/>
      <c r="L83" s="172"/>
      <c r="M83" s="173"/>
      <c r="N83" s="174"/>
      <c r="O83" s="29"/>
      <c r="P83" s="112">
        <v>843.82646399999999</v>
      </c>
      <c r="Y83" s="38"/>
    </row>
    <row r="84" spans="2:25" x14ac:dyDescent="0.25">
      <c r="B84" s="30">
        <v>44229</v>
      </c>
      <c r="C84" s="43">
        <v>794.91456000000005</v>
      </c>
      <c r="D84" s="97">
        <v>97.923168000000004</v>
      </c>
      <c r="E84" s="49">
        <v>0</v>
      </c>
      <c r="F84" s="111"/>
      <c r="G84" s="44">
        <v>0</v>
      </c>
      <c r="H84" s="98">
        <v>0</v>
      </c>
      <c r="I84" s="98">
        <v>197.32377600000001</v>
      </c>
      <c r="J84" s="170"/>
      <c r="K84" s="146"/>
      <c r="L84" s="172"/>
      <c r="M84" s="173"/>
      <c r="N84" s="174"/>
      <c r="O84" s="29"/>
      <c r="P84" s="112">
        <v>1090.1615039999999</v>
      </c>
      <c r="Y84" s="38"/>
    </row>
    <row r="85" spans="2:25" x14ac:dyDescent="0.25">
      <c r="B85" s="30">
        <v>44236</v>
      </c>
      <c r="C85" s="37">
        <v>1107.0457919999999</v>
      </c>
      <c r="D85" s="97">
        <v>126.42048</v>
      </c>
      <c r="E85" s="49">
        <v>0</v>
      </c>
      <c r="F85" s="48"/>
      <c r="G85" s="44">
        <v>0</v>
      </c>
      <c r="H85" s="98">
        <v>0</v>
      </c>
      <c r="I85" s="98">
        <v>229.191552</v>
      </c>
      <c r="J85" s="170"/>
      <c r="K85" s="146"/>
      <c r="L85" s="172"/>
      <c r="M85" s="173"/>
      <c r="N85" s="174"/>
      <c r="P85" s="52">
        <v>1462.6578239999999</v>
      </c>
      <c r="Y85" s="38"/>
    </row>
    <row r="86" spans="2:25" x14ac:dyDescent="0.25">
      <c r="B86" s="30">
        <v>44243</v>
      </c>
      <c r="C86" s="43">
        <v>1271.2412159999999</v>
      </c>
      <c r="D86" s="97">
        <v>35.749727999999998</v>
      </c>
      <c r="E86" s="49">
        <v>0</v>
      </c>
      <c r="F86" s="111"/>
      <c r="G86" s="44">
        <v>0</v>
      </c>
      <c r="H86" s="98">
        <v>0</v>
      </c>
      <c r="I86" s="98">
        <v>142.4736</v>
      </c>
      <c r="J86" s="170"/>
      <c r="K86" s="146"/>
      <c r="L86" s="172"/>
      <c r="M86" s="173"/>
      <c r="N86" s="174"/>
      <c r="P86" s="52">
        <v>1449.4645439999999</v>
      </c>
      <c r="Y86" s="38"/>
    </row>
    <row r="87" spans="2:25" x14ac:dyDescent="0.25">
      <c r="B87" s="30">
        <v>44250</v>
      </c>
      <c r="C87" s="43">
        <v>1078.7333759999999</v>
      </c>
      <c r="D87" s="97">
        <v>33.931871999999998</v>
      </c>
      <c r="E87" s="49">
        <v>0</v>
      </c>
      <c r="F87" s="111"/>
      <c r="G87" s="44">
        <v>0</v>
      </c>
      <c r="H87" s="98">
        <v>0</v>
      </c>
      <c r="I87" s="98">
        <v>84.589920000000006</v>
      </c>
      <c r="J87" s="170"/>
      <c r="K87" s="146"/>
      <c r="L87" s="172"/>
      <c r="M87" s="173"/>
      <c r="N87" s="174"/>
      <c r="O87" s="114"/>
      <c r="P87" s="52">
        <v>1197.2551679999999</v>
      </c>
      <c r="Y87" s="38"/>
    </row>
    <row r="88" spans="2:25" x14ac:dyDescent="0.25">
      <c r="B88" s="30">
        <v>44257</v>
      </c>
      <c r="C88" s="43">
        <v>3256.9067520000003</v>
      </c>
      <c r="D88" s="97" t="s">
        <v>27</v>
      </c>
      <c r="E88" s="49">
        <v>0</v>
      </c>
      <c r="F88" s="111"/>
      <c r="G88" s="44">
        <v>0</v>
      </c>
      <c r="H88" s="98">
        <v>0</v>
      </c>
      <c r="I88" s="98">
        <v>190.91462400000003</v>
      </c>
      <c r="J88" s="170"/>
      <c r="K88" s="146"/>
      <c r="L88" s="172"/>
      <c r="M88" s="173"/>
      <c r="N88" s="174"/>
      <c r="O88" s="114"/>
      <c r="P88" s="52">
        <v>3447.8213760000003</v>
      </c>
      <c r="Y88" s="38"/>
    </row>
    <row r="89" spans="2:25" x14ac:dyDescent="0.25">
      <c r="B89" s="30">
        <v>44264</v>
      </c>
      <c r="C89" s="43">
        <v>6832.5465599999998</v>
      </c>
      <c r="D89" s="97">
        <v>5830.9735680000003</v>
      </c>
      <c r="E89" s="49">
        <v>0</v>
      </c>
      <c r="F89" s="107">
        <v>0</v>
      </c>
      <c r="G89" s="44">
        <v>0</v>
      </c>
      <c r="H89" s="98">
        <v>0.73388160000000002</v>
      </c>
      <c r="I89" s="98">
        <v>612.85248000000001</v>
      </c>
      <c r="J89" s="170"/>
      <c r="K89" s="146"/>
      <c r="L89" s="172"/>
      <c r="M89" s="173"/>
      <c r="N89" s="174"/>
      <c r="O89" s="114"/>
      <c r="P89" s="52">
        <v>13277.106489600001</v>
      </c>
      <c r="Y89" s="38"/>
    </row>
    <row r="90" spans="2:25" x14ac:dyDescent="0.25">
      <c r="B90" s="30">
        <v>44271</v>
      </c>
      <c r="C90" s="43">
        <v>4371.9626879999996</v>
      </c>
      <c r="D90" s="97">
        <v>1612.12032</v>
      </c>
      <c r="E90" s="49">
        <v>0</v>
      </c>
      <c r="F90" s="107">
        <v>0</v>
      </c>
      <c r="G90" s="44">
        <v>0</v>
      </c>
      <c r="H90" s="98" t="s">
        <v>42</v>
      </c>
      <c r="I90" s="98">
        <v>179.18495999999999</v>
      </c>
      <c r="J90" s="170"/>
      <c r="K90" s="146"/>
      <c r="L90" s="172"/>
      <c r="M90" s="173"/>
      <c r="N90" s="174"/>
      <c r="O90" s="114"/>
      <c r="P90" s="52">
        <v>6163.2679680000001</v>
      </c>
      <c r="Y90" s="38"/>
    </row>
    <row r="91" spans="2:25" x14ac:dyDescent="0.25">
      <c r="B91" s="30">
        <v>44278</v>
      </c>
      <c r="C91" s="43">
        <v>6114.4528319999999</v>
      </c>
      <c r="D91" s="97">
        <v>2214.2574719999998</v>
      </c>
      <c r="E91" s="49">
        <v>0</v>
      </c>
      <c r="F91" s="107">
        <v>0</v>
      </c>
      <c r="G91" s="44">
        <v>0</v>
      </c>
      <c r="H91" s="98" t="s">
        <v>42</v>
      </c>
      <c r="I91" s="98">
        <v>313.64236799999998</v>
      </c>
      <c r="J91" s="170"/>
      <c r="K91" s="146"/>
      <c r="L91" s="172"/>
      <c r="M91" s="173"/>
      <c r="N91" s="174"/>
      <c r="O91" s="114"/>
      <c r="P91" s="52">
        <v>8642.3526720000009</v>
      </c>
      <c r="Y91" s="38"/>
    </row>
    <row r="92" spans="2:25" x14ac:dyDescent="0.25">
      <c r="B92" s="30">
        <v>44285</v>
      </c>
      <c r="C92" s="43">
        <v>6011.8329599999997</v>
      </c>
      <c r="D92" s="97">
        <v>1378.70208</v>
      </c>
      <c r="E92" s="49">
        <v>0</v>
      </c>
      <c r="F92" s="111"/>
      <c r="G92" s="44">
        <v>0</v>
      </c>
      <c r="H92" s="98">
        <v>0</v>
      </c>
      <c r="I92" s="98">
        <v>170.49830399999999</v>
      </c>
      <c r="J92" s="170"/>
      <c r="K92" s="146"/>
      <c r="L92" s="172"/>
      <c r="M92" s="173"/>
      <c r="N92" s="174"/>
      <c r="O92" s="114"/>
      <c r="P92" s="52">
        <v>7561.0333440000004</v>
      </c>
      <c r="Y92" s="38"/>
    </row>
    <row r="93" spans="2:25" x14ac:dyDescent="0.25">
      <c r="B93" s="30">
        <v>44293</v>
      </c>
      <c r="C93" s="43">
        <v>5783.7352320000009</v>
      </c>
      <c r="D93" s="97">
        <v>921.57004800000004</v>
      </c>
      <c r="E93" s="49">
        <v>0</v>
      </c>
      <c r="F93" s="111"/>
      <c r="G93" s="44">
        <v>0</v>
      </c>
      <c r="H93" s="98">
        <v>0</v>
      </c>
      <c r="I93" s="98">
        <v>45.287424000000001</v>
      </c>
      <c r="J93" s="170"/>
      <c r="K93" s="146"/>
      <c r="L93" s="172"/>
      <c r="M93" s="173"/>
      <c r="N93" s="174"/>
      <c r="O93" s="114"/>
      <c r="P93" s="52">
        <v>6750.5927040000006</v>
      </c>
      <c r="Y93" s="38"/>
    </row>
    <row r="94" spans="2:25" x14ac:dyDescent="0.25">
      <c r="B94" s="30">
        <v>44299</v>
      </c>
      <c r="C94" s="43">
        <v>4928.8547520000002</v>
      </c>
      <c r="D94" s="97">
        <v>671.69087999999999</v>
      </c>
      <c r="E94" s="49">
        <v>0</v>
      </c>
      <c r="F94" s="111"/>
      <c r="G94" s="44">
        <v>0</v>
      </c>
      <c r="H94" s="98">
        <v>0</v>
      </c>
      <c r="I94" s="98">
        <v>146.562048</v>
      </c>
      <c r="J94" s="170"/>
      <c r="K94" s="146"/>
      <c r="L94" s="172"/>
      <c r="M94" s="173"/>
      <c r="N94" s="174"/>
      <c r="O94" s="114"/>
      <c r="P94" s="52">
        <v>5747.1076800000001</v>
      </c>
      <c r="Y94" s="38"/>
    </row>
    <row r="95" spans="2:25" x14ac:dyDescent="0.25">
      <c r="B95" s="30">
        <v>44306</v>
      </c>
      <c r="C95" s="43">
        <v>4990.2281280000007</v>
      </c>
      <c r="D95" s="97">
        <v>1889.3502719999999</v>
      </c>
      <c r="E95" s="49">
        <v>0</v>
      </c>
      <c r="F95" s="111"/>
      <c r="G95" s="44">
        <v>0</v>
      </c>
      <c r="H95" s="98">
        <v>0</v>
      </c>
      <c r="I95" s="98">
        <v>136.85759999999999</v>
      </c>
      <c r="J95" s="170"/>
      <c r="K95" s="146"/>
      <c r="L95" s="172"/>
      <c r="M95" s="173"/>
      <c r="N95" s="174"/>
      <c r="O95" s="114"/>
      <c r="P95" s="52">
        <v>7016.4360000000006</v>
      </c>
      <c r="Y95" s="38"/>
    </row>
    <row r="96" spans="2:25" x14ac:dyDescent="0.25">
      <c r="B96" s="30">
        <v>44313</v>
      </c>
      <c r="C96" s="115">
        <v>4804.6746240000002</v>
      </c>
      <c r="D96" s="116">
        <v>1932.499296</v>
      </c>
      <c r="E96" s="117">
        <v>0</v>
      </c>
      <c r="F96" s="118"/>
      <c r="G96" s="119">
        <v>0</v>
      </c>
      <c r="H96" s="120">
        <v>0</v>
      </c>
      <c r="I96" s="120">
        <v>117.127296</v>
      </c>
      <c r="J96" s="170"/>
      <c r="K96" s="146"/>
      <c r="L96" s="172"/>
      <c r="M96" s="173"/>
      <c r="N96" s="174"/>
      <c r="P96" s="52">
        <v>6854.3012159999998</v>
      </c>
      <c r="Y96" s="38"/>
    </row>
    <row r="97" spans="2:25" x14ac:dyDescent="0.25">
      <c r="B97" s="30">
        <v>44320</v>
      </c>
      <c r="C97" s="115">
        <v>4515.6095999999998</v>
      </c>
      <c r="D97" s="116">
        <v>949.47897599999999</v>
      </c>
      <c r="E97" s="117">
        <v>0</v>
      </c>
      <c r="F97" s="48"/>
      <c r="G97" s="44">
        <v>0</v>
      </c>
      <c r="H97" s="121">
        <v>0.43450559999999999</v>
      </c>
      <c r="I97" s="120">
        <v>103.66963200000001</v>
      </c>
      <c r="J97" s="170"/>
      <c r="K97" s="146"/>
      <c r="L97" s="172"/>
      <c r="M97" s="173"/>
      <c r="N97" s="174"/>
      <c r="P97" s="52">
        <v>5568.7582080000002</v>
      </c>
      <c r="Y97" s="38"/>
    </row>
    <row r="98" spans="2:25" x14ac:dyDescent="0.25">
      <c r="B98" s="30">
        <v>44327</v>
      </c>
      <c r="C98" s="115">
        <v>3258.4852799999999</v>
      </c>
      <c r="D98" s="32">
        <v>615.15417599999989</v>
      </c>
      <c r="E98" s="33">
        <v>0</v>
      </c>
      <c r="F98" s="48"/>
      <c r="G98" s="44">
        <v>0</v>
      </c>
      <c r="H98" s="36">
        <v>0</v>
      </c>
      <c r="I98" s="36">
        <v>37.949472</v>
      </c>
      <c r="J98" s="170"/>
      <c r="K98" s="146"/>
      <c r="L98" s="172"/>
      <c r="M98" s="173"/>
      <c r="N98" s="174"/>
      <c r="P98" s="52">
        <v>3911.5889279999997</v>
      </c>
      <c r="Y98" s="38"/>
    </row>
    <row r="99" spans="2:25" x14ac:dyDescent="0.25">
      <c r="B99" s="30">
        <v>44334</v>
      </c>
      <c r="C99" s="115">
        <v>3148.4376000000002</v>
      </c>
      <c r="D99" s="116">
        <v>567.27215999999999</v>
      </c>
      <c r="E99" s="117">
        <v>0</v>
      </c>
      <c r="F99" s="48"/>
      <c r="G99" s="44">
        <v>0</v>
      </c>
      <c r="H99" s="98">
        <v>0</v>
      </c>
      <c r="I99" s="120">
        <v>7.9488000000000003</v>
      </c>
      <c r="J99" s="170"/>
      <c r="K99" s="146"/>
      <c r="L99" s="172"/>
      <c r="M99" s="173"/>
      <c r="N99" s="174"/>
      <c r="P99" s="52">
        <v>3723.6585600000003</v>
      </c>
      <c r="Y99" s="38"/>
    </row>
    <row r="100" spans="2:25" x14ac:dyDescent="0.25">
      <c r="B100" s="30">
        <v>44341</v>
      </c>
      <c r="C100" s="115">
        <v>8628.3541440000008</v>
      </c>
      <c r="D100" s="116">
        <v>1895.4898559999999</v>
      </c>
      <c r="E100" s="117">
        <v>0</v>
      </c>
      <c r="F100" s="48"/>
      <c r="G100" s="44">
        <v>0</v>
      </c>
      <c r="H100" s="121">
        <v>1.3238208</v>
      </c>
      <c r="I100" s="120">
        <v>226.54944</v>
      </c>
      <c r="J100" s="170"/>
      <c r="K100" s="146"/>
      <c r="L100" s="172"/>
      <c r="M100" s="173"/>
      <c r="N100" s="174"/>
      <c r="P100" s="52">
        <v>10751.7172608</v>
      </c>
      <c r="Y100" s="38"/>
    </row>
    <row r="101" spans="2:25" x14ac:dyDescent="0.25">
      <c r="B101" s="30">
        <v>44348</v>
      </c>
      <c r="C101" s="115">
        <v>8678.6493119999996</v>
      </c>
      <c r="D101" s="116">
        <v>1183.2065279999999</v>
      </c>
      <c r="E101" s="117">
        <v>758.30515200000002</v>
      </c>
      <c r="F101" s="48"/>
      <c r="G101" s="44">
        <v>0</v>
      </c>
      <c r="H101" s="121">
        <v>6.6832992000000004</v>
      </c>
      <c r="I101" s="120">
        <v>176.02928639999999</v>
      </c>
      <c r="J101" s="170"/>
      <c r="K101" s="146"/>
      <c r="L101" s="172"/>
      <c r="M101" s="173"/>
      <c r="N101" s="174"/>
      <c r="P101" s="52">
        <v>10802.873577599999</v>
      </c>
      <c r="Y101" s="38"/>
    </row>
    <row r="102" spans="2:25" x14ac:dyDescent="0.25">
      <c r="B102" s="30">
        <v>44354</v>
      </c>
      <c r="C102" s="115">
        <v>6094</v>
      </c>
      <c r="D102" s="32">
        <v>1173</v>
      </c>
      <c r="E102" s="33">
        <v>441</v>
      </c>
      <c r="F102" s="48"/>
      <c r="G102" s="44">
        <v>0</v>
      </c>
      <c r="H102" s="36">
        <v>0</v>
      </c>
      <c r="I102" s="36">
        <v>134</v>
      </c>
      <c r="J102" s="170"/>
      <c r="K102" s="146"/>
      <c r="L102" s="172"/>
      <c r="M102" s="173"/>
      <c r="N102" s="174"/>
      <c r="P102" s="52">
        <v>7843</v>
      </c>
      <c r="Y102" s="38"/>
    </row>
    <row r="103" spans="2:25" x14ac:dyDescent="0.25">
      <c r="B103" s="30">
        <v>44361</v>
      </c>
      <c r="C103" s="115">
        <v>4762</v>
      </c>
      <c r="D103" s="32">
        <v>531</v>
      </c>
      <c r="E103" s="33">
        <v>52</v>
      </c>
      <c r="F103" s="48"/>
      <c r="G103" s="44">
        <v>0</v>
      </c>
      <c r="H103" s="123">
        <v>0.19</v>
      </c>
      <c r="I103" s="36">
        <v>21</v>
      </c>
      <c r="J103" s="170"/>
      <c r="K103" s="146"/>
      <c r="L103" s="172"/>
      <c r="M103" s="173"/>
      <c r="N103" s="174"/>
      <c r="P103" s="52">
        <v>5367.0387000000001</v>
      </c>
      <c r="Y103" s="38"/>
    </row>
    <row r="104" spans="2:25" x14ac:dyDescent="0.25">
      <c r="B104" s="30">
        <v>44368</v>
      </c>
      <c r="C104" s="115">
        <v>1622.080512</v>
      </c>
      <c r="D104" s="116">
        <v>520.93324800000005</v>
      </c>
      <c r="E104" s="117">
        <v>4.4972928000000003</v>
      </c>
      <c r="F104" s="48"/>
      <c r="G104" s="44">
        <v>0</v>
      </c>
      <c r="H104" s="98">
        <v>0</v>
      </c>
      <c r="I104" s="120">
        <v>36.590400000000002</v>
      </c>
      <c r="J104" s="170"/>
      <c r="K104" s="146"/>
      <c r="L104" s="172"/>
      <c r="M104" s="173"/>
      <c r="N104" s="174"/>
      <c r="P104" s="52">
        <v>2184.1015000000002</v>
      </c>
      <c r="Y104" s="38"/>
    </row>
    <row r="105" spans="2:25" x14ac:dyDescent="0.25">
      <c r="B105" s="30">
        <v>44375</v>
      </c>
      <c r="C105" s="115">
        <v>2379.6383040000001</v>
      </c>
      <c r="D105" s="116">
        <v>334.86566400000004</v>
      </c>
      <c r="E105" s="124">
        <v>0.36837503999999999</v>
      </c>
      <c r="F105" s="48"/>
      <c r="G105" s="44">
        <v>0</v>
      </c>
      <c r="H105" s="98">
        <v>0</v>
      </c>
      <c r="I105" s="120">
        <v>48.843648000000002</v>
      </c>
      <c r="J105" s="170"/>
      <c r="K105" s="146"/>
      <c r="L105" s="172"/>
      <c r="M105" s="173"/>
      <c r="N105" s="174"/>
      <c r="P105" s="52">
        <v>2763.7159910400001</v>
      </c>
      <c r="Y105" s="38"/>
    </row>
    <row r="106" spans="2:25" x14ac:dyDescent="0.25">
      <c r="B106" s="30">
        <v>44382</v>
      </c>
      <c r="C106" s="115">
        <v>3870</v>
      </c>
      <c r="D106" s="32">
        <v>211</v>
      </c>
      <c r="E106" s="126">
        <v>0.51</v>
      </c>
      <c r="F106" s="48"/>
      <c r="G106" s="44">
        <v>0</v>
      </c>
      <c r="H106" s="98">
        <v>0</v>
      </c>
      <c r="I106" s="36">
        <v>12</v>
      </c>
      <c r="J106" s="170"/>
      <c r="K106" s="146"/>
      <c r="L106" s="172"/>
      <c r="M106" s="173"/>
      <c r="N106" s="174"/>
      <c r="P106" s="52">
        <v>4093</v>
      </c>
      <c r="Y106" s="38"/>
    </row>
    <row r="107" spans="2:25" x14ac:dyDescent="0.25">
      <c r="B107" s="30">
        <v>44389</v>
      </c>
      <c r="C107" s="115">
        <v>3947</v>
      </c>
      <c r="D107" s="32">
        <v>166</v>
      </c>
      <c r="E107" s="126">
        <v>0.56999999999999995</v>
      </c>
      <c r="F107" s="48"/>
      <c r="G107" s="44">
        <v>0</v>
      </c>
      <c r="H107" s="98">
        <v>0</v>
      </c>
      <c r="I107" s="36">
        <v>23</v>
      </c>
      <c r="J107" s="170"/>
      <c r="K107" s="146"/>
      <c r="L107" s="172"/>
      <c r="M107" s="173"/>
      <c r="N107" s="174"/>
      <c r="P107" s="52">
        <v>4136</v>
      </c>
      <c r="Y107" s="38"/>
    </row>
    <row r="108" spans="2:25" x14ac:dyDescent="0.25">
      <c r="B108" s="30">
        <v>44396</v>
      </c>
      <c r="C108" s="115">
        <v>2269</v>
      </c>
      <c r="D108" s="32">
        <v>39</v>
      </c>
      <c r="E108" s="126">
        <v>1.24</v>
      </c>
      <c r="F108" s="48"/>
      <c r="G108" s="44">
        <v>0</v>
      </c>
      <c r="H108" s="98">
        <v>0</v>
      </c>
      <c r="I108" s="36">
        <v>28</v>
      </c>
      <c r="J108" s="170"/>
      <c r="K108" s="146"/>
      <c r="L108" s="172"/>
      <c r="M108" s="173"/>
      <c r="N108" s="174"/>
      <c r="P108" s="52">
        <v>2337</v>
      </c>
      <c r="Y108" s="38"/>
    </row>
    <row r="109" spans="2:25" x14ac:dyDescent="0.25">
      <c r="B109" s="30">
        <v>44403</v>
      </c>
      <c r="C109" s="115">
        <v>1817.8896959999997</v>
      </c>
      <c r="D109" s="116">
        <v>1.01952</v>
      </c>
      <c r="E109" s="124">
        <v>0.70709760000000021</v>
      </c>
      <c r="F109" s="48"/>
      <c r="G109" s="44">
        <v>0</v>
      </c>
      <c r="H109" s="98">
        <v>0</v>
      </c>
      <c r="I109" s="120">
        <v>20.062080000000002</v>
      </c>
      <c r="J109" s="170"/>
      <c r="K109" s="146"/>
      <c r="L109" s="172"/>
      <c r="M109" s="173"/>
      <c r="N109" s="174"/>
      <c r="P109" s="52">
        <v>1839.6783935999997</v>
      </c>
      <c r="Y109" s="38"/>
    </row>
    <row r="110" spans="2:25" x14ac:dyDescent="0.25">
      <c r="B110" s="30">
        <v>44410</v>
      </c>
      <c r="C110" s="115">
        <v>2070.9276479999999</v>
      </c>
      <c r="D110" s="2"/>
      <c r="E110" s="101">
        <v>1.9020960000000002</v>
      </c>
      <c r="F110" s="48"/>
      <c r="G110" s="44">
        <v>0</v>
      </c>
      <c r="H110" s="98">
        <v>0</v>
      </c>
      <c r="I110" s="98">
        <v>105.75360000000001</v>
      </c>
      <c r="J110" s="170"/>
      <c r="K110" s="146"/>
      <c r="L110" s="172"/>
      <c r="M110" s="173"/>
      <c r="N110" s="174"/>
      <c r="P110" s="52">
        <v>2178.5833439999997</v>
      </c>
      <c r="Y110" s="38"/>
    </row>
    <row r="111" spans="2:25" x14ac:dyDescent="0.25">
      <c r="B111" s="30">
        <v>44417</v>
      </c>
      <c r="C111" s="115">
        <v>1142</v>
      </c>
      <c r="D111" s="2"/>
      <c r="E111" s="49"/>
      <c r="F111" s="48"/>
      <c r="G111" s="44">
        <v>0</v>
      </c>
      <c r="H111" s="98">
        <v>0</v>
      </c>
      <c r="I111" s="98">
        <v>30</v>
      </c>
      <c r="J111" s="170"/>
      <c r="K111" s="146"/>
      <c r="L111" s="172"/>
      <c r="M111" s="173"/>
      <c r="N111" s="174"/>
      <c r="P111" s="52">
        <v>1172</v>
      </c>
      <c r="Y111" s="38"/>
    </row>
    <row r="112" spans="2:25" x14ac:dyDescent="0.25">
      <c r="B112" s="30">
        <v>44424</v>
      </c>
      <c r="C112" s="115">
        <v>1443</v>
      </c>
      <c r="D112" s="2"/>
      <c r="E112" s="49"/>
      <c r="F112" s="48"/>
      <c r="G112" s="44">
        <v>0</v>
      </c>
      <c r="H112" s="98">
        <v>0</v>
      </c>
      <c r="I112" s="98">
        <v>6</v>
      </c>
      <c r="J112" s="170"/>
      <c r="K112" s="146"/>
      <c r="L112" s="172"/>
      <c r="M112" s="173"/>
      <c r="N112" s="174"/>
      <c r="P112" s="52">
        <v>1449</v>
      </c>
      <c r="Y112" s="38"/>
    </row>
    <row r="113" spans="2:25" x14ac:dyDescent="0.25">
      <c r="B113" s="30">
        <v>44431</v>
      </c>
      <c r="C113" s="115">
        <v>1041</v>
      </c>
      <c r="D113" s="2"/>
      <c r="E113" s="49"/>
      <c r="F113" s="48"/>
      <c r="G113" s="44">
        <v>0</v>
      </c>
      <c r="H113" s="98">
        <v>0</v>
      </c>
      <c r="I113" s="98">
        <v>8</v>
      </c>
      <c r="J113" s="170"/>
      <c r="K113" s="146"/>
      <c r="L113" s="172"/>
      <c r="M113" s="173"/>
      <c r="N113" s="174"/>
      <c r="P113" s="52">
        <v>1049</v>
      </c>
      <c r="Y113" s="38"/>
    </row>
    <row r="114" spans="2:25" x14ac:dyDescent="0.25">
      <c r="B114" s="30">
        <v>44432</v>
      </c>
      <c r="C114" s="115">
        <v>942</v>
      </c>
      <c r="D114" s="2"/>
      <c r="E114" s="10"/>
      <c r="F114" s="48"/>
      <c r="G114" s="18"/>
      <c r="H114" s="98"/>
      <c r="I114" s="22"/>
      <c r="J114" s="170"/>
      <c r="K114" s="146"/>
      <c r="L114" s="172"/>
      <c r="M114" s="173"/>
      <c r="N114" s="174"/>
      <c r="P114" s="52">
        <v>942</v>
      </c>
      <c r="Y114" s="38"/>
    </row>
    <row r="115" spans="2:25" x14ac:dyDescent="0.25">
      <c r="B115" s="30">
        <v>44433</v>
      </c>
      <c r="C115" s="115">
        <v>988</v>
      </c>
      <c r="D115" s="2"/>
      <c r="E115" s="10"/>
      <c r="F115" s="48"/>
      <c r="G115" s="18"/>
      <c r="H115" s="98"/>
      <c r="I115" s="22"/>
      <c r="J115" s="170"/>
      <c r="K115" s="146"/>
      <c r="L115" s="172"/>
      <c r="M115" s="173"/>
      <c r="N115" s="174"/>
      <c r="P115" s="52">
        <v>988</v>
      </c>
      <c r="Y115" s="38"/>
    </row>
    <row r="116" spans="2:25" x14ac:dyDescent="0.25">
      <c r="B116" s="30">
        <v>44434</v>
      </c>
      <c r="C116" s="115">
        <v>537</v>
      </c>
      <c r="D116" s="2"/>
      <c r="E116" s="10"/>
      <c r="F116" s="48"/>
      <c r="G116" s="18"/>
      <c r="H116" s="98"/>
      <c r="I116" s="22"/>
      <c r="J116" s="170"/>
      <c r="K116" s="146"/>
      <c r="L116" s="172"/>
      <c r="M116" s="173"/>
      <c r="N116" s="174"/>
      <c r="P116" s="52">
        <v>537</v>
      </c>
      <c r="Y116" s="38"/>
    </row>
    <row r="117" spans="2:25" x14ac:dyDescent="0.25">
      <c r="B117" s="30">
        <v>44435</v>
      </c>
      <c r="C117" s="115">
        <v>687</v>
      </c>
      <c r="D117" s="2"/>
      <c r="E117" s="10"/>
      <c r="F117" s="48"/>
      <c r="G117" s="18"/>
      <c r="H117" s="98"/>
      <c r="I117" s="22"/>
      <c r="J117" s="170"/>
      <c r="K117" s="146"/>
      <c r="L117" s="172"/>
      <c r="M117" s="173"/>
      <c r="N117" s="174"/>
      <c r="P117" s="52">
        <v>687</v>
      </c>
      <c r="Y117" s="38"/>
    </row>
    <row r="118" spans="2:25" x14ac:dyDescent="0.25">
      <c r="B118" s="30">
        <v>44436</v>
      </c>
      <c r="C118" s="115">
        <v>1069</v>
      </c>
      <c r="D118" s="2"/>
      <c r="E118" s="10"/>
      <c r="F118" s="48"/>
      <c r="G118" s="18"/>
      <c r="H118" s="98"/>
      <c r="I118" s="22"/>
      <c r="J118" s="170"/>
      <c r="K118" s="146"/>
      <c r="L118" s="172"/>
      <c r="M118" s="173"/>
      <c r="N118" s="174"/>
      <c r="P118" s="52">
        <v>1069</v>
      </c>
      <c r="Y118" s="38"/>
    </row>
    <row r="119" spans="2:25" x14ac:dyDescent="0.25">
      <c r="B119" s="30">
        <v>44437</v>
      </c>
      <c r="C119" s="115">
        <v>606</v>
      </c>
      <c r="D119" s="2"/>
      <c r="E119" s="10"/>
      <c r="F119" s="48"/>
      <c r="G119" s="18"/>
      <c r="H119" s="98"/>
      <c r="I119" s="22"/>
      <c r="J119" s="170"/>
      <c r="K119" s="146"/>
      <c r="L119" s="172"/>
      <c r="M119" s="173"/>
      <c r="N119" s="174"/>
      <c r="P119" s="52">
        <v>606</v>
      </c>
      <c r="Y119" s="38"/>
    </row>
    <row r="120" spans="2:25" x14ac:dyDescent="0.25">
      <c r="B120" s="30">
        <v>44438</v>
      </c>
      <c r="C120" s="115">
        <v>608</v>
      </c>
      <c r="D120" s="2"/>
      <c r="E120" s="10"/>
      <c r="F120" s="48"/>
      <c r="G120" s="18">
        <v>0</v>
      </c>
      <c r="H120" s="98"/>
      <c r="I120" s="22">
        <v>11</v>
      </c>
      <c r="J120" s="170"/>
      <c r="K120" s="146"/>
      <c r="L120" s="172"/>
      <c r="M120" s="173"/>
      <c r="N120" s="174"/>
      <c r="P120" s="52">
        <v>619</v>
      </c>
      <c r="Y120" s="38"/>
    </row>
    <row r="121" spans="2:25" x14ac:dyDescent="0.25">
      <c r="B121" s="30">
        <v>44439</v>
      </c>
      <c r="C121" s="115">
        <v>781</v>
      </c>
      <c r="D121" s="2"/>
      <c r="E121" s="10"/>
      <c r="F121" s="48"/>
      <c r="G121" s="18"/>
      <c r="H121" s="98"/>
      <c r="I121" s="22"/>
      <c r="J121" s="170"/>
      <c r="K121" s="146"/>
      <c r="L121" s="172"/>
      <c r="M121" s="173"/>
      <c r="N121" s="174"/>
      <c r="P121" s="52">
        <v>781</v>
      </c>
      <c r="Y121" s="38"/>
    </row>
    <row r="122" spans="2:25" x14ac:dyDescent="0.25">
      <c r="B122" s="30">
        <v>44440</v>
      </c>
      <c r="C122" s="115">
        <v>717</v>
      </c>
      <c r="D122" s="2"/>
      <c r="E122" s="10"/>
      <c r="F122" s="48"/>
      <c r="G122" s="18"/>
      <c r="H122" s="98"/>
      <c r="I122" s="22"/>
      <c r="J122" s="170"/>
      <c r="K122" s="146"/>
      <c r="L122" s="172"/>
      <c r="M122" s="173"/>
      <c r="N122" s="174"/>
      <c r="P122" s="52">
        <v>717</v>
      </c>
      <c r="Y122" s="38"/>
    </row>
    <row r="123" spans="2:25" x14ac:dyDescent="0.25">
      <c r="B123" s="30">
        <v>44441</v>
      </c>
      <c r="C123" s="115">
        <v>785</v>
      </c>
      <c r="D123" s="2"/>
      <c r="E123" s="10"/>
      <c r="F123" s="48"/>
      <c r="G123" s="18"/>
      <c r="H123" s="98"/>
      <c r="I123" s="22"/>
      <c r="J123" s="170"/>
      <c r="K123" s="146"/>
      <c r="L123" s="172"/>
      <c r="M123" s="173"/>
      <c r="N123" s="174"/>
      <c r="P123" s="52">
        <v>785</v>
      </c>
      <c r="Y123" s="38"/>
    </row>
    <row r="124" spans="2:25" x14ac:dyDescent="0.25">
      <c r="B124" s="30">
        <v>44442</v>
      </c>
      <c r="C124" s="115">
        <v>1265</v>
      </c>
      <c r="D124" s="2"/>
      <c r="E124" s="10"/>
      <c r="F124" s="48"/>
      <c r="G124" s="18"/>
      <c r="H124" s="98"/>
      <c r="I124" s="22"/>
      <c r="J124" s="170"/>
      <c r="K124" s="146"/>
      <c r="L124" s="172"/>
      <c r="M124" s="173"/>
      <c r="N124" s="174"/>
      <c r="P124" s="52">
        <v>1265</v>
      </c>
      <c r="Y124" s="38"/>
    </row>
    <row r="125" spans="2:25" x14ac:dyDescent="0.25">
      <c r="B125" s="30">
        <v>44443</v>
      </c>
      <c r="C125" s="115">
        <v>737</v>
      </c>
      <c r="D125" s="2"/>
      <c r="E125" s="10"/>
      <c r="F125" s="48"/>
      <c r="G125" s="18"/>
      <c r="H125" s="98"/>
      <c r="I125" s="22"/>
      <c r="J125" s="170"/>
      <c r="K125" s="146"/>
      <c r="L125" s="172"/>
      <c r="M125" s="173"/>
      <c r="N125" s="174"/>
      <c r="P125" s="52">
        <v>737</v>
      </c>
      <c r="Y125" s="38"/>
    </row>
    <row r="126" spans="2:25" x14ac:dyDescent="0.25">
      <c r="B126" s="30">
        <v>44444</v>
      </c>
      <c r="C126" s="115">
        <v>528</v>
      </c>
      <c r="D126" s="2"/>
      <c r="E126" s="10"/>
      <c r="F126" s="48"/>
      <c r="G126" s="18"/>
      <c r="H126" s="98"/>
      <c r="I126" s="22"/>
      <c r="J126" s="170"/>
      <c r="K126" s="146"/>
      <c r="L126" s="172"/>
      <c r="M126" s="173"/>
      <c r="N126" s="174"/>
      <c r="P126" s="52">
        <v>528</v>
      </c>
      <c r="Y126" s="38"/>
    </row>
    <row r="127" spans="2:25" x14ac:dyDescent="0.25">
      <c r="B127" s="30">
        <v>44445</v>
      </c>
      <c r="C127" s="115">
        <v>878</v>
      </c>
      <c r="D127" s="2"/>
      <c r="E127" s="10"/>
      <c r="F127" s="48"/>
      <c r="G127" s="18"/>
      <c r="H127" s="98"/>
      <c r="I127" s="22">
        <v>38</v>
      </c>
      <c r="J127" s="170"/>
      <c r="K127" s="146"/>
      <c r="L127" s="172"/>
      <c r="M127" s="173"/>
      <c r="N127" s="174"/>
      <c r="P127" s="52">
        <v>916</v>
      </c>
      <c r="Y127" s="38"/>
    </row>
    <row r="128" spans="2:25" x14ac:dyDescent="0.25">
      <c r="B128" s="30">
        <v>44446</v>
      </c>
      <c r="C128" s="115">
        <v>643.65079680000008</v>
      </c>
      <c r="D128" s="2"/>
      <c r="E128" s="10"/>
      <c r="F128" s="48"/>
      <c r="G128" s="18"/>
      <c r="H128" s="98"/>
      <c r="I128" s="22"/>
      <c r="J128" s="170"/>
      <c r="K128" s="146"/>
      <c r="L128" s="172"/>
      <c r="M128" s="173"/>
      <c r="N128" s="174"/>
      <c r="P128" s="52">
        <v>643.65079680000008</v>
      </c>
      <c r="Y128" s="38"/>
    </row>
    <row r="129" spans="2:25" x14ac:dyDescent="0.25">
      <c r="B129" s="30">
        <v>44447</v>
      </c>
      <c r="C129" s="115">
        <v>721.32415488000004</v>
      </c>
      <c r="D129" s="2"/>
      <c r="E129" s="10"/>
      <c r="F129" s="48"/>
      <c r="G129" s="18"/>
      <c r="H129" s="98"/>
      <c r="I129" s="22"/>
      <c r="J129" s="170"/>
      <c r="K129" s="146"/>
      <c r="L129" s="172"/>
      <c r="M129" s="173"/>
      <c r="N129" s="174"/>
      <c r="P129" s="52">
        <v>721.32415488000004</v>
      </c>
      <c r="Y129" s="38"/>
    </row>
    <row r="130" spans="2:25" x14ac:dyDescent="0.25">
      <c r="B130" s="30">
        <v>44448</v>
      </c>
      <c r="C130" s="115">
        <v>654.81177600000001</v>
      </c>
      <c r="D130" s="2"/>
      <c r="E130" s="10"/>
      <c r="F130" s="48"/>
      <c r="G130" s="18"/>
      <c r="H130" s="98"/>
      <c r="I130" s="22"/>
      <c r="J130" s="170"/>
      <c r="K130" s="146"/>
      <c r="L130" s="172"/>
      <c r="M130" s="173"/>
      <c r="N130" s="174"/>
      <c r="P130" s="52">
        <v>654.81177600000001</v>
      </c>
      <c r="Y130" s="38"/>
    </row>
    <row r="131" spans="2:25" x14ac:dyDescent="0.25">
      <c r="B131" s="30">
        <v>44449</v>
      </c>
      <c r="C131" s="115">
        <v>696.416832</v>
      </c>
      <c r="D131" s="2"/>
      <c r="E131" s="10"/>
      <c r="F131" s="48"/>
      <c r="G131" s="18"/>
      <c r="H131" s="98"/>
      <c r="I131" s="22"/>
      <c r="J131" s="170"/>
      <c r="K131" s="146"/>
      <c r="L131" s="172"/>
      <c r="M131" s="173"/>
      <c r="N131" s="174"/>
      <c r="P131" s="52">
        <v>696.416832</v>
      </c>
      <c r="Y131" s="38"/>
    </row>
    <row r="132" spans="2:25" x14ac:dyDescent="0.25">
      <c r="B132" s="30">
        <v>44450</v>
      </c>
      <c r="C132" s="115">
        <v>655.19870976000004</v>
      </c>
      <c r="D132" s="2"/>
      <c r="E132" s="10"/>
      <c r="F132" s="48"/>
      <c r="G132" s="18"/>
      <c r="H132" s="98"/>
      <c r="I132" s="22"/>
      <c r="J132" s="170"/>
      <c r="K132" s="146"/>
      <c r="L132" s="172"/>
      <c r="M132" s="173"/>
      <c r="N132" s="174"/>
      <c r="P132" s="52">
        <v>655.19870976000004</v>
      </c>
      <c r="Y132" s="38"/>
    </row>
    <row r="133" spans="2:25" x14ac:dyDescent="0.25">
      <c r="B133" s="30">
        <v>44451</v>
      </c>
      <c r="C133" s="115">
        <v>702.19838303999995</v>
      </c>
      <c r="D133" s="2"/>
      <c r="E133" s="10"/>
      <c r="F133" s="48"/>
      <c r="G133" s="18"/>
      <c r="H133" s="98"/>
      <c r="I133" s="22"/>
      <c r="J133" s="170"/>
      <c r="K133" s="146"/>
      <c r="L133" s="172"/>
      <c r="M133" s="173"/>
      <c r="N133" s="174"/>
      <c r="P133" s="52">
        <v>702.19838303999995</v>
      </c>
      <c r="Y133" s="38"/>
    </row>
    <row r="134" spans="2:25" x14ac:dyDescent="0.25">
      <c r="B134" s="30">
        <v>44452</v>
      </c>
      <c r="C134" s="115">
        <v>634.65262559999996</v>
      </c>
      <c r="D134" s="2"/>
      <c r="E134" s="10"/>
      <c r="F134" s="48"/>
      <c r="G134" s="18"/>
      <c r="H134" s="98"/>
      <c r="I134" s="98">
        <v>6.3122975999999991</v>
      </c>
      <c r="J134" s="170"/>
      <c r="K134" s="146"/>
      <c r="L134" s="172"/>
      <c r="M134" s="173"/>
      <c r="N134" s="174"/>
      <c r="P134" s="52">
        <v>640.96492319999993</v>
      </c>
      <c r="Y134" s="38"/>
    </row>
    <row r="135" spans="2:25" x14ac:dyDescent="0.25">
      <c r="B135" s="30">
        <v>44453</v>
      </c>
      <c r="C135" s="115">
        <v>732</v>
      </c>
      <c r="D135" s="2"/>
      <c r="E135" s="10"/>
      <c r="F135" s="48"/>
      <c r="G135" s="18"/>
      <c r="H135" s="98"/>
      <c r="I135" s="22"/>
      <c r="J135" s="170"/>
      <c r="K135" s="146"/>
      <c r="L135" s="172"/>
      <c r="M135" s="173"/>
      <c r="N135" s="174"/>
      <c r="P135" s="134">
        <v>732</v>
      </c>
      <c r="Y135" s="38"/>
    </row>
    <row r="136" spans="2:25" x14ac:dyDescent="0.25">
      <c r="B136" s="30">
        <v>44454</v>
      </c>
      <c r="C136" s="115">
        <v>961</v>
      </c>
      <c r="D136" s="2"/>
      <c r="E136" s="10"/>
      <c r="F136" s="48"/>
      <c r="G136" s="18"/>
      <c r="H136" s="98"/>
      <c r="I136" s="22"/>
      <c r="J136" s="170"/>
      <c r="K136" s="146"/>
      <c r="L136" s="172"/>
      <c r="M136" s="173"/>
      <c r="N136" s="174"/>
      <c r="P136" s="134">
        <v>961</v>
      </c>
      <c r="Y136" s="38"/>
    </row>
    <row r="137" spans="2:25" x14ac:dyDescent="0.25">
      <c r="B137" s="30">
        <v>44455</v>
      </c>
      <c r="C137" s="115">
        <v>995</v>
      </c>
      <c r="D137" s="2"/>
      <c r="E137" s="10"/>
      <c r="F137" s="48"/>
      <c r="G137" s="18"/>
      <c r="H137" s="98"/>
      <c r="I137" s="22"/>
      <c r="J137" s="170"/>
      <c r="K137" s="146"/>
      <c r="L137" s="172"/>
      <c r="M137" s="173"/>
      <c r="N137" s="174"/>
      <c r="P137" s="134">
        <v>995</v>
      </c>
      <c r="Y137" s="38"/>
    </row>
    <row r="138" spans="2:25" x14ac:dyDescent="0.25">
      <c r="B138" s="30">
        <v>44456</v>
      </c>
      <c r="C138" s="115">
        <v>785</v>
      </c>
      <c r="D138" s="2"/>
      <c r="E138" s="10"/>
      <c r="F138" s="48"/>
      <c r="G138" s="18"/>
      <c r="H138" s="98"/>
      <c r="I138" s="22"/>
      <c r="J138" s="170"/>
      <c r="K138" s="146"/>
      <c r="L138" s="172"/>
      <c r="M138" s="173"/>
      <c r="N138" s="174"/>
      <c r="P138" s="134">
        <v>785</v>
      </c>
      <c r="Y138" s="38"/>
    </row>
    <row r="139" spans="2:25" x14ac:dyDescent="0.25">
      <c r="B139" s="30">
        <v>44457</v>
      </c>
      <c r="C139" s="115">
        <v>478</v>
      </c>
      <c r="D139" s="2"/>
      <c r="E139" s="10"/>
      <c r="F139" s="48"/>
      <c r="G139" s="18"/>
      <c r="H139" s="98"/>
      <c r="I139" s="22"/>
      <c r="J139" s="170"/>
      <c r="K139" s="146"/>
      <c r="L139" s="172"/>
      <c r="M139" s="173"/>
      <c r="N139" s="174"/>
      <c r="P139" s="134">
        <v>478</v>
      </c>
      <c r="Y139" s="38"/>
    </row>
    <row r="140" spans="2:25" x14ac:dyDescent="0.25">
      <c r="B140" s="30">
        <v>44458</v>
      </c>
      <c r="C140" s="115">
        <v>998</v>
      </c>
      <c r="D140" s="2"/>
      <c r="E140" s="10"/>
      <c r="F140" s="48"/>
      <c r="G140" s="18"/>
      <c r="H140" s="98"/>
      <c r="I140" s="22"/>
      <c r="J140" s="170"/>
      <c r="K140" s="146"/>
      <c r="L140" s="172"/>
      <c r="M140" s="173"/>
      <c r="N140" s="174"/>
      <c r="P140" s="134">
        <v>998</v>
      </c>
      <c r="Y140" s="38"/>
    </row>
    <row r="141" spans="2:25" x14ac:dyDescent="0.25">
      <c r="B141" s="30">
        <v>44459</v>
      </c>
      <c r="C141" s="115">
        <v>914</v>
      </c>
      <c r="D141" s="2"/>
      <c r="E141" s="10"/>
      <c r="F141" s="48"/>
      <c r="G141" s="18"/>
      <c r="H141" s="98"/>
      <c r="I141" s="98">
        <v>44</v>
      </c>
      <c r="J141" s="170"/>
      <c r="K141" s="146"/>
      <c r="L141" s="172"/>
      <c r="M141" s="173"/>
      <c r="N141" s="174"/>
      <c r="P141" s="134">
        <v>958</v>
      </c>
      <c r="Y141" s="38"/>
    </row>
    <row r="142" spans="2:25" x14ac:dyDescent="0.25">
      <c r="B142" s="30">
        <v>44462</v>
      </c>
      <c r="C142" s="115">
        <v>843</v>
      </c>
      <c r="D142" s="2"/>
      <c r="E142" s="10"/>
      <c r="F142" s="48"/>
      <c r="G142" s="18"/>
      <c r="H142" s="98"/>
      <c r="I142" s="98">
        <v>45</v>
      </c>
      <c r="J142" s="170"/>
      <c r="K142" s="146"/>
      <c r="L142" s="181">
        <v>0</v>
      </c>
      <c r="M142" s="173"/>
      <c r="N142" s="174"/>
      <c r="P142" s="52">
        <v>888</v>
      </c>
      <c r="Q142" t="s">
        <v>108</v>
      </c>
      <c r="Y142" s="38"/>
    </row>
    <row r="143" spans="2:25" x14ac:dyDescent="0.25">
      <c r="B143" s="30" t="s">
        <v>109</v>
      </c>
      <c r="C143" s="115">
        <v>868</v>
      </c>
      <c r="D143" s="185"/>
      <c r="E143" s="124"/>
      <c r="F143" s="186"/>
      <c r="G143" s="119"/>
      <c r="H143" s="120"/>
      <c r="I143" s="120">
        <v>47</v>
      </c>
      <c r="J143" s="179">
        <v>5.79</v>
      </c>
      <c r="K143" s="146"/>
      <c r="L143" s="181">
        <v>0</v>
      </c>
      <c r="M143" s="182">
        <v>23</v>
      </c>
      <c r="N143" s="174"/>
      <c r="O143" s="187"/>
      <c r="P143" s="134">
        <v>944</v>
      </c>
      <c r="Y143" s="38"/>
    </row>
    <row r="144" spans="2:25" x14ac:dyDescent="0.25">
      <c r="B144" s="30" t="s">
        <v>112</v>
      </c>
      <c r="C144" s="115">
        <v>876</v>
      </c>
      <c r="D144" s="2"/>
      <c r="E144" s="10"/>
      <c r="F144" s="48"/>
      <c r="G144" s="18"/>
      <c r="H144" s="98"/>
      <c r="I144" s="98">
        <v>47</v>
      </c>
      <c r="J144" s="179">
        <v>6.88</v>
      </c>
      <c r="K144" s="146"/>
      <c r="L144" s="181">
        <v>0</v>
      </c>
      <c r="M144" s="182">
        <v>69</v>
      </c>
      <c r="N144" s="174"/>
      <c r="P144" s="52">
        <v>1000</v>
      </c>
      <c r="Y144" s="38"/>
    </row>
    <row r="145" spans="2:25" x14ac:dyDescent="0.25">
      <c r="B145" s="30" t="s">
        <v>114</v>
      </c>
      <c r="C145" s="115">
        <v>897</v>
      </c>
      <c r="D145" s="2"/>
      <c r="E145" s="10"/>
      <c r="F145" s="48"/>
      <c r="G145" s="18"/>
      <c r="H145" s="98"/>
      <c r="I145" s="98">
        <v>57</v>
      </c>
      <c r="J145" s="179">
        <v>4.0599999999999996</v>
      </c>
      <c r="K145" s="146"/>
      <c r="L145" s="181">
        <v>0</v>
      </c>
      <c r="M145" s="182">
        <v>52</v>
      </c>
      <c r="N145" s="174"/>
      <c r="P145" s="52">
        <v>1010</v>
      </c>
      <c r="Y145" s="38"/>
    </row>
    <row r="146" spans="2:25" x14ac:dyDescent="0.25">
      <c r="B146" s="30" t="s">
        <v>116</v>
      </c>
      <c r="C146" s="115">
        <v>1334</v>
      </c>
      <c r="D146" s="2"/>
      <c r="E146" s="10"/>
      <c r="F146" s="48"/>
      <c r="G146" s="18"/>
      <c r="H146" s="98"/>
      <c r="I146" s="98">
        <v>56</v>
      </c>
      <c r="J146" s="179">
        <v>10.199999999999999</v>
      </c>
      <c r="K146" s="146"/>
      <c r="L146" s="181">
        <v>0</v>
      </c>
      <c r="M146" s="182">
        <v>80</v>
      </c>
      <c r="N146" s="174"/>
      <c r="P146" s="52">
        <v>1481</v>
      </c>
      <c r="Q146" t="s">
        <v>117</v>
      </c>
      <c r="Y146" s="38"/>
    </row>
    <row r="147" spans="2:25" x14ac:dyDescent="0.25">
      <c r="B147" s="30" t="s">
        <v>119</v>
      </c>
      <c r="C147" s="115">
        <v>1070</v>
      </c>
      <c r="D147" s="2"/>
      <c r="E147" s="10"/>
      <c r="F147" s="48"/>
      <c r="G147" s="18"/>
      <c r="H147" s="98"/>
      <c r="I147" s="98">
        <v>99.4</v>
      </c>
      <c r="J147" s="179">
        <v>34.01</v>
      </c>
      <c r="K147" s="146"/>
      <c r="L147" s="181">
        <v>0</v>
      </c>
      <c r="M147" s="182">
        <v>23.99</v>
      </c>
      <c r="N147" s="174"/>
      <c r="P147" s="52">
        <v>1228</v>
      </c>
      <c r="Q147" t="s">
        <v>120</v>
      </c>
      <c r="Y147" s="38"/>
    </row>
    <row r="148" spans="2:25" x14ac:dyDescent="0.25">
      <c r="B148" s="30" t="s">
        <v>123</v>
      </c>
      <c r="C148" s="115">
        <v>1260</v>
      </c>
      <c r="D148" s="2"/>
      <c r="E148" s="10"/>
      <c r="F148" s="48"/>
      <c r="G148" s="18"/>
      <c r="H148" s="98"/>
      <c r="I148" s="98">
        <v>177.1</v>
      </c>
      <c r="J148" s="179">
        <v>11.92</v>
      </c>
      <c r="K148" s="146"/>
      <c r="L148" s="181">
        <v>0</v>
      </c>
      <c r="M148" s="182">
        <v>89.6</v>
      </c>
      <c r="N148" s="174"/>
      <c r="P148" s="52">
        <v>1539</v>
      </c>
      <c r="Y148" s="38"/>
    </row>
    <row r="149" spans="2:25" x14ac:dyDescent="0.25">
      <c r="B149" s="30" t="s">
        <v>125</v>
      </c>
      <c r="C149" s="115">
        <v>1981</v>
      </c>
      <c r="D149" s="2"/>
      <c r="E149" s="10"/>
      <c r="F149" s="48"/>
      <c r="G149" s="18"/>
      <c r="H149" s="98"/>
      <c r="I149" s="98">
        <v>106.7</v>
      </c>
      <c r="J149" s="179">
        <v>57.93</v>
      </c>
      <c r="K149" s="146"/>
      <c r="L149" s="181">
        <v>0</v>
      </c>
      <c r="M149" s="182">
        <v>70.17</v>
      </c>
      <c r="N149" s="174"/>
      <c r="P149" s="52">
        <v>2216</v>
      </c>
      <c r="Y149" s="38"/>
    </row>
    <row r="150" spans="2:25" x14ac:dyDescent="0.25">
      <c r="B150" s="30" t="s">
        <v>126</v>
      </c>
      <c r="C150" s="115">
        <v>1485</v>
      </c>
      <c r="D150" s="185"/>
      <c r="E150" s="124"/>
      <c r="F150" s="186"/>
      <c r="G150" s="119"/>
      <c r="H150" s="120"/>
      <c r="I150" s="120">
        <v>50.6</v>
      </c>
      <c r="J150" s="179">
        <v>44.48</v>
      </c>
      <c r="K150" s="146"/>
      <c r="L150" s="181">
        <v>0</v>
      </c>
      <c r="M150" s="182">
        <v>30.54</v>
      </c>
      <c r="N150" s="174"/>
      <c r="O150" s="187"/>
      <c r="P150" s="134">
        <v>1611</v>
      </c>
      <c r="Y150" s="38"/>
    </row>
    <row r="151" spans="2:25" x14ac:dyDescent="0.25">
      <c r="B151" s="30" t="s">
        <v>129</v>
      </c>
      <c r="C151" s="115">
        <v>4246</v>
      </c>
      <c r="D151" s="97">
        <v>1001.98</v>
      </c>
      <c r="E151" s="49">
        <v>1520.76</v>
      </c>
      <c r="F151" s="48"/>
      <c r="G151" s="18"/>
      <c r="H151" s="98"/>
      <c r="I151" s="98">
        <v>676.2</v>
      </c>
      <c r="J151" s="179">
        <v>160.08000000000001</v>
      </c>
      <c r="K151" s="146"/>
      <c r="L151" s="181">
        <v>0</v>
      </c>
      <c r="M151" s="182">
        <v>34.200000000000003</v>
      </c>
      <c r="N151" s="174"/>
      <c r="P151" s="52">
        <v>7640</v>
      </c>
      <c r="Q151" t="s">
        <v>130</v>
      </c>
      <c r="Y151" s="38"/>
    </row>
    <row r="152" spans="2:25" x14ac:dyDescent="0.25">
      <c r="B152" s="30" t="s">
        <v>132</v>
      </c>
      <c r="C152" s="115">
        <v>3141</v>
      </c>
      <c r="D152" s="116">
        <v>602.38</v>
      </c>
      <c r="E152" s="117">
        <v>639.12</v>
      </c>
      <c r="F152" s="186"/>
      <c r="G152" s="119"/>
      <c r="H152" s="120"/>
      <c r="I152" s="120">
        <v>411.9</v>
      </c>
      <c r="J152" s="179">
        <v>39.92</v>
      </c>
      <c r="K152" s="146"/>
      <c r="L152" s="181">
        <v>0</v>
      </c>
      <c r="M152" s="182">
        <v>15.35</v>
      </c>
      <c r="N152" s="174"/>
      <c r="O152" s="187"/>
      <c r="P152" s="134">
        <v>4850</v>
      </c>
      <c r="Y152" s="38"/>
    </row>
    <row r="153" spans="2:25" x14ac:dyDescent="0.25">
      <c r="B153" s="30" t="s">
        <v>133</v>
      </c>
      <c r="C153" s="115">
        <v>2436</v>
      </c>
      <c r="D153" s="116">
        <v>633.77</v>
      </c>
      <c r="E153" s="117">
        <v>382.11</v>
      </c>
      <c r="F153" s="186"/>
      <c r="G153" s="119"/>
      <c r="H153" s="120">
        <v>3.786</v>
      </c>
      <c r="I153" s="120">
        <v>269.5</v>
      </c>
      <c r="J153" s="179">
        <v>105.4</v>
      </c>
      <c r="K153" s="146"/>
      <c r="L153" s="176">
        <v>0.106</v>
      </c>
      <c r="M153" s="182">
        <v>45.41</v>
      </c>
      <c r="N153" s="174"/>
      <c r="O153" s="187"/>
      <c r="P153" s="134">
        <v>3876</v>
      </c>
      <c r="Y153" s="38"/>
    </row>
    <row r="154" spans="2:25" x14ac:dyDescent="0.25">
      <c r="B154" s="30" t="s">
        <v>134</v>
      </c>
      <c r="C154" s="115">
        <v>2409</v>
      </c>
      <c r="D154" s="116">
        <v>500.92</v>
      </c>
      <c r="E154" s="117">
        <v>224.18</v>
      </c>
      <c r="F154" s="186"/>
      <c r="G154" s="119"/>
      <c r="H154" s="120">
        <v>0</v>
      </c>
      <c r="I154" s="120">
        <v>189.7</v>
      </c>
      <c r="J154" s="179">
        <v>52.46</v>
      </c>
      <c r="K154" s="146"/>
      <c r="L154" s="181"/>
      <c r="M154" s="182">
        <v>52.41</v>
      </c>
      <c r="N154" s="174"/>
      <c r="O154" s="187"/>
      <c r="P154" s="134">
        <v>3428</v>
      </c>
      <c r="Y154" s="38"/>
    </row>
    <row r="155" spans="2:25" x14ac:dyDescent="0.25">
      <c r="B155" s="30" t="s">
        <v>137</v>
      </c>
      <c r="C155" s="115">
        <v>2574</v>
      </c>
      <c r="D155" s="116">
        <v>545.25</v>
      </c>
      <c r="E155" s="117">
        <v>142.84</v>
      </c>
      <c r="F155" s="186"/>
      <c r="G155" s="119"/>
      <c r="H155" s="120">
        <v>0</v>
      </c>
      <c r="I155" s="120">
        <v>211.09</v>
      </c>
      <c r="J155" s="179">
        <v>72.849999999999994</v>
      </c>
      <c r="K155" s="146"/>
      <c r="L155" s="200">
        <v>0.313</v>
      </c>
      <c r="M155" s="182">
        <v>64.28</v>
      </c>
      <c r="N155" s="174"/>
      <c r="O155" s="187"/>
      <c r="P155" s="134">
        <v>3610</v>
      </c>
      <c r="Q155" t="s">
        <v>138</v>
      </c>
      <c r="Y155" s="38"/>
    </row>
    <row r="156" spans="2:25" x14ac:dyDescent="0.25">
      <c r="B156" s="30" t="s">
        <v>139</v>
      </c>
      <c r="C156" s="115">
        <v>1579</v>
      </c>
      <c r="D156" s="116">
        <v>641.65</v>
      </c>
      <c r="E156" s="117">
        <v>114.96</v>
      </c>
      <c r="F156" s="186"/>
      <c r="G156" s="119"/>
      <c r="H156" s="120">
        <v>0</v>
      </c>
      <c r="I156" s="120">
        <v>234.2</v>
      </c>
      <c r="J156" s="179">
        <v>39.799999999999997</v>
      </c>
      <c r="K156" s="146"/>
      <c r="L156" s="181"/>
      <c r="M156" s="182">
        <v>108.07</v>
      </c>
      <c r="N156" s="174"/>
      <c r="O156" s="187"/>
      <c r="P156" s="134">
        <v>2717</v>
      </c>
      <c r="Y156" s="38"/>
    </row>
    <row r="157" spans="2:25" x14ac:dyDescent="0.25">
      <c r="B157" s="30" t="s">
        <v>140</v>
      </c>
      <c r="C157" s="115">
        <v>1704</v>
      </c>
      <c r="D157" s="116">
        <v>784.15</v>
      </c>
      <c r="E157" s="117">
        <v>155.24</v>
      </c>
      <c r="F157" s="186"/>
      <c r="G157" s="119"/>
      <c r="H157" s="120">
        <v>0</v>
      </c>
      <c r="I157" s="120">
        <v>100.25</v>
      </c>
      <c r="J157" s="179">
        <v>51.72</v>
      </c>
      <c r="K157" s="146"/>
      <c r="L157" s="176">
        <v>1.026</v>
      </c>
      <c r="M157" s="182">
        <v>90.23</v>
      </c>
      <c r="N157" s="174"/>
      <c r="O157" s="187"/>
      <c r="P157" s="134">
        <v>2886</v>
      </c>
      <c r="Y157" s="38"/>
    </row>
    <row r="158" spans="2:25" x14ac:dyDescent="0.25">
      <c r="B158" s="30" t="s">
        <v>141</v>
      </c>
      <c r="C158" s="115">
        <v>993</v>
      </c>
      <c r="D158" s="97">
        <v>665.09</v>
      </c>
      <c r="E158" s="49">
        <v>54.17</v>
      </c>
      <c r="F158" s="48"/>
      <c r="G158" s="18"/>
      <c r="H158" s="98">
        <v>0</v>
      </c>
      <c r="I158" s="98">
        <v>50.19</v>
      </c>
      <c r="J158" s="179">
        <v>177.37</v>
      </c>
      <c r="K158" s="215">
        <v>4.74</v>
      </c>
      <c r="L158" s="181">
        <v>0.215</v>
      </c>
      <c r="M158" s="182">
        <v>73.040000000000006</v>
      </c>
      <c r="N158" s="174"/>
      <c r="P158" s="52">
        <v>2018</v>
      </c>
      <c r="Q158" t="s">
        <v>142</v>
      </c>
      <c r="Y158" s="38"/>
    </row>
    <row r="159" spans="2:25" x14ac:dyDescent="0.25">
      <c r="B159" s="30" t="s">
        <v>143</v>
      </c>
      <c r="C159" s="115">
        <v>1016</v>
      </c>
      <c r="D159" s="116">
        <v>657.24</v>
      </c>
      <c r="E159" s="117">
        <v>43</v>
      </c>
      <c r="F159" s="186"/>
      <c r="G159" s="119"/>
      <c r="H159" s="120">
        <v>0</v>
      </c>
      <c r="I159" s="120">
        <v>128.94</v>
      </c>
      <c r="J159" s="179">
        <v>65.84</v>
      </c>
      <c r="K159" s="215">
        <v>2.35</v>
      </c>
      <c r="L159" s="200">
        <v>0.623</v>
      </c>
      <c r="M159" s="182">
        <v>72.849999999999994</v>
      </c>
      <c r="N159" s="174"/>
      <c r="O159" s="187"/>
      <c r="P159" s="134">
        <v>1987</v>
      </c>
      <c r="Y159" s="38"/>
    </row>
    <row r="160" spans="2:25" x14ac:dyDescent="0.25">
      <c r="B160" s="30" t="s">
        <v>144</v>
      </c>
      <c r="C160" s="115">
        <v>1225</v>
      </c>
      <c r="D160" s="116">
        <v>683.48</v>
      </c>
      <c r="E160" s="117">
        <v>98.08</v>
      </c>
      <c r="F160" s="186"/>
      <c r="G160" s="119"/>
      <c r="H160" s="120">
        <v>13.064</v>
      </c>
      <c r="I160" s="120">
        <v>105.87</v>
      </c>
      <c r="J160" s="179">
        <v>154.72</v>
      </c>
      <c r="K160" s="215">
        <v>3.7</v>
      </c>
      <c r="L160" s="200">
        <v>0.29399999999999998</v>
      </c>
      <c r="M160" s="182">
        <v>78.41</v>
      </c>
      <c r="N160" s="174"/>
      <c r="O160" s="187"/>
      <c r="P160" s="134">
        <v>2362</v>
      </c>
      <c r="Q160" t="s">
        <v>145</v>
      </c>
      <c r="Y160" s="38"/>
    </row>
    <row r="161" spans="2:25" x14ac:dyDescent="0.25">
      <c r="B161" s="30" t="s">
        <v>146</v>
      </c>
      <c r="C161" s="115">
        <v>1053</v>
      </c>
      <c r="D161" s="116">
        <v>648.15</v>
      </c>
      <c r="E161" s="117">
        <v>89.92</v>
      </c>
      <c r="F161" s="186"/>
      <c r="G161" s="119"/>
      <c r="H161" s="188">
        <v>1.9E-2</v>
      </c>
      <c r="I161" s="120">
        <v>155.03</v>
      </c>
      <c r="J161" s="179">
        <v>58.84</v>
      </c>
      <c r="K161" s="215">
        <v>5.48</v>
      </c>
      <c r="L161" s="200">
        <v>0.18</v>
      </c>
      <c r="M161" s="182">
        <v>137.75</v>
      </c>
      <c r="N161" s="174"/>
      <c r="O161" s="187"/>
      <c r="P161" s="134">
        <v>2148</v>
      </c>
      <c r="Y161" s="38"/>
    </row>
    <row r="162" spans="2:25" x14ac:dyDescent="0.25">
      <c r="B162" s="30" t="s">
        <v>147</v>
      </c>
      <c r="C162" s="115">
        <v>1596</v>
      </c>
      <c r="D162" s="97">
        <v>545</v>
      </c>
      <c r="E162" s="49">
        <v>97.03</v>
      </c>
      <c r="F162" s="48"/>
      <c r="G162" s="18"/>
      <c r="H162" s="98">
        <v>0</v>
      </c>
      <c r="I162" s="98">
        <v>125.45</v>
      </c>
      <c r="J162" s="179">
        <v>45.89</v>
      </c>
      <c r="K162" s="215">
        <v>2.81</v>
      </c>
      <c r="L162" s="181"/>
      <c r="M162" s="182">
        <v>110.13</v>
      </c>
      <c r="N162" s="174"/>
      <c r="P162" s="52">
        <v>2523</v>
      </c>
      <c r="Y162" s="38"/>
    </row>
    <row r="163" spans="2:25" x14ac:dyDescent="0.25">
      <c r="B163" s="30" t="s">
        <v>148</v>
      </c>
      <c r="C163" s="115">
        <v>1588</v>
      </c>
      <c r="D163" s="116">
        <v>546.23</v>
      </c>
      <c r="E163" s="117">
        <v>35.85</v>
      </c>
      <c r="F163" s="186"/>
      <c r="G163" s="119"/>
      <c r="H163" s="120">
        <v>0</v>
      </c>
      <c r="I163" s="120">
        <v>89.89</v>
      </c>
      <c r="J163" s="179">
        <v>28.3</v>
      </c>
      <c r="K163" s="215">
        <v>3.12</v>
      </c>
      <c r="L163" s="200">
        <v>5.3999999999999999E-2</v>
      </c>
      <c r="M163" s="182">
        <v>106.34</v>
      </c>
      <c r="N163" s="174"/>
      <c r="O163" s="187"/>
      <c r="P163" s="134">
        <v>2398</v>
      </c>
      <c r="Y163" s="38"/>
    </row>
    <row r="164" spans="2:25" x14ac:dyDescent="0.25">
      <c r="B164" s="30" t="s">
        <v>149</v>
      </c>
      <c r="C164" s="115">
        <v>1155</v>
      </c>
      <c r="D164" s="116">
        <v>564.11</v>
      </c>
      <c r="E164" s="117">
        <v>25.96</v>
      </c>
      <c r="F164" s="186"/>
      <c r="G164" s="119"/>
      <c r="H164" s="120">
        <v>0</v>
      </c>
      <c r="I164" s="120">
        <v>117.76</v>
      </c>
      <c r="J164" s="179">
        <v>27.84</v>
      </c>
      <c r="K164" s="215">
        <v>3.67</v>
      </c>
      <c r="L164" s="200">
        <v>4.9000000000000002E-2</v>
      </c>
      <c r="M164" s="182">
        <v>136.16999999999999</v>
      </c>
      <c r="N164" s="180">
        <v>645.55999999999995</v>
      </c>
      <c r="O164" s="187"/>
      <c r="P164" s="134">
        <v>2676</v>
      </c>
      <c r="Y164" s="38"/>
    </row>
    <row r="165" spans="2:25" x14ac:dyDescent="0.25">
      <c r="B165" s="30" t="s">
        <v>150</v>
      </c>
      <c r="C165" s="115">
        <v>2072</v>
      </c>
      <c r="D165" s="116">
        <v>526.75</v>
      </c>
      <c r="E165" s="117">
        <v>4.26</v>
      </c>
      <c r="F165" s="186"/>
      <c r="G165" s="119"/>
      <c r="H165" s="120">
        <v>0</v>
      </c>
      <c r="I165" s="120">
        <v>131.80000000000001</v>
      </c>
      <c r="J165" s="179">
        <v>15.74</v>
      </c>
      <c r="K165" s="215">
        <v>2.59</v>
      </c>
      <c r="L165" s="181">
        <v>0</v>
      </c>
      <c r="M165" s="182">
        <v>146.62</v>
      </c>
      <c r="N165" s="180" t="s">
        <v>33</v>
      </c>
      <c r="O165" s="187"/>
      <c r="P165" s="134">
        <v>2899</v>
      </c>
      <c r="Y165" s="38"/>
    </row>
    <row r="166" spans="2:25" x14ac:dyDescent="0.25">
      <c r="B166" s="30" t="s">
        <v>151</v>
      </c>
      <c r="C166" s="115">
        <v>1899</v>
      </c>
      <c r="D166" s="97">
        <v>860.23</v>
      </c>
      <c r="E166" s="49">
        <v>492.61</v>
      </c>
      <c r="F166" s="48"/>
      <c r="G166" s="18"/>
      <c r="H166" s="211">
        <v>2.5999999999999999E-2</v>
      </c>
      <c r="I166" s="98">
        <v>128.16</v>
      </c>
      <c r="J166" s="179">
        <v>81.55</v>
      </c>
      <c r="K166" s="215">
        <v>2.7</v>
      </c>
      <c r="L166" s="200">
        <v>0.36599999999999999</v>
      </c>
      <c r="M166" s="182">
        <v>84.63</v>
      </c>
      <c r="N166" s="180">
        <v>588.91</v>
      </c>
      <c r="P166" s="52">
        <v>4138</v>
      </c>
      <c r="Q166" t="s">
        <v>152</v>
      </c>
      <c r="Y166" s="38"/>
    </row>
    <row r="167" spans="2:25" x14ac:dyDescent="0.25">
      <c r="B167" s="30" t="s">
        <v>153</v>
      </c>
      <c r="C167" s="115">
        <v>1163</v>
      </c>
      <c r="D167" s="116">
        <v>895.52</v>
      </c>
      <c r="E167" s="117">
        <v>93.34</v>
      </c>
      <c r="F167" s="186"/>
      <c r="G167" s="119"/>
      <c r="H167" s="120">
        <v>0</v>
      </c>
      <c r="I167" s="120">
        <v>483.56</v>
      </c>
      <c r="J167" s="179">
        <v>30.29</v>
      </c>
      <c r="K167" s="215">
        <v>0</v>
      </c>
      <c r="L167" s="200">
        <v>0.36499999999999999</v>
      </c>
      <c r="M167" s="182">
        <v>41.53</v>
      </c>
      <c r="N167" s="174"/>
      <c r="O167" s="187"/>
      <c r="P167" s="134">
        <v>2708</v>
      </c>
      <c r="Y167" s="38"/>
    </row>
    <row r="168" spans="2:25" x14ac:dyDescent="0.25">
      <c r="B168" s="30" t="s">
        <v>154</v>
      </c>
      <c r="C168" s="115">
        <v>5454</v>
      </c>
      <c r="D168" s="116">
        <v>3751</v>
      </c>
      <c r="E168" s="117">
        <v>2541</v>
      </c>
      <c r="F168" s="186"/>
      <c r="G168" s="119"/>
      <c r="H168" s="120">
        <v>13.183</v>
      </c>
      <c r="I168" s="120">
        <v>221.4</v>
      </c>
      <c r="J168" s="179">
        <v>254.91</v>
      </c>
      <c r="K168" s="215">
        <v>0</v>
      </c>
      <c r="L168" s="181">
        <v>7.7359999999999998</v>
      </c>
      <c r="M168" s="182">
        <v>31.33</v>
      </c>
      <c r="N168" s="174"/>
      <c r="O168" s="187"/>
      <c r="P168" s="134">
        <v>12275</v>
      </c>
      <c r="Q168" t="s">
        <v>157</v>
      </c>
      <c r="Y168" s="38"/>
    </row>
    <row r="169" spans="2:25" x14ac:dyDescent="0.25">
      <c r="B169" s="30" t="s">
        <v>155</v>
      </c>
      <c r="C169" s="115">
        <v>11127</v>
      </c>
      <c r="D169" s="97">
        <v>4688</v>
      </c>
      <c r="E169" s="49">
        <v>2954</v>
      </c>
      <c r="F169" s="48"/>
      <c r="G169" s="18"/>
      <c r="H169" s="98">
        <v>10.657999999999999</v>
      </c>
      <c r="I169" s="98">
        <v>342.37</v>
      </c>
      <c r="J169" s="179">
        <v>523.66</v>
      </c>
      <c r="K169" s="215">
        <v>0.69</v>
      </c>
      <c r="L169" s="181">
        <v>3.8780000000000001</v>
      </c>
      <c r="M169" s="182">
        <v>40.61</v>
      </c>
      <c r="N169" s="178" t="s">
        <v>33</v>
      </c>
      <c r="P169" s="52">
        <v>19690</v>
      </c>
      <c r="Q169" t="s">
        <v>156</v>
      </c>
      <c r="Y169" s="38"/>
    </row>
    <row r="170" spans="2:25" x14ac:dyDescent="0.25">
      <c r="B170" s="30" t="s">
        <v>158</v>
      </c>
      <c r="C170" s="115">
        <v>10297</v>
      </c>
      <c r="D170" s="116">
        <v>4159</v>
      </c>
      <c r="E170" s="117">
        <v>2097</v>
      </c>
      <c r="F170" s="186"/>
      <c r="G170" s="119">
        <v>10.9</v>
      </c>
      <c r="H170" s="120">
        <v>18.73</v>
      </c>
      <c r="I170" s="120">
        <v>688.63</v>
      </c>
      <c r="J170" s="179">
        <v>252.48</v>
      </c>
      <c r="K170" s="215">
        <v>3.37</v>
      </c>
      <c r="L170" s="181">
        <v>8.0730000000000004</v>
      </c>
      <c r="M170" s="182">
        <v>185.63</v>
      </c>
      <c r="N170" s="174"/>
      <c r="O170" s="187"/>
      <c r="P170" s="134">
        <v>17721</v>
      </c>
      <c r="Q170" t="s">
        <v>159</v>
      </c>
      <c r="Y170" s="38"/>
    </row>
    <row r="171" spans="2:25" x14ac:dyDescent="0.25">
      <c r="B171" s="30">
        <v>44662</v>
      </c>
      <c r="C171" s="115">
        <v>12750</v>
      </c>
      <c r="D171" s="97">
        <v>4314</v>
      </c>
      <c r="E171" s="49">
        <v>2589</v>
      </c>
      <c r="F171" s="48"/>
      <c r="G171" s="18"/>
      <c r="H171" s="98">
        <v>16.53</v>
      </c>
      <c r="I171" s="98">
        <v>1469.33</v>
      </c>
      <c r="J171" s="179">
        <v>236.48</v>
      </c>
      <c r="K171" s="215">
        <v>0</v>
      </c>
      <c r="L171" s="181">
        <v>0.68600000000000005</v>
      </c>
      <c r="M171" s="182">
        <v>31.79</v>
      </c>
      <c r="N171" s="178" t="s">
        <v>33</v>
      </c>
      <c r="P171" s="52">
        <v>21408</v>
      </c>
      <c r="Y171" s="38"/>
    </row>
    <row r="172" spans="2:25" x14ac:dyDescent="0.25">
      <c r="B172" s="30">
        <v>44672</v>
      </c>
      <c r="C172" s="115">
        <v>10192</v>
      </c>
      <c r="D172" s="116">
        <v>2619</v>
      </c>
      <c r="E172" s="117">
        <v>2262</v>
      </c>
      <c r="F172" s="186"/>
      <c r="G172" s="119"/>
      <c r="H172" s="120">
        <v>5.38</v>
      </c>
      <c r="I172" s="120">
        <v>362.01</v>
      </c>
      <c r="J172" s="179">
        <v>451.26</v>
      </c>
      <c r="K172" s="215">
        <v>16.98</v>
      </c>
      <c r="L172" s="181">
        <v>1.3160000000000001</v>
      </c>
      <c r="M172" s="182">
        <v>35.97</v>
      </c>
      <c r="N172" s="178" t="s">
        <v>33</v>
      </c>
      <c r="O172" s="187"/>
      <c r="P172" s="134">
        <v>15946</v>
      </c>
      <c r="Q172" t="s">
        <v>160</v>
      </c>
      <c r="Y172" s="38"/>
    </row>
    <row r="173" spans="2:25" x14ac:dyDescent="0.25">
      <c r="B173" s="30" t="s">
        <v>161</v>
      </c>
      <c r="C173" s="115">
        <v>7365</v>
      </c>
      <c r="D173" s="116">
        <v>2377</v>
      </c>
      <c r="E173" s="117">
        <v>2023</v>
      </c>
      <c r="F173" s="186"/>
      <c r="G173" s="119"/>
      <c r="H173" s="120">
        <v>11.74</v>
      </c>
      <c r="I173" s="120">
        <v>432.64</v>
      </c>
      <c r="J173" s="179">
        <v>71.900000000000006</v>
      </c>
      <c r="K173" s="215">
        <v>5.81</v>
      </c>
      <c r="L173" s="200">
        <v>0.19400000000000001</v>
      </c>
      <c r="M173" s="182">
        <v>111.13</v>
      </c>
      <c r="N173" s="178" t="s">
        <v>33</v>
      </c>
      <c r="O173" s="187"/>
      <c r="P173" s="134">
        <v>12399</v>
      </c>
      <c r="Y173" s="38"/>
    </row>
    <row r="174" spans="2:25" x14ac:dyDescent="0.25">
      <c r="B174" s="30">
        <v>44686</v>
      </c>
      <c r="C174" s="115">
        <v>6369</v>
      </c>
      <c r="D174" s="116">
        <v>1811</v>
      </c>
      <c r="E174" s="117">
        <v>1786</v>
      </c>
      <c r="F174" s="186"/>
      <c r="G174" s="119"/>
      <c r="H174" s="120">
        <v>0.93200000000000005</v>
      </c>
      <c r="I174" s="120">
        <v>970.05</v>
      </c>
      <c r="J174" s="179">
        <v>422.08</v>
      </c>
      <c r="K174" s="215">
        <v>14.17</v>
      </c>
      <c r="L174" s="181">
        <v>0.124</v>
      </c>
      <c r="M174" s="182">
        <v>47.78</v>
      </c>
      <c r="N174" s="178" t="s">
        <v>33</v>
      </c>
      <c r="O174" s="187"/>
      <c r="P174" s="134">
        <v>11421</v>
      </c>
      <c r="Q174" t="s">
        <v>163</v>
      </c>
      <c r="Y174" s="38"/>
    </row>
    <row r="175" spans="2:25" x14ac:dyDescent="0.25">
      <c r="B175" s="30" t="s">
        <v>164</v>
      </c>
      <c r="C175" s="115">
        <v>4762</v>
      </c>
      <c r="D175" s="116">
        <v>1825</v>
      </c>
      <c r="E175" s="117">
        <v>1002</v>
      </c>
      <c r="F175" s="186"/>
      <c r="G175" s="119"/>
      <c r="H175" s="120">
        <v>32.200000000000003</v>
      </c>
      <c r="I175" s="120">
        <v>128.28</v>
      </c>
      <c r="J175" s="179">
        <v>137.43</v>
      </c>
      <c r="K175" s="215">
        <v>4.72</v>
      </c>
      <c r="L175" s="181">
        <v>0</v>
      </c>
      <c r="M175" s="182">
        <v>53.68</v>
      </c>
      <c r="N175" s="178" t="s">
        <v>33</v>
      </c>
      <c r="O175" s="187"/>
      <c r="P175" s="134">
        <v>7945</v>
      </c>
      <c r="Y175" s="38"/>
    </row>
    <row r="176" spans="2:25" x14ac:dyDescent="0.25">
      <c r="B176" s="30" t="s">
        <v>165</v>
      </c>
      <c r="C176" s="115">
        <v>5498</v>
      </c>
      <c r="D176" s="116">
        <v>1515</v>
      </c>
      <c r="E176" s="124">
        <v>891</v>
      </c>
      <c r="F176" s="186"/>
      <c r="G176" s="119"/>
      <c r="H176" s="120">
        <v>0.65300000000000002</v>
      </c>
      <c r="I176" s="120">
        <v>393.66</v>
      </c>
      <c r="J176" s="179">
        <v>182.12</v>
      </c>
      <c r="K176" s="215">
        <v>5.93</v>
      </c>
      <c r="L176" s="181">
        <v>0</v>
      </c>
      <c r="M176" s="182">
        <v>87.18</v>
      </c>
      <c r="N176" s="178" t="s">
        <v>33</v>
      </c>
      <c r="O176" s="187"/>
      <c r="P176" s="134">
        <v>8574</v>
      </c>
      <c r="Y176" s="38"/>
    </row>
    <row r="177" spans="2:25" x14ac:dyDescent="0.25">
      <c r="B177" s="30" t="s">
        <v>166</v>
      </c>
      <c r="C177" s="115">
        <v>3558</v>
      </c>
      <c r="D177" s="116">
        <v>1176</v>
      </c>
      <c r="E177" s="117">
        <v>1205</v>
      </c>
      <c r="F177" s="186"/>
      <c r="G177" s="119"/>
      <c r="H177" s="197">
        <v>0.11600000000000001</v>
      </c>
      <c r="I177" s="120">
        <v>322.61</v>
      </c>
      <c r="J177" s="179">
        <v>22.16</v>
      </c>
      <c r="K177" s="215">
        <v>4.51</v>
      </c>
      <c r="L177" s="200">
        <v>0.11600000000000001</v>
      </c>
      <c r="M177" s="182">
        <v>36.74</v>
      </c>
      <c r="N177" s="178" t="s">
        <v>33</v>
      </c>
      <c r="O177" s="187"/>
      <c r="P177" s="134">
        <v>6325</v>
      </c>
      <c r="Y177" s="38"/>
    </row>
    <row r="178" spans="2:25" x14ac:dyDescent="0.25">
      <c r="B178" s="30">
        <v>44714</v>
      </c>
      <c r="C178" s="115">
        <v>1867</v>
      </c>
      <c r="D178" s="97">
        <v>1321</v>
      </c>
      <c r="E178" s="49">
        <v>103.8</v>
      </c>
      <c r="F178" s="48"/>
      <c r="G178" s="18"/>
      <c r="H178" s="98">
        <v>0.61599999999999999</v>
      </c>
      <c r="I178" s="98">
        <v>509.73</v>
      </c>
      <c r="J178" s="179">
        <v>61.64</v>
      </c>
      <c r="K178" s="215">
        <v>9.58</v>
      </c>
      <c r="L178" s="181">
        <v>0.82299999999999995</v>
      </c>
      <c r="M178" s="182">
        <v>125.41</v>
      </c>
      <c r="N178" s="178" t="s">
        <v>33</v>
      </c>
      <c r="P178" s="52">
        <v>4000</v>
      </c>
      <c r="Y178" s="38"/>
    </row>
    <row r="179" spans="2:25" x14ac:dyDescent="0.25">
      <c r="B179" s="30">
        <v>44715</v>
      </c>
      <c r="C179" s="115">
        <v>2694</v>
      </c>
      <c r="D179" s="97">
        <v>456</v>
      </c>
      <c r="E179" s="49">
        <v>59.48</v>
      </c>
      <c r="F179" s="48"/>
      <c r="G179" s="18"/>
      <c r="H179" s="98"/>
      <c r="I179" s="98">
        <v>974.22</v>
      </c>
      <c r="J179" s="179">
        <v>47.3</v>
      </c>
      <c r="K179" s="215">
        <v>2.1800000000000002</v>
      </c>
      <c r="L179" s="181"/>
      <c r="M179" s="182">
        <v>138.58000000000001</v>
      </c>
      <c r="N179" s="174"/>
      <c r="P179" s="52">
        <v>4371</v>
      </c>
      <c r="Y179" s="38"/>
    </row>
    <row r="180" spans="2:25" x14ac:dyDescent="0.25">
      <c r="B180" s="30">
        <v>44716</v>
      </c>
      <c r="C180" s="115">
        <v>2222</v>
      </c>
      <c r="D180" s="97">
        <v>431.07</v>
      </c>
      <c r="E180" s="49">
        <v>55.4</v>
      </c>
      <c r="F180" s="48"/>
      <c r="G180" s="18"/>
      <c r="H180" s="98"/>
      <c r="I180" s="98">
        <v>1339.46</v>
      </c>
      <c r="J180" s="179">
        <v>135.08000000000001</v>
      </c>
      <c r="K180" s="215">
        <v>15.73</v>
      </c>
      <c r="L180" s="181"/>
      <c r="M180" s="182">
        <v>183.69</v>
      </c>
      <c r="N180" s="174"/>
      <c r="P180" s="52">
        <v>4383</v>
      </c>
      <c r="Y180" s="38"/>
    </row>
    <row r="181" spans="2:25" x14ac:dyDescent="0.25">
      <c r="B181" s="30">
        <v>44717</v>
      </c>
      <c r="C181" s="115">
        <v>2223</v>
      </c>
      <c r="D181" s="97">
        <v>471.52</v>
      </c>
      <c r="E181" s="49">
        <v>41.52</v>
      </c>
      <c r="F181" s="48"/>
      <c r="G181" s="18"/>
      <c r="H181" s="98"/>
      <c r="I181" s="98">
        <v>1087.57</v>
      </c>
      <c r="J181" s="179">
        <v>48.59</v>
      </c>
      <c r="K181" s="215">
        <v>6.4</v>
      </c>
      <c r="L181" s="181"/>
      <c r="M181" s="182">
        <v>161.87</v>
      </c>
      <c r="N181" s="174"/>
      <c r="P181" s="52">
        <v>4041</v>
      </c>
      <c r="Y181" s="38"/>
    </row>
    <row r="182" spans="2:25" ht="13.5" customHeight="1" x14ac:dyDescent="0.25">
      <c r="B182" s="30">
        <v>44718</v>
      </c>
      <c r="C182" s="115">
        <v>1842</v>
      </c>
      <c r="D182" s="97">
        <v>439.54</v>
      </c>
      <c r="E182" s="49">
        <v>22.86</v>
      </c>
      <c r="F182" s="48"/>
      <c r="G182" s="18"/>
      <c r="H182" s="98"/>
      <c r="I182" s="98">
        <v>1007.81</v>
      </c>
      <c r="J182" s="179">
        <v>78.08</v>
      </c>
      <c r="K182" s="215">
        <v>4.3899999999999997</v>
      </c>
      <c r="L182" s="181"/>
      <c r="M182" s="182">
        <v>128.94999999999999</v>
      </c>
      <c r="N182" s="174"/>
      <c r="P182" s="52">
        <v>3524</v>
      </c>
      <c r="Y182" s="38"/>
    </row>
    <row r="183" spans="2:25" ht="13.5" customHeight="1" x14ac:dyDescent="0.25">
      <c r="B183" s="30">
        <v>44719</v>
      </c>
      <c r="C183" s="115">
        <v>2535</v>
      </c>
      <c r="D183" s="97">
        <v>913.8</v>
      </c>
      <c r="E183" s="49">
        <v>8.31</v>
      </c>
      <c r="F183" s="48"/>
      <c r="G183" s="44" t="s">
        <v>33</v>
      </c>
      <c r="H183" s="98" t="s">
        <v>167</v>
      </c>
      <c r="I183" s="98">
        <v>642.64</v>
      </c>
      <c r="J183" s="179">
        <v>11.1</v>
      </c>
      <c r="K183" s="215">
        <v>3.96</v>
      </c>
      <c r="L183" s="181" t="s">
        <v>24</v>
      </c>
      <c r="M183" s="182">
        <v>184.11</v>
      </c>
      <c r="N183" s="178" t="s">
        <v>33</v>
      </c>
      <c r="P183" s="52">
        <v>4398</v>
      </c>
      <c r="Y183" s="38"/>
    </row>
    <row r="184" spans="2:25" ht="13.5" customHeight="1" x14ac:dyDescent="0.25">
      <c r="B184" s="30">
        <v>44720</v>
      </c>
      <c r="C184" s="115">
        <v>2821</v>
      </c>
      <c r="D184" s="97">
        <v>524.66999999999996</v>
      </c>
      <c r="E184" s="49">
        <v>2.5</v>
      </c>
      <c r="F184" s="48"/>
      <c r="G184" s="18"/>
      <c r="H184" s="98"/>
      <c r="I184" s="98">
        <v>267.27</v>
      </c>
      <c r="J184" s="179">
        <v>78.73</v>
      </c>
      <c r="K184" s="215">
        <v>3.2</v>
      </c>
      <c r="L184" s="181"/>
      <c r="M184" s="182">
        <v>162.63999999999999</v>
      </c>
      <c r="N184" s="174"/>
      <c r="P184" s="52">
        <v>3860</v>
      </c>
      <c r="Y184" s="38"/>
    </row>
    <row r="185" spans="2:25" ht="13.5" customHeight="1" x14ac:dyDescent="0.25">
      <c r="B185" s="30">
        <v>44721</v>
      </c>
      <c r="C185" s="115">
        <v>2353</v>
      </c>
      <c r="D185" s="97">
        <v>498.44</v>
      </c>
      <c r="E185" s="49">
        <v>2.1</v>
      </c>
      <c r="F185" s="48"/>
      <c r="G185" s="35"/>
      <c r="H185" s="238"/>
      <c r="I185" s="98">
        <v>212.75</v>
      </c>
      <c r="J185" s="179">
        <v>10.42</v>
      </c>
      <c r="K185" s="215">
        <v>1.58</v>
      </c>
      <c r="L185" s="200"/>
      <c r="M185" s="182">
        <v>80.56</v>
      </c>
      <c r="N185" s="174"/>
      <c r="P185" s="52">
        <v>3159</v>
      </c>
      <c r="Y185" s="38"/>
    </row>
    <row r="186" spans="2:25" ht="13.5" customHeight="1" x14ac:dyDescent="0.25">
      <c r="B186" s="30">
        <v>44722</v>
      </c>
      <c r="C186" s="115">
        <v>3172</v>
      </c>
      <c r="D186" s="116">
        <v>536.14</v>
      </c>
      <c r="E186" s="117">
        <v>1.0900000000000001</v>
      </c>
      <c r="F186" s="186"/>
      <c r="G186" s="119"/>
      <c r="H186" s="120"/>
      <c r="I186" s="120">
        <v>397.77</v>
      </c>
      <c r="J186" s="179">
        <v>63.87</v>
      </c>
      <c r="K186" s="215">
        <v>1.52</v>
      </c>
      <c r="L186" s="181"/>
      <c r="M186" s="182">
        <v>230.25</v>
      </c>
      <c r="N186" s="174"/>
      <c r="O186" s="187"/>
      <c r="P186" s="134">
        <v>4402</v>
      </c>
      <c r="Y186" s="38"/>
    </row>
    <row r="187" spans="2:25" ht="13.5" customHeight="1" x14ac:dyDescent="0.25">
      <c r="B187" s="30">
        <v>44723</v>
      </c>
      <c r="C187" s="115">
        <v>3585</v>
      </c>
      <c r="D187" s="116">
        <v>521.91</v>
      </c>
      <c r="E187" s="117">
        <v>3.08</v>
      </c>
      <c r="F187" s="186"/>
      <c r="G187" s="119"/>
      <c r="H187" s="120"/>
      <c r="I187" s="120">
        <v>278.49</v>
      </c>
      <c r="J187" s="179">
        <v>57.26</v>
      </c>
      <c r="K187" s="215">
        <v>3.16</v>
      </c>
      <c r="L187" s="181"/>
      <c r="M187" s="182">
        <v>135.27000000000001</v>
      </c>
      <c r="N187" s="174"/>
      <c r="O187" s="187"/>
      <c r="P187" s="134">
        <v>4585</v>
      </c>
      <c r="Y187" s="38"/>
    </row>
    <row r="188" spans="2:25" ht="13.5" customHeight="1" x14ac:dyDescent="0.25">
      <c r="B188" s="30">
        <v>44724</v>
      </c>
      <c r="C188" s="115">
        <v>3998</v>
      </c>
      <c r="D188" s="116">
        <v>543.19000000000005</v>
      </c>
      <c r="E188" s="234">
        <v>0.3</v>
      </c>
      <c r="F188" s="186"/>
      <c r="G188" s="119"/>
      <c r="H188" s="120"/>
      <c r="I188" s="120">
        <v>482.42</v>
      </c>
      <c r="J188" s="179">
        <v>45.81</v>
      </c>
      <c r="K188" s="215">
        <v>3.53</v>
      </c>
      <c r="L188" s="181"/>
      <c r="M188" s="182">
        <v>131.05000000000001</v>
      </c>
      <c r="N188" s="174"/>
      <c r="O188" s="187"/>
      <c r="P188" s="134">
        <v>5204</v>
      </c>
      <c r="Y188" s="38"/>
    </row>
    <row r="189" spans="2:25" ht="13.5" customHeight="1" x14ac:dyDescent="0.25">
      <c r="B189" s="30">
        <v>44725</v>
      </c>
      <c r="C189" s="115">
        <v>3241</v>
      </c>
      <c r="D189" s="116">
        <v>748.21</v>
      </c>
      <c r="E189" s="117">
        <v>4.3</v>
      </c>
      <c r="F189" s="186"/>
      <c r="G189" s="119"/>
      <c r="H189" s="120"/>
      <c r="I189" s="120">
        <v>301.68</v>
      </c>
      <c r="J189" s="179">
        <v>89.89</v>
      </c>
      <c r="K189" s="215">
        <v>3.56</v>
      </c>
      <c r="L189" s="181"/>
      <c r="M189" s="182">
        <v>54.81</v>
      </c>
      <c r="N189" s="174"/>
      <c r="O189" s="187"/>
      <c r="P189" s="134">
        <v>4447</v>
      </c>
      <c r="Y189" s="38"/>
    </row>
    <row r="190" spans="2:25" ht="13.5" customHeight="1" x14ac:dyDescent="0.25">
      <c r="B190" s="30">
        <v>44726</v>
      </c>
      <c r="C190" s="115">
        <v>2576</v>
      </c>
      <c r="D190" s="116">
        <v>442.08</v>
      </c>
      <c r="E190" s="124" t="s">
        <v>167</v>
      </c>
      <c r="F190" s="186"/>
      <c r="G190" s="119"/>
      <c r="H190" s="120"/>
      <c r="I190" s="120">
        <v>241.83</v>
      </c>
      <c r="J190" s="179">
        <v>62.05</v>
      </c>
      <c r="K190" s="215">
        <v>0.73</v>
      </c>
      <c r="L190" s="181"/>
      <c r="M190" s="182">
        <v>72.11</v>
      </c>
      <c r="N190" s="174"/>
      <c r="O190" s="187"/>
      <c r="P190" s="134">
        <v>3395</v>
      </c>
      <c r="Y190" s="38"/>
    </row>
    <row r="191" spans="2:25" ht="13.5" customHeight="1" x14ac:dyDescent="0.25">
      <c r="B191" s="30">
        <v>44727</v>
      </c>
      <c r="C191" s="115">
        <v>3124</v>
      </c>
      <c r="D191" s="116">
        <v>372.97</v>
      </c>
      <c r="E191" s="101" t="s">
        <v>167</v>
      </c>
      <c r="F191" s="48"/>
      <c r="G191" s="18"/>
      <c r="H191" s="98"/>
      <c r="I191" s="120">
        <v>319.64999999999998</v>
      </c>
      <c r="J191" s="179">
        <v>60.54</v>
      </c>
      <c r="K191" s="235" t="s">
        <v>167</v>
      </c>
      <c r="L191" s="172"/>
      <c r="M191" s="182">
        <v>118.59</v>
      </c>
      <c r="N191" s="174"/>
      <c r="P191" s="52">
        <v>3996</v>
      </c>
      <c r="Y191" s="38"/>
    </row>
    <row r="192" spans="2:25" ht="13.5" customHeight="1" x14ac:dyDescent="0.25">
      <c r="B192" s="30">
        <v>44728</v>
      </c>
      <c r="C192" s="115">
        <v>4054</v>
      </c>
      <c r="D192" s="116">
        <v>340.42</v>
      </c>
      <c r="E192" s="124" t="s">
        <v>167</v>
      </c>
      <c r="F192" s="186"/>
      <c r="G192" s="119" t="s">
        <v>33</v>
      </c>
      <c r="H192" s="120" t="s">
        <v>167</v>
      </c>
      <c r="I192" s="120">
        <v>212.59</v>
      </c>
      <c r="J192" s="179">
        <v>78.930000000000007</v>
      </c>
      <c r="K192" s="215" t="s">
        <v>167</v>
      </c>
      <c r="L192" s="181" t="s">
        <v>24</v>
      </c>
      <c r="M192" s="182">
        <v>198.39</v>
      </c>
      <c r="N192" s="178" t="s">
        <v>33</v>
      </c>
      <c r="P192" s="52">
        <v>4885</v>
      </c>
      <c r="Y192" s="38"/>
    </row>
    <row r="193" spans="2:25" ht="13.5" customHeight="1" x14ac:dyDescent="0.25">
      <c r="B193" s="30">
        <v>44729</v>
      </c>
      <c r="C193" s="115">
        <v>2390</v>
      </c>
      <c r="D193" s="116">
        <v>367.67</v>
      </c>
      <c r="E193" s="101" t="s">
        <v>167</v>
      </c>
      <c r="F193" s="48"/>
      <c r="G193" s="18"/>
      <c r="H193" s="98"/>
      <c r="I193" s="120">
        <v>161.96</v>
      </c>
      <c r="J193" s="179">
        <v>40.590000000000003</v>
      </c>
      <c r="K193" s="215" t="s">
        <v>167</v>
      </c>
      <c r="L193" s="172"/>
      <c r="M193" s="182">
        <v>132.38</v>
      </c>
      <c r="N193" s="174"/>
      <c r="P193" s="52">
        <v>3093</v>
      </c>
      <c r="Y193" s="38"/>
    </row>
    <row r="194" spans="2:25" ht="13.5" customHeight="1" x14ac:dyDescent="0.25">
      <c r="B194" s="30">
        <v>44730</v>
      </c>
      <c r="C194" s="115">
        <v>2471</v>
      </c>
      <c r="D194" s="116">
        <v>392.27</v>
      </c>
      <c r="E194" s="124" t="s">
        <v>167</v>
      </c>
      <c r="F194" s="186"/>
      <c r="G194" s="119"/>
      <c r="H194" s="120"/>
      <c r="I194" s="120">
        <v>152.85</v>
      </c>
      <c r="J194" s="179">
        <v>30.16</v>
      </c>
      <c r="K194" s="215" t="s">
        <v>167</v>
      </c>
      <c r="L194" s="181"/>
      <c r="M194" s="182">
        <v>130.63999999999999</v>
      </c>
      <c r="N194" s="174"/>
      <c r="O194" s="187"/>
      <c r="P194" s="134">
        <v>3177</v>
      </c>
      <c r="Y194" s="38"/>
    </row>
    <row r="195" spans="2:25" ht="13.5" customHeight="1" x14ac:dyDescent="0.25">
      <c r="B195" s="30">
        <v>44731</v>
      </c>
      <c r="C195" s="115">
        <v>2907</v>
      </c>
      <c r="D195" s="116">
        <v>406.77</v>
      </c>
      <c r="E195" s="124" t="s">
        <v>167</v>
      </c>
      <c r="F195" s="186"/>
      <c r="G195" s="119"/>
      <c r="H195" s="120"/>
      <c r="I195" s="120">
        <v>147.18</v>
      </c>
      <c r="J195" s="179">
        <v>55.98</v>
      </c>
      <c r="K195" s="215" t="s">
        <v>167</v>
      </c>
      <c r="L195" s="181"/>
      <c r="M195" s="182">
        <v>192.91</v>
      </c>
      <c r="N195" s="174"/>
      <c r="O195" s="187"/>
      <c r="P195" s="134">
        <v>3710</v>
      </c>
      <c r="Y195" s="38"/>
    </row>
    <row r="196" spans="2:25" ht="13.5" customHeight="1" x14ac:dyDescent="0.25">
      <c r="B196" s="30">
        <v>44732</v>
      </c>
      <c r="C196" s="115">
        <v>3067</v>
      </c>
      <c r="D196" s="116">
        <v>395.85</v>
      </c>
      <c r="E196" s="124" t="s">
        <v>167</v>
      </c>
      <c r="F196" s="186"/>
      <c r="G196" s="119"/>
      <c r="H196" s="120"/>
      <c r="I196" s="120">
        <v>126.14</v>
      </c>
      <c r="J196" s="179">
        <v>40.47</v>
      </c>
      <c r="K196" s="215" t="s">
        <v>167</v>
      </c>
      <c r="L196" s="181"/>
      <c r="M196" s="182">
        <v>168.57</v>
      </c>
      <c r="N196" s="174"/>
      <c r="O196" s="187"/>
      <c r="P196" s="134">
        <v>3798</v>
      </c>
      <c r="Y196" s="38"/>
    </row>
    <row r="197" spans="2:25" ht="13.5" customHeight="1" x14ac:dyDescent="0.25">
      <c r="B197" s="30">
        <v>44733</v>
      </c>
      <c r="C197" s="115">
        <v>3492</v>
      </c>
      <c r="D197" s="116">
        <v>346.76</v>
      </c>
      <c r="E197" s="124" t="s">
        <v>167</v>
      </c>
      <c r="F197" s="186"/>
      <c r="G197" s="119"/>
      <c r="H197" s="120"/>
      <c r="I197" s="120">
        <v>107.53</v>
      </c>
      <c r="J197" s="179">
        <v>36.04</v>
      </c>
      <c r="K197" s="215" t="s">
        <v>167</v>
      </c>
      <c r="L197" s="181"/>
      <c r="M197" s="182">
        <v>82.68</v>
      </c>
      <c r="N197" s="174"/>
      <c r="O197" s="187"/>
      <c r="P197" s="134">
        <v>4065</v>
      </c>
      <c r="Y197" s="38"/>
    </row>
    <row r="198" spans="2:25" ht="13.5" customHeight="1" x14ac:dyDescent="0.25">
      <c r="B198" s="30">
        <v>44734</v>
      </c>
      <c r="C198" s="115">
        <v>3933</v>
      </c>
      <c r="D198" s="116">
        <v>323.20999999999998</v>
      </c>
      <c r="E198" s="124" t="s">
        <v>167</v>
      </c>
      <c r="F198" s="186"/>
      <c r="G198" s="119" t="s">
        <v>33</v>
      </c>
      <c r="H198" s="120" t="s">
        <v>167</v>
      </c>
      <c r="I198" s="120">
        <v>269.39999999999998</v>
      </c>
      <c r="J198" s="179">
        <v>20.05</v>
      </c>
      <c r="K198" s="215" t="s">
        <v>167</v>
      </c>
      <c r="L198" s="181" t="s">
        <v>24</v>
      </c>
      <c r="M198" s="182">
        <v>106.14</v>
      </c>
      <c r="N198" s="178" t="s">
        <v>33</v>
      </c>
      <c r="O198" s="187"/>
      <c r="P198" s="134">
        <v>4652</v>
      </c>
      <c r="Q198" t="s">
        <v>168</v>
      </c>
      <c r="Y198" s="38"/>
    </row>
    <row r="199" spans="2:25" ht="13.5" customHeight="1" x14ac:dyDescent="0.25">
      <c r="B199" s="30">
        <v>44735</v>
      </c>
      <c r="C199" s="115">
        <v>3523</v>
      </c>
      <c r="D199" s="116">
        <v>318.08</v>
      </c>
      <c r="E199" s="124" t="s">
        <v>167</v>
      </c>
      <c r="F199" s="186"/>
      <c r="G199" s="119"/>
      <c r="H199" s="120"/>
      <c r="I199" s="120">
        <v>344.72</v>
      </c>
      <c r="J199" s="179">
        <v>46.6</v>
      </c>
      <c r="K199" s="215" t="s">
        <v>167</v>
      </c>
      <c r="L199" s="181"/>
      <c r="M199" s="182">
        <v>55.52</v>
      </c>
      <c r="N199" s="178"/>
      <c r="O199" s="187"/>
      <c r="P199" s="134">
        <v>4288</v>
      </c>
      <c r="Y199" s="38"/>
    </row>
    <row r="200" spans="2:25" ht="13.5" customHeight="1" x14ac:dyDescent="0.25">
      <c r="B200" s="30">
        <v>44736</v>
      </c>
      <c r="C200" s="115">
        <v>3921</v>
      </c>
      <c r="D200" s="116">
        <v>171.01</v>
      </c>
      <c r="E200" s="124" t="s">
        <v>167</v>
      </c>
      <c r="F200" s="186"/>
      <c r="G200" s="119"/>
      <c r="H200" s="120"/>
      <c r="I200" s="120">
        <v>221.3</v>
      </c>
      <c r="J200" s="179">
        <v>31.84</v>
      </c>
      <c r="K200" s="215" t="s">
        <v>167</v>
      </c>
      <c r="L200" s="181"/>
      <c r="M200" s="182">
        <v>181.62</v>
      </c>
      <c r="N200" s="178"/>
      <c r="O200" s="187"/>
      <c r="P200" s="134">
        <v>4527</v>
      </c>
      <c r="Y200" s="38"/>
    </row>
    <row r="201" spans="2:25" ht="13.5" customHeight="1" x14ac:dyDescent="0.25">
      <c r="B201" s="30">
        <v>44737</v>
      </c>
      <c r="C201" s="115">
        <v>4365</v>
      </c>
      <c r="D201" s="116">
        <v>224.92</v>
      </c>
      <c r="E201" s="124" t="s">
        <v>167</v>
      </c>
      <c r="F201" s="186"/>
      <c r="G201" s="119"/>
      <c r="H201" s="120"/>
      <c r="I201" s="120">
        <v>160.81</v>
      </c>
      <c r="J201" s="179">
        <v>55.09</v>
      </c>
      <c r="K201" s="215" t="s">
        <v>167</v>
      </c>
      <c r="L201" s="181"/>
      <c r="M201" s="182">
        <v>141.52000000000001</v>
      </c>
      <c r="N201" s="178"/>
      <c r="O201" s="187"/>
      <c r="P201" s="134">
        <v>4948</v>
      </c>
      <c r="Y201" s="38"/>
    </row>
    <row r="202" spans="2:25" ht="13.5" customHeight="1" x14ac:dyDescent="0.25">
      <c r="B202" s="30">
        <v>44738</v>
      </c>
      <c r="C202" s="115">
        <v>4016</v>
      </c>
      <c r="D202" s="116">
        <v>233.19</v>
      </c>
      <c r="E202" s="101" t="s">
        <v>167</v>
      </c>
      <c r="F202" s="48"/>
      <c r="G202" s="18"/>
      <c r="H202" s="98"/>
      <c r="I202" s="120">
        <v>142.46</v>
      </c>
      <c r="J202" s="179">
        <v>16.72</v>
      </c>
      <c r="K202" s="215" t="s">
        <v>167</v>
      </c>
      <c r="L202" s="172"/>
      <c r="M202" s="182">
        <v>134.99</v>
      </c>
      <c r="N202" s="178"/>
      <c r="P202" s="52">
        <v>4543</v>
      </c>
      <c r="Y202" s="38"/>
    </row>
    <row r="203" spans="2:25" ht="13.5" customHeight="1" x14ac:dyDescent="0.25">
      <c r="B203" s="30">
        <v>44739</v>
      </c>
      <c r="C203" s="115">
        <v>3164</v>
      </c>
      <c r="D203" s="116">
        <v>291.89</v>
      </c>
      <c r="E203" s="124" t="s">
        <v>167</v>
      </c>
      <c r="F203" s="186"/>
      <c r="G203" s="119"/>
      <c r="H203" s="120"/>
      <c r="I203" s="120">
        <v>139.33000000000001</v>
      </c>
      <c r="J203" s="179">
        <v>8.76</v>
      </c>
      <c r="K203" s="215" t="s">
        <v>167</v>
      </c>
      <c r="L203" s="181"/>
      <c r="M203" s="182">
        <v>119.97</v>
      </c>
      <c r="N203" s="178"/>
      <c r="O203" s="187"/>
      <c r="P203" s="134">
        <v>3724</v>
      </c>
      <c r="Y203" s="38"/>
    </row>
    <row r="204" spans="2:25" ht="13.5" customHeight="1" x14ac:dyDescent="0.25">
      <c r="B204" s="30">
        <v>44740</v>
      </c>
      <c r="C204" s="115">
        <v>3017</v>
      </c>
      <c r="D204" s="116">
        <v>166.93</v>
      </c>
      <c r="E204" s="124" t="s">
        <v>167</v>
      </c>
      <c r="F204" s="186"/>
      <c r="G204" s="119"/>
      <c r="H204" s="120"/>
      <c r="I204" s="120">
        <v>98.7</v>
      </c>
      <c r="J204" s="179">
        <v>26.01</v>
      </c>
      <c r="K204" s="215" t="s">
        <v>167</v>
      </c>
      <c r="L204" s="181"/>
      <c r="M204" s="182">
        <v>108.27</v>
      </c>
      <c r="N204" s="178"/>
      <c r="O204" s="187"/>
      <c r="P204" s="134">
        <v>3417</v>
      </c>
      <c r="Y204" s="38"/>
    </row>
    <row r="205" spans="2:25" ht="13.5" customHeight="1" x14ac:dyDescent="0.25">
      <c r="B205" s="30">
        <v>44741</v>
      </c>
      <c r="C205" s="115">
        <v>3177</v>
      </c>
      <c r="D205" s="116">
        <v>158.32</v>
      </c>
      <c r="E205" s="124" t="s">
        <v>167</v>
      </c>
      <c r="F205" s="186"/>
      <c r="G205" s="119"/>
      <c r="H205" s="120"/>
      <c r="I205" s="120">
        <v>151.16999999999999</v>
      </c>
      <c r="J205" s="179">
        <v>10.029999999999999</v>
      </c>
      <c r="K205" s="215" t="s">
        <v>167</v>
      </c>
      <c r="L205" s="181"/>
      <c r="M205" s="182">
        <v>227.33</v>
      </c>
      <c r="N205" s="178"/>
      <c r="O205" s="187"/>
      <c r="P205" s="134">
        <v>3730</v>
      </c>
      <c r="Y205" s="38"/>
    </row>
    <row r="206" spans="2:25" ht="13.5" customHeight="1" x14ac:dyDescent="0.25">
      <c r="B206" s="30">
        <v>44742</v>
      </c>
      <c r="C206" s="115">
        <v>3639</v>
      </c>
      <c r="D206" s="116">
        <v>229.07</v>
      </c>
      <c r="E206" s="124" t="s">
        <v>167</v>
      </c>
      <c r="F206" s="186"/>
      <c r="G206" s="119"/>
      <c r="H206" s="120"/>
      <c r="I206" s="120">
        <v>273.29000000000002</v>
      </c>
      <c r="J206" s="179">
        <v>12.45</v>
      </c>
      <c r="K206" s="215" t="s">
        <v>167</v>
      </c>
      <c r="L206" s="181"/>
      <c r="M206" s="177">
        <v>215.55</v>
      </c>
      <c r="N206" s="178"/>
      <c r="O206" s="187"/>
      <c r="P206" s="134">
        <v>4369</v>
      </c>
      <c r="Y206" s="38"/>
    </row>
    <row r="207" spans="2:25" ht="13.5" customHeight="1" x14ac:dyDescent="0.25">
      <c r="B207" s="30">
        <v>44743</v>
      </c>
      <c r="C207" s="115">
        <v>2918</v>
      </c>
      <c r="D207" s="116">
        <v>169.42</v>
      </c>
      <c r="E207" s="124" t="s">
        <v>167</v>
      </c>
      <c r="F207" s="186"/>
      <c r="G207" s="119" t="s">
        <v>33</v>
      </c>
      <c r="H207" s="120" t="s">
        <v>167</v>
      </c>
      <c r="I207" s="120">
        <v>182.57</v>
      </c>
      <c r="J207" s="179">
        <v>10.29</v>
      </c>
      <c r="K207" s="215" t="s">
        <v>167</v>
      </c>
      <c r="L207" s="181" t="s">
        <v>24</v>
      </c>
      <c r="M207" s="177">
        <v>331.16</v>
      </c>
      <c r="N207" s="178" t="s">
        <v>33</v>
      </c>
      <c r="O207" s="187"/>
      <c r="P207" s="134">
        <v>3611</v>
      </c>
      <c r="Y207" s="38"/>
    </row>
    <row r="208" spans="2:25" ht="13.5" customHeight="1" x14ac:dyDescent="0.25">
      <c r="B208" s="30">
        <v>44744</v>
      </c>
      <c r="C208" s="115">
        <v>1836</v>
      </c>
      <c r="D208" s="116">
        <v>169.45</v>
      </c>
      <c r="E208" s="124" t="s">
        <v>167</v>
      </c>
      <c r="F208" s="186"/>
      <c r="G208" s="119"/>
      <c r="H208" s="120"/>
      <c r="I208" s="120">
        <v>113.89</v>
      </c>
      <c r="J208" s="179">
        <v>5.92</v>
      </c>
      <c r="K208" s="215" t="s">
        <v>167</v>
      </c>
      <c r="L208" s="181"/>
      <c r="M208" s="182">
        <v>117.57</v>
      </c>
      <c r="N208" s="178"/>
      <c r="O208" s="187"/>
      <c r="P208" s="134">
        <v>2243</v>
      </c>
      <c r="Y208" s="38"/>
    </row>
    <row r="209" spans="2:25" ht="13.5" customHeight="1" x14ac:dyDescent="0.25">
      <c r="B209" s="30">
        <v>44745</v>
      </c>
      <c r="C209" s="115">
        <v>1782</v>
      </c>
      <c r="D209" s="116">
        <v>166.89</v>
      </c>
      <c r="E209" s="124" t="s">
        <v>167</v>
      </c>
      <c r="F209" s="186"/>
      <c r="G209" s="119"/>
      <c r="H209" s="120"/>
      <c r="I209" s="120">
        <v>120.46</v>
      </c>
      <c r="J209" s="179">
        <v>7.58</v>
      </c>
      <c r="K209" s="215" t="s">
        <v>167</v>
      </c>
      <c r="L209" s="181"/>
      <c r="M209" s="182">
        <v>136.56</v>
      </c>
      <c r="N209" s="178"/>
      <c r="O209" s="187"/>
      <c r="P209" s="134">
        <v>2214</v>
      </c>
      <c r="Y209" s="38"/>
    </row>
    <row r="210" spans="2:25" ht="13.5" customHeight="1" x14ac:dyDescent="0.25">
      <c r="B210" s="30">
        <v>44746</v>
      </c>
      <c r="C210" s="115">
        <v>1534</v>
      </c>
      <c r="D210" s="116">
        <v>170.13</v>
      </c>
      <c r="E210" s="124" t="s">
        <v>167</v>
      </c>
      <c r="F210" s="186"/>
      <c r="G210" s="119"/>
      <c r="H210" s="120"/>
      <c r="I210" s="120">
        <v>90.01</v>
      </c>
      <c r="J210" s="179">
        <v>26.11</v>
      </c>
      <c r="K210" s="215" t="s">
        <v>167</v>
      </c>
      <c r="L210" s="181"/>
      <c r="M210" s="182">
        <v>125.03</v>
      </c>
      <c r="N210" s="178"/>
      <c r="O210" s="187"/>
      <c r="P210" s="134">
        <v>1946</v>
      </c>
      <c r="Y210" s="38"/>
    </row>
    <row r="211" spans="2:25" ht="13.5" customHeight="1" x14ac:dyDescent="0.25">
      <c r="B211" s="30">
        <v>44747</v>
      </c>
      <c r="C211" s="115">
        <v>2003</v>
      </c>
      <c r="D211" s="116">
        <v>181.04</v>
      </c>
      <c r="E211" s="124" t="s">
        <v>167</v>
      </c>
      <c r="F211" s="186"/>
      <c r="G211" s="119"/>
      <c r="H211" s="120"/>
      <c r="I211" s="120">
        <v>136.35</v>
      </c>
      <c r="J211" s="179">
        <v>41.66</v>
      </c>
      <c r="K211" s="215">
        <v>5.13</v>
      </c>
      <c r="L211" s="181"/>
      <c r="M211" s="182">
        <v>169.65</v>
      </c>
      <c r="N211" s="178"/>
      <c r="O211" s="187"/>
      <c r="P211" s="134">
        <v>2537</v>
      </c>
      <c r="Y211" s="38"/>
    </row>
    <row r="212" spans="2:25" ht="13.5" customHeight="1" x14ac:dyDescent="0.25">
      <c r="B212" s="30">
        <v>44748</v>
      </c>
      <c r="C212" s="115">
        <v>2178</v>
      </c>
      <c r="D212" s="116">
        <v>170.05</v>
      </c>
      <c r="E212" s="101" t="s">
        <v>167</v>
      </c>
      <c r="F212" s="48"/>
      <c r="G212" s="119"/>
      <c r="H212" s="120"/>
      <c r="I212" s="120">
        <v>94.78</v>
      </c>
      <c r="J212" s="179">
        <v>37.28</v>
      </c>
      <c r="K212" s="215" t="s">
        <v>167</v>
      </c>
      <c r="L212" s="181"/>
      <c r="M212" s="182">
        <v>179.63</v>
      </c>
      <c r="N212" s="178"/>
      <c r="P212" s="52">
        <v>2660</v>
      </c>
      <c r="Y212" s="38"/>
    </row>
    <row r="213" spans="2:25" ht="13.5" customHeight="1" x14ac:dyDescent="0.25">
      <c r="B213" s="30">
        <v>44749</v>
      </c>
      <c r="C213" s="115">
        <v>1285</v>
      </c>
      <c r="D213" s="116">
        <v>133.16</v>
      </c>
      <c r="E213" s="124" t="s">
        <v>167</v>
      </c>
      <c r="F213" s="186"/>
      <c r="G213" s="119" t="s">
        <v>33</v>
      </c>
      <c r="H213" s="120" t="s">
        <v>167</v>
      </c>
      <c r="I213" s="120">
        <v>200.29</v>
      </c>
      <c r="J213" s="179">
        <v>82.51</v>
      </c>
      <c r="K213" s="215" t="s">
        <v>167</v>
      </c>
      <c r="L213" s="181" t="s">
        <v>24</v>
      </c>
      <c r="M213" s="182">
        <v>153.83000000000001</v>
      </c>
      <c r="N213" s="178" t="s">
        <v>33</v>
      </c>
      <c r="O213" s="187"/>
      <c r="P213" s="134">
        <v>1855</v>
      </c>
      <c r="Y213" s="38"/>
    </row>
    <row r="214" spans="2:25" ht="13.5" customHeight="1" x14ac:dyDescent="0.25">
      <c r="B214" s="30">
        <v>44750</v>
      </c>
      <c r="C214" s="115">
        <v>1638</v>
      </c>
      <c r="D214" s="116">
        <v>166.93</v>
      </c>
      <c r="E214" s="124" t="s">
        <v>167</v>
      </c>
      <c r="F214" s="186"/>
      <c r="G214" s="119"/>
      <c r="H214" s="120"/>
      <c r="I214" s="120">
        <v>98.94</v>
      </c>
      <c r="J214" s="179">
        <v>37.43</v>
      </c>
      <c r="K214" s="215" t="s">
        <v>167</v>
      </c>
      <c r="L214" s="181"/>
      <c r="M214" s="182">
        <v>160.78</v>
      </c>
      <c r="N214" s="178"/>
      <c r="O214" s="187"/>
      <c r="P214" s="134">
        <v>2102</v>
      </c>
      <c r="Y214" s="38"/>
    </row>
    <row r="215" spans="2:25" ht="13.5" customHeight="1" x14ac:dyDescent="0.25">
      <c r="B215" s="30">
        <v>44751</v>
      </c>
      <c r="C215" s="115">
        <v>1759</v>
      </c>
      <c r="D215" s="116">
        <v>169.87</v>
      </c>
      <c r="E215" s="124" t="s">
        <v>167</v>
      </c>
      <c r="F215" s="186"/>
      <c r="G215" s="119"/>
      <c r="H215" s="120"/>
      <c r="I215" s="120">
        <v>90.29</v>
      </c>
      <c r="J215" s="179">
        <v>27.82</v>
      </c>
      <c r="K215" s="215" t="s">
        <v>167</v>
      </c>
      <c r="L215" s="181"/>
      <c r="M215" s="182">
        <v>236.26</v>
      </c>
      <c r="N215" s="178"/>
      <c r="O215" s="187"/>
      <c r="P215" s="134">
        <v>2283</v>
      </c>
      <c r="Y215" s="38"/>
    </row>
    <row r="216" spans="2:25" ht="13.5" customHeight="1" x14ac:dyDescent="0.25">
      <c r="B216" s="30">
        <v>44752</v>
      </c>
      <c r="C216" s="115">
        <v>1140</v>
      </c>
      <c r="D216" s="116">
        <v>137.12</v>
      </c>
      <c r="E216" s="124" t="s">
        <v>167</v>
      </c>
      <c r="F216" s="186"/>
      <c r="G216" s="119"/>
      <c r="H216" s="120"/>
      <c r="I216" s="120">
        <v>73.22</v>
      </c>
      <c r="J216" s="179">
        <v>26.3</v>
      </c>
      <c r="K216" s="215" t="s">
        <v>167</v>
      </c>
      <c r="L216" s="181"/>
      <c r="M216" s="182">
        <v>143.62</v>
      </c>
      <c r="N216" s="178"/>
      <c r="O216" s="187"/>
      <c r="P216" s="134">
        <v>1520</v>
      </c>
      <c r="Y216" s="38"/>
    </row>
    <row r="217" spans="2:25" ht="13.5" customHeight="1" x14ac:dyDescent="0.25">
      <c r="B217" s="30">
        <v>44753</v>
      </c>
      <c r="C217" s="115">
        <v>1061</v>
      </c>
      <c r="D217" s="116">
        <v>166.38</v>
      </c>
      <c r="E217" s="124" t="s">
        <v>167</v>
      </c>
      <c r="F217" s="186"/>
      <c r="G217" s="119"/>
      <c r="H217" s="120"/>
      <c r="I217" s="120">
        <v>97.99</v>
      </c>
      <c r="J217" s="179">
        <v>16.07</v>
      </c>
      <c r="K217" s="215" t="s">
        <v>167</v>
      </c>
      <c r="L217" s="181"/>
      <c r="M217" s="182">
        <v>180.31</v>
      </c>
      <c r="N217" s="178"/>
      <c r="O217" s="187"/>
      <c r="P217" s="134">
        <v>1522</v>
      </c>
      <c r="Y217" s="38"/>
    </row>
    <row r="218" spans="2:25" ht="14.25" customHeight="1" x14ac:dyDescent="0.25">
      <c r="B218" s="30">
        <v>44754</v>
      </c>
      <c r="C218" s="115">
        <v>1238</v>
      </c>
      <c r="D218" s="116">
        <v>117.31</v>
      </c>
      <c r="E218" s="124" t="s">
        <v>167</v>
      </c>
      <c r="F218" s="186"/>
      <c r="G218" s="119"/>
      <c r="H218" s="120"/>
      <c r="I218" s="120">
        <v>94.97</v>
      </c>
      <c r="J218" s="179">
        <v>20.64</v>
      </c>
      <c r="K218" s="215" t="s">
        <v>167</v>
      </c>
      <c r="L218" s="181"/>
      <c r="M218" s="182">
        <v>63.47</v>
      </c>
      <c r="N218" s="178"/>
      <c r="O218" s="187"/>
      <c r="P218" s="134">
        <v>1535</v>
      </c>
      <c r="Y218" s="38"/>
    </row>
    <row r="219" spans="2:25" ht="14.25" customHeight="1" x14ac:dyDescent="0.25">
      <c r="B219" s="30">
        <v>44755</v>
      </c>
      <c r="C219" s="115">
        <v>1059</v>
      </c>
      <c r="D219" s="116">
        <v>140.31</v>
      </c>
      <c r="E219" s="124" t="s">
        <v>167</v>
      </c>
      <c r="F219" s="186"/>
      <c r="G219" s="119" t="s">
        <v>33</v>
      </c>
      <c r="H219" s="120" t="s">
        <v>33</v>
      </c>
      <c r="I219" s="120">
        <v>164.09</v>
      </c>
      <c r="J219" s="179">
        <v>8.9600000000000009</v>
      </c>
      <c r="K219" s="215" t="s">
        <v>167</v>
      </c>
      <c r="L219" s="181" t="s">
        <v>24</v>
      </c>
      <c r="M219" s="182">
        <v>76.59</v>
      </c>
      <c r="N219" s="178" t="s">
        <v>33</v>
      </c>
      <c r="O219" s="187"/>
      <c r="P219" s="134">
        <v>1449</v>
      </c>
      <c r="Y219" s="38"/>
    </row>
    <row r="220" spans="2:25" ht="14.25" customHeight="1" x14ac:dyDescent="0.25">
      <c r="B220" s="30">
        <v>44756</v>
      </c>
      <c r="C220" s="115">
        <v>1231.53</v>
      </c>
      <c r="D220" s="116">
        <v>92.57</v>
      </c>
      <c r="E220" s="124" t="s">
        <v>167</v>
      </c>
      <c r="F220" s="186"/>
      <c r="G220" s="119"/>
      <c r="H220" s="120"/>
      <c r="I220" s="120">
        <v>92.19</v>
      </c>
      <c r="J220" s="179">
        <v>11.54</v>
      </c>
      <c r="K220" s="215" t="s">
        <v>167</v>
      </c>
      <c r="L220" s="181"/>
      <c r="M220" s="182">
        <v>104.18</v>
      </c>
      <c r="N220" s="174"/>
      <c r="O220" s="187"/>
      <c r="P220" s="134">
        <v>1532</v>
      </c>
      <c r="Y220" s="38"/>
    </row>
    <row r="221" spans="2:25" ht="14.25" customHeight="1" x14ac:dyDescent="0.25">
      <c r="B221" s="30">
        <v>44757</v>
      </c>
      <c r="C221" s="115">
        <v>1234</v>
      </c>
      <c r="D221" s="116">
        <v>109.96</v>
      </c>
      <c r="E221" s="124" t="s">
        <v>167</v>
      </c>
      <c r="F221" s="186"/>
      <c r="G221" s="119"/>
      <c r="H221" s="120"/>
      <c r="I221" s="120">
        <v>90.35</v>
      </c>
      <c r="J221" s="179">
        <v>15.17</v>
      </c>
      <c r="K221" s="215" t="s">
        <v>167</v>
      </c>
      <c r="L221" s="181"/>
      <c r="M221" s="182">
        <v>115.94</v>
      </c>
      <c r="N221" s="174"/>
      <c r="O221" s="187"/>
      <c r="P221" s="134">
        <v>1565</v>
      </c>
      <c r="Y221" s="38"/>
    </row>
    <row r="222" spans="2:25" ht="14.1" customHeight="1" x14ac:dyDescent="0.25">
      <c r="B222" s="30">
        <v>44758</v>
      </c>
      <c r="C222" s="115">
        <v>2110</v>
      </c>
      <c r="D222" s="116">
        <v>165.85</v>
      </c>
      <c r="E222" s="124" t="s">
        <v>167</v>
      </c>
      <c r="F222" s="186"/>
      <c r="G222" s="119"/>
      <c r="H222" s="120"/>
      <c r="I222" s="120">
        <v>114.24</v>
      </c>
      <c r="J222" s="179">
        <v>10.31</v>
      </c>
      <c r="K222" s="215" t="s">
        <v>167</v>
      </c>
      <c r="L222" s="181"/>
      <c r="M222" s="182">
        <v>170.29</v>
      </c>
      <c r="N222" s="174"/>
      <c r="O222" s="187"/>
      <c r="P222" s="134">
        <v>2571</v>
      </c>
      <c r="Y222" s="38"/>
    </row>
    <row r="223" spans="2:25" ht="14.1" customHeight="1" x14ac:dyDescent="0.25">
      <c r="B223" s="30">
        <v>44759</v>
      </c>
      <c r="C223" s="115">
        <v>1466</v>
      </c>
      <c r="D223" s="116">
        <v>132.88</v>
      </c>
      <c r="E223" s="124" t="s">
        <v>167</v>
      </c>
      <c r="F223" s="186"/>
      <c r="G223" s="119"/>
      <c r="H223" s="120"/>
      <c r="I223" s="120">
        <v>103.24</v>
      </c>
      <c r="J223" s="179">
        <v>10.25</v>
      </c>
      <c r="K223" s="215" t="s">
        <v>167</v>
      </c>
      <c r="L223" s="181"/>
      <c r="M223" s="182">
        <v>149.99</v>
      </c>
      <c r="N223" s="174"/>
      <c r="O223" s="187"/>
      <c r="P223" s="134">
        <v>1862</v>
      </c>
      <c r="Y223" s="38"/>
    </row>
    <row r="224" spans="2:25" ht="14.25" customHeight="1" x14ac:dyDescent="0.25">
      <c r="B224" s="30">
        <v>44760</v>
      </c>
      <c r="C224" s="115">
        <v>2005</v>
      </c>
      <c r="D224" s="116">
        <v>94.49</v>
      </c>
      <c r="E224" s="124" t="s">
        <v>167</v>
      </c>
      <c r="F224" s="186"/>
      <c r="G224" s="119" t="s">
        <v>33</v>
      </c>
      <c r="H224" s="120" t="s">
        <v>33</v>
      </c>
      <c r="I224" s="120">
        <v>61.89</v>
      </c>
      <c r="J224" s="179">
        <v>9.0399999999999991</v>
      </c>
      <c r="K224" s="215" t="s">
        <v>167</v>
      </c>
      <c r="L224" s="181" t="s">
        <v>24</v>
      </c>
      <c r="M224" s="182">
        <v>93.18</v>
      </c>
      <c r="N224" s="178" t="s">
        <v>33</v>
      </c>
      <c r="O224" s="187"/>
      <c r="P224" s="134">
        <v>2263</v>
      </c>
      <c r="Y224" s="38"/>
    </row>
    <row r="225" spans="2:25" ht="14.25" customHeight="1" x14ac:dyDescent="0.25">
      <c r="B225" s="30">
        <v>44761</v>
      </c>
      <c r="C225" s="115">
        <v>2366</v>
      </c>
      <c r="D225" s="116">
        <v>106.12</v>
      </c>
      <c r="E225" s="124" t="s">
        <v>167</v>
      </c>
      <c r="F225" s="186"/>
      <c r="G225" s="119"/>
      <c r="H225" s="120"/>
      <c r="I225" s="120">
        <v>49.35</v>
      </c>
      <c r="J225" s="179">
        <v>9.0500000000000007</v>
      </c>
      <c r="K225" s="215" t="s">
        <v>167</v>
      </c>
      <c r="L225" s="181"/>
      <c r="M225" s="182">
        <v>154.22</v>
      </c>
      <c r="N225" s="174"/>
      <c r="O225" s="187"/>
      <c r="P225" s="134">
        <v>2685</v>
      </c>
      <c r="Y225" s="38"/>
    </row>
    <row r="226" spans="2:25" ht="14.1" customHeight="1" x14ac:dyDescent="0.25">
      <c r="B226" s="30">
        <v>44762</v>
      </c>
      <c r="C226" s="115">
        <v>2109</v>
      </c>
      <c r="D226" s="116">
        <v>89.41</v>
      </c>
      <c r="E226" s="124" t="s">
        <v>167</v>
      </c>
      <c r="F226" s="186"/>
      <c r="G226" s="119"/>
      <c r="H226" s="120"/>
      <c r="I226" s="120">
        <v>57.11</v>
      </c>
      <c r="J226" s="179">
        <v>6.7</v>
      </c>
      <c r="K226" s="215" t="s">
        <v>167</v>
      </c>
      <c r="L226" s="181"/>
      <c r="M226" s="182">
        <v>155.96</v>
      </c>
      <c r="N226" s="174"/>
      <c r="O226" s="187"/>
      <c r="P226" s="134">
        <v>2418</v>
      </c>
      <c r="Y226" s="38"/>
    </row>
    <row r="227" spans="2:25" ht="14.25" customHeight="1" x14ac:dyDescent="0.25">
      <c r="B227" s="30">
        <v>44763</v>
      </c>
      <c r="C227" s="115">
        <v>1929</v>
      </c>
      <c r="D227" s="116">
        <v>62.94</v>
      </c>
      <c r="E227" s="124" t="s">
        <v>167</v>
      </c>
      <c r="F227" s="186"/>
      <c r="G227" s="119"/>
      <c r="H227" s="120"/>
      <c r="I227" s="120">
        <v>111.85</v>
      </c>
      <c r="J227" s="179">
        <v>16.37</v>
      </c>
      <c r="K227" s="215" t="s">
        <v>167</v>
      </c>
      <c r="L227" s="181"/>
      <c r="M227" s="182">
        <v>121.97</v>
      </c>
      <c r="N227" s="174"/>
      <c r="O227" s="187"/>
      <c r="P227" s="134">
        <v>2242</v>
      </c>
      <c r="Y227" s="38"/>
    </row>
    <row r="228" spans="2:25" ht="14.25" customHeight="1" x14ac:dyDescent="0.25">
      <c r="B228" s="30">
        <v>44764</v>
      </c>
      <c r="C228" s="115">
        <v>1398</v>
      </c>
      <c r="D228" s="116">
        <v>72.72</v>
      </c>
      <c r="E228" s="124" t="s">
        <v>167</v>
      </c>
      <c r="F228" s="186"/>
      <c r="G228" s="119"/>
      <c r="H228" s="120"/>
      <c r="I228" s="120">
        <v>73.540000000000006</v>
      </c>
      <c r="J228" s="179">
        <v>8.31</v>
      </c>
      <c r="K228" s="215" t="s">
        <v>167</v>
      </c>
      <c r="L228" s="181"/>
      <c r="M228" s="182">
        <v>92.04</v>
      </c>
      <c r="N228" s="174"/>
      <c r="O228" s="187"/>
      <c r="P228" s="134">
        <v>1645</v>
      </c>
      <c r="Y228" s="38"/>
    </row>
    <row r="229" spans="2:25" ht="14.25" customHeight="1" x14ac:dyDescent="0.25">
      <c r="B229" s="30">
        <v>44765</v>
      </c>
      <c r="C229" s="115">
        <v>1751</v>
      </c>
      <c r="D229" s="116">
        <v>72.709999999999994</v>
      </c>
      <c r="E229" s="124" t="s">
        <v>167</v>
      </c>
      <c r="F229" s="186"/>
      <c r="G229" s="119"/>
      <c r="H229" s="120"/>
      <c r="I229" s="120">
        <v>106.34</v>
      </c>
      <c r="J229" s="179">
        <v>26.75</v>
      </c>
      <c r="K229" s="215" t="s">
        <v>167</v>
      </c>
      <c r="L229" s="181"/>
      <c r="M229" s="182">
        <v>82.04</v>
      </c>
      <c r="N229" s="174"/>
      <c r="O229" s="187"/>
      <c r="P229" s="134">
        <v>2038</v>
      </c>
      <c r="Y229" s="38"/>
    </row>
    <row r="230" spans="2:25" ht="14.25" customHeight="1" x14ac:dyDescent="0.25">
      <c r="B230" s="30">
        <v>44766</v>
      </c>
      <c r="C230" s="115">
        <v>1602</v>
      </c>
      <c r="D230" s="116">
        <v>75.599999999999994</v>
      </c>
      <c r="E230" s="124" t="s">
        <v>167</v>
      </c>
      <c r="F230" s="186"/>
      <c r="G230" s="119"/>
      <c r="H230" s="120"/>
      <c r="I230" s="120">
        <v>104.98</v>
      </c>
      <c r="J230" s="179">
        <v>22.05</v>
      </c>
      <c r="K230" s="215" t="s">
        <v>167</v>
      </c>
      <c r="L230" s="181"/>
      <c r="M230" s="182">
        <v>87.15</v>
      </c>
      <c r="N230" s="174"/>
      <c r="O230" s="187"/>
      <c r="P230" s="134">
        <v>1892</v>
      </c>
      <c r="Y230" s="38"/>
    </row>
    <row r="231" spans="2:25" ht="14.25" customHeight="1" x14ac:dyDescent="0.25">
      <c r="B231" s="30">
        <v>44767</v>
      </c>
      <c r="C231" s="115">
        <v>2314</v>
      </c>
      <c r="D231" s="116">
        <v>79.69</v>
      </c>
      <c r="E231" s="124" t="s">
        <v>167</v>
      </c>
      <c r="F231" s="186"/>
      <c r="G231" s="119"/>
      <c r="H231" s="120"/>
      <c r="I231" s="120">
        <v>116.68</v>
      </c>
      <c r="J231" s="179">
        <v>13.17</v>
      </c>
      <c r="K231" s="215" t="s">
        <v>167</v>
      </c>
      <c r="L231" s="181"/>
      <c r="M231" s="182">
        <v>121.85</v>
      </c>
      <c r="N231" s="174"/>
      <c r="O231" s="187"/>
      <c r="P231" s="134">
        <v>2645</v>
      </c>
      <c r="Y231" s="38"/>
    </row>
    <row r="232" spans="2:25" ht="14.25" customHeight="1" x14ac:dyDescent="0.25">
      <c r="B232" s="30">
        <v>44768</v>
      </c>
      <c r="C232" s="115">
        <v>1793</v>
      </c>
      <c r="D232" s="116">
        <v>114.44</v>
      </c>
      <c r="E232" s="124" t="s">
        <v>167</v>
      </c>
      <c r="F232" s="186"/>
      <c r="G232" s="119"/>
      <c r="H232" s="120"/>
      <c r="I232" s="120">
        <v>134.07</v>
      </c>
      <c r="J232" s="179">
        <v>18.18</v>
      </c>
      <c r="K232" s="215" t="s">
        <v>167</v>
      </c>
      <c r="L232" s="181"/>
      <c r="M232" s="182">
        <v>129.69999999999999</v>
      </c>
      <c r="N232" s="174"/>
      <c r="O232" s="187"/>
      <c r="P232" s="134">
        <v>2189</v>
      </c>
      <c r="Y232" s="38"/>
    </row>
    <row r="233" spans="2:25" ht="14.25" customHeight="1" x14ac:dyDescent="0.25">
      <c r="B233" s="30">
        <v>44769</v>
      </c>
      <c r="C233" s="115">
        <v>1710</v>
      </c>
      <c r="D233" s="116">
        <v>71.17</v>
      </c>
      <c r="E233" s="124" t="s">
        <v>167</v>
      </c>
      <c r="F233" s="186"/>
      <c r="G233" s="119"/>
      <c r="H233" s="120"/>
      <c r="I233" s="120">
        <v>48.44</v>
      </c>
      <c r="J233" s="179">
        <v>14.47</v>
      </c>
      <c r="K233" s="215" t="s">
        <v>167</v>
      </c>
      <c r="L233" s="181"/>
      <c r="M233" s="182">
        <v>110.05</v>
      </c>
      <c r="N233" s="228">
        <v>120.87</v>
      </c>
      <c r="O233" s="187"/>
      <c r="P233" s="134">
        <v>2094</v>
      </c>
      <c r="Y233" s="38"/>
    </row>
    <row r="234" spans="2:25" ht="14.25" customHeight="1" x14ac:dyDescent="0.25">
      <c r="B234" s="30">
        <v>44770</v>
      </c>
      <c r="C234" s="115">
        <v>1809</v>
      </c>
      <c r="D234" s="116">
        <v>102.5</v>
      </c>
      <c r="E234" s="124" t="s">
        <v>167</v>
      </c>
      <c r="F234" s="186"/>
      <c r="G234" s="119"/>
      <c r="H234" s="120"/>
      <c r="I234" s="120">
        <v>101.07</v>
      </c>
      <c r="J234" s="179">
        <v>17.079999999999998</v>
      </c>
      <c r="K234" s="215" t="s">
        <v>167</v>
      </c>
      <c r="L234" s="181"/>
      <c r="M234" s="182">
        <v>118.37</v>
      </c>
      <c r="N234" s="174"/>
      <c r="O234" s="187"/>
      <c r="P234" s="134">
        <v>2148</v>
      </c>
      <c r="Y234" s="38"/>
    </row>
    <row r="235" spans="2:25" ht="14.25" customHeight="1" x14ac:dyDescent="0.25">
      <c r="B235" s="30">
        <v>44771</v>
      </c>
      <c r="C235" s="115">
        <v>1761</v>
      </c>
      <c r="D235" s="116">
        <v>120.29</v>
      </c>
      <c r="E235" s="124" t="s">
        <v>167</v>
      </c>
      <c r="F235" s="186"/>
      <c r="G235" s="119"/>
      <c r="H235" s="120"/>
      <c r="I235" s="120">
        <v>97.62</v>
      </c>
      <c r="J235" s="179">
        <v>23.78</v>
      </c>
      <c r="K235" s="215" t="s">
        <v>167</v>
      </c>
      <c r="L235" s="181"/>
      <c r="M235" s="182">
        <v>160.22999999999999</v>
      </c>
      <c r="N235" s="174"/>
      <c r="O235" s="187"/>
      <c r="P235" s="134">
        <v>2163</v>
      </c>
      <c r="Y235" s="38"/>
    </row>
    <row r="236" spans="2:25" ht="14.25" customHeight="1" x14ac:dyDescent="0.25">
      <c r="B236" s="30">
        <v>44772</v>
      </c>
      <c r="C236" s="115">
        <v>2111</v>
      </c>
      <c r="D236" s="116">
        <v>109.61</v>
      </c>
      <c r="E236" s="124" t="s">
        <v>167</v>
      </c>
      <c r="F236" s="186"/>
      <c r="G236" s="119"/>
      <c r="H236" s="120"/>
      <c r="I236" s="120">
        <v>94.4</v>
      </c>
      <c r="J236" s="179">
        <v>31.41</v>
      </c>
      <c r="K236" s="215" t="s">
        <v>167</v>
      </c>
      <c r="L236" s="181"/>
      <c r="M236" s="182">
        <v>137.41999999999999</v>
      </c>
      <c r="N236" s="174"/>
      <c r="O236" s="187"/>
      <c r="P236" s="134">
        <v>2484</v>
      </c>
      <c r="Y236" s="38"/>
    </row>
    <row r="237" spans="2:25" ht="14.25" customHeight="1" x14ac:dyDescent="0.25">
      <c r="B237" s="30">
        <v>44773</v>
      </c>
      <c r="C237" s="115">
        <v>1167</v>
      </c>
      <c r="D237" s="116">
        <v>70.22</v>
      </c>
      <c r="E237" s="124" t="s">
        <v>167</v>
      </c>
      <c r="F237" s="186"/>
      <c r="G237" s="119"/>
      <c r="H237" s="120"/>
      <c r="I237" s="120">
        <v>49.27</v>
      </c>
      <c r="J237" s="179">
        <v>76.37</v>
      </c>
      <c r="K237" s="215" t="s">
        <v>167</v>
      </c>
      <c r="L237" s="181"/>
      <c r="M237" s="182">
        <v>124.09</v>
      </c>
      <c r="N237" s="174"/>
      <c r="O237" s="187"/>
      <c r="P237" s="134">
        <v>1487</v>
      </c>
      <c r="Y237" s="38"/>
    </row>
    <row r="238" spans="2:25" ht="14.25" customHeight="1" x14ac:dyDescent="0.25">
      <c r="B238" s="30">
        <v>44774</v>
      </c>
      <c r="C238" s="115">
        <v>1448</v>
      </c>
      <c r="D238" s="116">
        <v>68.75</v>
      </c>
      <c r="E238" s="124" t="s">
        <v>167</v>
      </c>
      <c r="F238" s="186"/>
      <c r="G238" s="119"/>
      <c r="H238" s="120"/>
      <c r="I238" s="120">
        <v>105.58</v>
      </c>
      <c r="J238" s="179">
        <v>31.53</v>
      </c>
      <c r="K238" s="215" t="s">
        <v>167</v>
      </c>
      <c r="L238" s="181"/>
      <c r="M238" s="182">
        <v>98.9</v>
      </c>
      <c r="N238" s="174"/>
      <c r="O238" s="187"/>
      <c r="P238" s="134">
        <v>1753</v>
      </c>
      <c r="Y238" s="38"/>
    </row>
    <row r="239" spans="2:25" ht="14.25" customHeight="1" x14ac:dyDescent="0.25">
      <c r="B239" s="30">
        <v>44775</v>
      </c>
      <c r="C239" s="115">
        <v>1601</v>
      </c>
      <c r="D239" s="116">
        <v>64.56</v>
      </c>
      <c r="E239" s="124" t="s">
        <v>167</v>
      </c>
      <c r="F239" s="186"/>
      <c r="G239" s="119"/>
      <c r="H239" s="120"/>
      <c r="I239" s="120">
        <v>90.02</v>
      </c>
      <c r="J239" s="179">
        <v>10.95</v>
      </c>
      <c r="K239" s="215" t="s">
        <v>167</v>
      </c>
      <c r="L239" s="181"/>
      <c r="M239" s="182">
        <v>88.91</v>
      </c>
      <c r="N239" s="243"/>
      <c r="O239" s="187"/>
      <c r="P239" s="134">
        <v>1855</v>
      </c>
      <c r="Y239" s="38"/>
    </row>
    <row r="240" spans="2:25" ht="14.25" customHeight="1" x14ac:dyDescent="0.25">
      <c r="B240" s="30">
        <v>44776</v>
      </c>
      <c r="C240" s="115">
        <v>1704</v>
      </c>
      <c r="D240" s="116" t="s">
        <v>42</v>
      </c>
      <c r="E240" s="124" t="s">
        <v>167</v>
      </c>
      <c r="F240" s="186"/>
      <c r="G240" s="119" t="s">
        <v>33</v>
      </c>
      <c r="H240" s="120" t="s">
        <v>33</v>
      </c>
      <c r="I240" s="120">
        <v>128.11000000000001</v>
      </c>
      <c r="J240" s="179">
        <v>10.4</v>
      </c>
      <c r="K240" s="215" t="s">
        <v>167</v>
      </c>
      <c r="L240" s="181" t="s">
        <v>24</v>
      </c>
      <c r="M240" s="182">
        <v>118.2</v>
      </c>
      <c r="N240" s="180">
        <v>86.43</v>
      </c>
      <c r="O240" s="187"/>
      <c r="P240" s="134">
        <v>2047</v>
      </c>
      <c r="Y240" s="38"/>
    </row>
    <row r="241" spans="2:25" ht="14.25" customHeight="1" x14ac:dyDescent="0.25">
      <c r="B241" s="30">
        <v>44777</v>
      </c>
      <c r="C241" s="115">
        <v>1247</v>
      </c>
      <c r="D241" s="116" t="s">
        <v>42</v>
      </c>
      <c r="E241" s="124" t="s">
        <v>167</v>
      </c>
      <c r="F241" s="186"/>
      <c r="G241" s="119"/>
      <c r="H241" s="120"/>
      <c r="I241" s="120">
        <v>118.36</v>
      </c>
      <c r="J241" s="179">
        <v>17.93</v>
      </c>
      <c r="K241" s="215" t="s">
        <v>167</v>
      </c>
      <c r="L241" s="181"/>
      <c r="M241" s="182">
        <v>116.88</v>
      </c>
      <c r="N241" s="243"/>
      <c r="O241" s="187"/>
      <c r="P241" s="134">
        <v>1500</v>
      </c>
      <c r="Y241" s="38"/>
    </row>
    <row r="242" spans="2:25" ht="14.25" customHeight="1" x14ac:dyDescent="0.25">
      <c r="B242" s="30">
        <v>44778</v>
      </c>
      <c r="C242" s="115">
        <v>1584</v>
      </c>
      <c r="D242" s="116" t="s">
        <v>42</v>
      </c>
      <c r="E242" s="124" t="s">
        <v>167</v>
      </c>
      <c r="F242" s="186"/>
      <c r="G242" s="119"/>
      <c r="H242" s="120"/>
      <c r="I242" s="120">
        <v>123.6</v>
      </c>
      <c r="J242" s="179">
        <v>26.16</v>
      </c>
      <c r="K242" s="215" t="s">
        <v>167</v>
      </c>
      <c r="L242" s="181"/>
      <c r="M242" s="182">
        <v>122.86</v>
      </c>
      <c r="N242" s="243"/>
      <c r="O242" s="187"/>
      <c r="P242" s="134">
        <v>1857</v>
      </c>
      <c r="Y242" s="38"/>
    </row>
    <row r="243" spans="2:25" ht="14.25" customHeight="1" x14ac:dyDescent="0.25">
      <c r="B243" s="30">
        <v>44779</v>
      </c>
      <c r="C243" s="115">
        <v>1588</v>
      </c>
      <c r="D243" s="116" t="s">
        <v>42</v>
      </c>
      <c r="E243" s="124" t="s">
        <v>167</v>
      </c>
      <c r="F243" s="186"/>
      <c r="G243" s="119"/>
      <c r="H243" s="120"/>
      <c r="I243" s="120">
        <v>145.19999999999999</v>
      </c>
      <c r="J243" s="179">
        <v>22</v>
      </c>
      <c r="K243" s="215" t="s">
        <v>167</v>
      </c>
      <c r="L243" s="181"/>
      <c r="M243" s="182">
        <v>113.88</v>
      </c>
      <c r="N243" s="243"/>
      <c r="O243" s="187"/>
      <c r="P243" s="134">
        <v>1810</v>
      </c>
      <c r="Y243" s="38"/>
    </row>
    <row r="244" spans="2:25" ht="14.25" customHeight="1" x14ac:dyDescent="0.25">
      <c r="B244" s="30">
        <v>44780</v>
      </c>
      <c r="C244" s="115">
        <v>1353</v>
      </c>
      <c r="D244" s="116" t="s">
        <v>42</v>
      </c>
      <c r="E244" s="124" t="s">
        <v>167</v>
      </c>
      <c r="F244" s="186"/>
      <c r="G244" s="119"/>
      <c r="H244" s="120"/>
      <c r="I244" s="120">
        <v>110</v>
      </c>
      <c r="J244" s="179">
        <v>14.3</v>
      </c>
      <c r="K244" s="215" t="s">
        <v>167</v>
      </c>
      <c r="L244" s="181"/>
      <c r="M244" s="182">
        <v>121.85</v>
      </c>
      <c r="N244" s="174"/>
      <c r="O244" s="187"/>
      <c r="P244" s="134">
        <v>1599</v>
      </c>
      <c r="Y244" s="38"/>
    </row>
    <row r="245" spans="2:25" ht="14.25" customHeight="1" x14ac:dyDescent="0.25">
      <c r="B245" s="30">
        <v>44781</v>
      </c>
      <c r="C245" s="115">
        <v>1970</v>
      </c>
      <c r="D245" s="116" t="s">
        <v>42</v>
      </c>
      <c r="E245" s="124" t="s">
        <v>167</v>
      </c>
      <c r="F245" s="186"/>
      <c r="G245" s="119"/>
      <c r="H245" s="120"/>
      <c r="I245" s="120">
        <v>93.54</v>
      </c>
      <c r="J245" s="179">
        <v>20.07</v>
      </c>
      <c r="K245" s="215" t="s">
        <v>167</v>
      </c>
      <c r="L245" s="181"/>
      <c r="M245" s="182">
        <v>135.29</v>
      </c>
      <c r="N245" s="174"/>
      <c r="O245" s="187"/>
      <c r="P245" s="134">
        <v>2219</v>
      </c>
      <c r="Y245" s="38"/>
    </row>
    <row r="246" spans="2:25" ht="14.25" customHeight="1" x14ac:dyDescent="0.25">
      <c r="B246" s="30">
        <v>44782</v>
      </c>
      <c r="C246" s="115">
        <v>1854</v>
      </c>
      <c r="D246" s="116" t="s">
        <v>42</v>
      </c>
      <c r="E246" s="124" t="s">
        <v>167</v>
      </c>
      <c r="F246" s="186"/>
      <c r="G246" s="119"/>
      <c r="H246" s="120"/>
      <c r="I246" s="120">
        <v>72.64</v>
      </c>
      <c r="J246" s="179">
        <v>20.64</v>
      </c>
      <c r="K246" s="215" t="s">
        <v>167</v>
      </c>
      <c r="L246" s="181"/>
      <c r="M246" s="182">
        <v>107.03</v>
      </c>
      <c r="N246" s="174"/>
      <c r="O246" s="187"/>
      <c r="P246" s="134">
        <v>2055</v>
      </c>
      <c r="Y246" s="38"/>
    </row>
    <row r="247" spans="2:25" ht="14.25" customHeight="1" x14ac:dyDescent="0.25">
      <c r="B247" s="30">
        <v>44783</v>
      </c>
      <c r="C247" s="115">
        <v>1670</v>
      </c>
      <c r="D247" s="116" t="s">
        <v>42</v>
      </c>
      <c r="E247" s="124" t="s">
        <v>167</v>
      </c>
      <c r="F247" s="186"/>
      <c r="G247" s="119" t="s">
        <v>33</v>
      </c>
      <c r="H247" s="120" t="s">
        <v>33</v>
      </c>
      <c r="I247" s="120">
        <v>86.44</v>
      </c>
      <c r="J247" s="179">
        <v>32.56</v>
      </c>
      <c r="K247" s="215" t="s">
        <v>167</v>
      </c>
      <c r="L247" s="181" t="s">
        <v>24</v>
      </c>
      <c r="M247" s="182">
        <v>114.11</v>
      </c>
      <c r="N247" s="180">
        <v>102.26</v>
      </c>
      <c r="O247" s="187"/>
      <c r="P247" s="134">
        <v>2005</v>
      </c>
      <c r="Y247" s="38"/>
    </row>
    <row r="248" spans="2:25" ht="14.25" customHeight="1" x14ac:dyDescent="0.25">
      <c r="B248" s="30">
        <v>44784</v>
      </c>
      <c r="C248" s="115">
        <v>1129</v>
      </c>
      <c r="D248" s="116" t="s">
        <v>42</v>
      </c>
      <c r="E248" s="124" t="s">
        <v>167</v>
      </c>
      <c r="F248" s="186"/>
      <c r="G248" s="119"/>
      <c r="H248" s="120"/>
      <c r="I248" s="120">
        <v>89.61</v>
      </c>
      <c r="J248" s="179">
        <v>27.99</v>
      </c>
      <c r="K248" s="215" t="s">
        <v>167</v>
      </c>
      <c r="L248" s="181"/>
      <c r="M248" s="182">
        <v>63.47</v>
      </c>
      <c r="N248" s="243"/>
      <c r="O248" s="187"/>
      <c r="P248" s="134">
        <v>1310</v>
      </c>
      <c r="Y248" s="38"/>
    </row>
    <row r="249" spans="2:25" ht="14.25" customHeight="1" x14ac:dyDescent="0.25">
      <c r="B249" s="30">
        <v>44785</v>
      </c>
      <c r="C249" s="115">
        <v>1514</v>
      </c>
      <c r="D249" s="116" t="s">
        <v>42</v>
      </c>
      <c r="E249" s="124" t="s">
        <v>167</v>
      </c>
      <c r="F249" s="186"/>
      <c r="G249" s="119"/>
      <c r="H249" s="120"/>
      <c r="I249" s="120">
        <v>72.900000000000006</v>
      </c>
      <c r="J249" s="179">
        <v>12.01</v>
      </c>
      <c r="K249" s="215" t="s">
        <v>167</v>
      </c>
      <c r="L249" s="181"/>
      <c r="M249" s="182">
        <v>74.400000000000006</v>
      </c>
      <c r="N249" s="243"/>
      <c r="O249" s="187"/>
      <c r="P249" s="134">
        <v>1674</v>
      </c>
      <c r="Y249" s="38"/>
    </row>
    <row r="250" spans="2:25" ht="14.25" customHeight="1" x14ac:dyDescent="0.25">
      <c r="B250" s="30">
        <v>44786</v>
      </c>
      <c r="C250" s="115">
        <v>1555</v>
      </c>
      <c r="D250" s="116" t="s">
        <v>42</v>
      </c>
      <c r="E250" s="124" t="s">
        <v>167</v>
      </c>
      <c r="F250" s="186"/>
      <c r="G250" s="119"/>
      <c r="H250" s="120"/>
      <c r="I250" s="120">
        <v>86.02</v>
      </c>
      <c r="J250" s="179">
        <v>11.71</v>
      </c>
      <c r="K250" s="215" t="s">
        <v>167</v>
      </c>
      <c r="L250" s="181"/>
      <c r="M250" s="182">
        <v>70.650000000000006</v>
      </c>
      <c r="N250" s="243"/>
      <c r="O250" s="187"/>
      <c r="P250" s="134">
        <v>1724</v>
      </c>
      <c r="Y250" s="38"/>
    </row>
    <row r="251" spans="2:25" ht="14.25" customHeight="1" x14ac:dyDescent="0.25">
      <c r="B251" s="30">
        <v>44787</v>
      </c>
      <c r="C251" s="115">
        <v>1509</v>
      </c>
      <c r="D251" s="116" t="s">
        <v>42</v>
      </c>
      <c r="E251" s="124" t="s">
        <v>167</v>
      </c>
      <c r="F251" s="186"/>
      <c r="G251" s="119"/>
      <c r="H251" s="120"/>
      <c r="I251" s="120">
        <v>74.72</v>
      </c>
      <c r="J251" s="179">
        <v>10.45</v>
      </c>
      <c r="K251" s="215" t="s">
        <v>167</v>
      </c>
      <c r="L251" s="181"/>
      <c r="M251" s="182">
        <v>65.72</v>
      </c>
      <c r="N251" s="243"/>
      <c r="O251" s="187"/>
      <c r="P251" s="134">
        <v>1659</v>
      </c>
      <c r="Y251" s="38"/>
    </row>
    <row r="252" spans="2:25" ht="14.25" customHeight="1" x14ac:dyDescent="0.25">
      <c r="B252" s="30">
        <v>44788</v>
      </c>
      <c r="C252" s="115">
        <v>1987</v>
      </c>
      <c r="D252" s="116" t="s">
        <v>42</v>
      </c>
      <c r="E252" s="124" t="s">
        <v>167</v>
      </c>
      <c r="F252" s="186"/>
      <c r="G252" s="119"/>
      <c r="H252" s="120"/>
      <c r="I252" s="120">
        <v>62.08</v>
      </c>
      <c r="J252" s="179">
        <v>10.26</v>
      </c>
      <c r="K252" s="215" t="s">
        <v>167</v>
      </c>
      <c r="L252" s="181"/>
      <c r="M252" s="182">
        <v>68.400000000000006</v>
      </c>
      <c r="N252" s="243"/>
      <c r="O252" s="187"/>
      <c r="P252" s="134">
        <v>2128</v>
      </c>
      <c r="Y252" s="38"/>
    </row>
    <row r="253" spans="2:25" ht="14.25" customHeight="1" x14ac:dyDescent="0.25">
      <c r="B253" s="30">
        <v>44789</v>
      </c>
      <c r="C253" s="115">
        <v>2245</v>
      </c>
      <c r="D253" s="116" t="s">
        <v>42</v>
      </c>
      <c r="E253" s="124" t="s">
        <v>167</v>
      </c>
      <c r="F253" s="186"/>
      <c r="G253" s="119"/>
      <c r="H253" s="120"/>
      <c r="I253" s="120">
        <v>79.05</v>
      </c>
      <c r="J253" s="179">
        <v>16.12</v>
      </c>
      <c r="K253" s="215" t="s">
        <v>167</v>
      </c>
      <c r="L253" s="181"/>
      <c r="M253" s="182">
        <v>127.9</v>
      </c>
      <c r="N253" s="243"/>
      <c r="O253" s="187"/>
      <c r="P253" s="134">
        <v>2468</v>
      </c>
      <c r="Y253" s="38"/>
    </row>
    <row r="254" spans="2:25" ht="14.25" customHeight="1" x14ac:dyDescent="0.25">
      <c r="B254" s="30">
        <v>44790</v>
      </c>
      <c r="C254" s="115">
        <v>1386</v>
      </c>
      <c r="D254" s="116" t="s">
        <v>42</v>
      </c>
      <c r="E254" s="124" t="s">
        <v>167</v>
      </c>
      <c r="F254" s="186"/>
      <c r="G254" s="119" t="s">
        <v>33</v>
      </c>
      <c r="H254" s="120" t="s">
        <v>33</v>
      </c>
      <c r="I254" s="120">
        <v>102.76</v>
      </c>
      <c r="J254" s="179">
        <v>3.48</v>
      </c>
      <c r="K254" s="215" t="s">
        <v>167</v>
      </c>
      <c r="L254" s="181" t="s">
        <v>24</v>
      </c>
      <c r="M254" s="182">
        <v>72.81</v>
      </c>
      <c r="N254" s="180">
        <v>114.18</v>
      </c>
      <c r="O254" s="187"/>
      <c r="P254" s="134">
        <v>1679</v>
      </c>
      <c r="Y254" s="38"/>
    </row>
    <row r="255" spans="2:25" ht="14.25" customHeight="1" x14ac:dyDescent="0.25">
      <c r="B255" s="30">
        <v>44791</v>
      </c>
      <c r="C255" s="115">
        <v>1346</v>
      </c>
      <c r="D255" s="116" t="s">
        <v>42</v>
      </c>
      <c r="E255" s="124" t="s">
        <v>167</v>
      </c>
      <c r="F255" s="186"/>
      <c r="G255" s="119"/>
      <c r="H255" s="120"/>
      <c r="I255" s="120">
        <v>86.22</v>
      </c>
      <c r="J255" s="179">
        <v>15.11</v>
      </c>
      <c r="K255" s="215" t="s">
        <v>167</v>
      </c>
      <c r="L255" s="181"/>
      <c r="M255" s="182">
        <v>86.06</v>
      </c>
      <c r="N255" s="243"/>
      <c r="O255" s="187"/>
      <c r="P255" s="134">
        <v>1536</v>
      </c>
      <c r="Y255" s="38"/>
    </row>
    <row r="256" spans="2:25" ht="14.25" customHeight="1" x14ac:dyDescent="0.25">
      <c r="B256" s="30">
        <v>44792</v>
      </c>
      <c r="C256" s="115">
        <v>1188</v>
      </c>
      <c r="D256" s="116" t="s">
        <v>42</v>
      </c>
      <c r="E256" s="124" t="s">
        <v>167</v>
      </c>
      <c r="F256" s="186"/>
      <c r="G256" s="119"/>
      <c r="H256" s="120"/>
      <c r="I256" s="120">
        <v>85.75</v>
      </c>
      <c r="J256" s="179">
        <v>9.7899999999999991</v>
      </c>
      <c r="K256" s="215" t="s">
        <v>167</v>
      </c>
      <c r="L256" s="181"/>
      <c r="M256" s="182">
        <v>70.599999999999994</v>
      </c>
      <c r="N256" s="243"/>
      <c r="O256" s="187"/>
      <c r="P256" s="134">
        <v>1354</v>
      </c>
      <c r="Y256" s="38"/>
    </row>
    <row r="257" spans="2:25" ht="14.25" customHeight="1" x14ac:dyDescent="0.25">
      <c r="B257" s="30">
        <v>44793</v>
      </c>
      <c r="C257" s="115">
        <v>1122</v>
      </c>
      <c r="D257" s="116" t="s">
        <v>42</v>
      </c>
      <c r="E257" s="124" t="s">
        <v>167</v>
      </c>
      <c r="F257" s="186"/>
      <c r="G257" s="119"/>
      <c r="H257" s="120"/>
      <c r="I257" s="120">
        <v>96.08</v>
      </c>
      <c r="J257" s="179">
        <v>12.41</v>
      </c>
      <c r="K257" s="215" t="s">
        <v>167</v>
      </c>
      <c r="L257" s="181"/>
      <c r="M257" s="182">
        <v>50.25</v>
      </c>
      <c r="N257" s="243"/>
      <c r="O257" s="187"/>
      <c r="P257" s="134">
        <v>1281</v>
      </c>
      <c r="Y257" s="38"/>
    </row>
    <row r="258" spans="2:25" ht="14.25" customHeight="1" x14ac:dyDescent="0.25">
      <c r="B258" s="30">
        <v>44794</v>
      </c>
      <c r="C258" s="115">
        <v>1067</v>
      </c>
      <c r="D258" s="116" t="s">
        <v>42</v>
      </c>
      <c r="E258" s="124" t="s">
        <v>167</v>
      </c>
      <c r="F258" s="186"/>
      <c r="G258" s="119"/>
      <c r="H258" s="120"/>
      <c r="I258" s="120">
        <v>70.94</v>
      </c>
      <c r="J258" s="179">
        <v>10.63</v>
      </c>
      <c r="K258" s="215" t="s">
        <v>167</v>
      </c>
      <c r="L258" s="181"/>
      <c r="M258" s="182">
        <v>69.72</v>
      </c>
      <c r="N258" s="243"/>
      <c r="O258" s="187"/>
      <c r="P258" s="134">
        <v>1219</v>
      </c>
      <c r="Y258" s="38"/>
    </row>
    <row r="259" spans="2:25" ht="14.25" customHeight="1" x14ac:dyDescent="0.25">
      <c r="B259" s="30">
        <v>44795</v>
      </c>
      <c r="C259" s="115">
        <v>984</v>
      </c>
      <c r="D259" s="116" t="s">
        <v>42</v>
      </c>
      <c r="E259" s="124" t="s">
        <v>167</v>
      </c>
      <c r="F259" s="186"/>
      <c r="G259" s="119"/>
      <c r="H259" s="120"/>
      <c r="I259" s="120">
        <v>63.07</v>
      </c>
      <c r="J259" s="179">
        <v>11.53</v>
      </c>
      <c r="K259" s="215" t="s">
        <v>167</v>
      </c>
      <c r="L259" s="181"/>
      <c r="M259" s="182">
        <v>105.6</v>
      </c>
      <c r="N259" s="243"/>
      <c r="O259" s="187"/>
      <c r="P259" s="134">
        <v>1164</v>
      </c>
      <c r="Y259" s="38"/>
    </row>
    <row r="260" spans="2:25" ht="14.25" customHeight="1" x14ac:dyDescent="0.25">
      <c r="B260" s="30">
        <v>44796</v>
      </c>
      <c r="C260" s="115">
        <v>1057</v>
      </c>
      <c r="D260" s="116" t="s">
        <v>42</v>
      </c>
      <c r="E260" s="124" t="s">
        <v>167</v>
      </c>
      <c r="F260" s="186"/>
      <c r="G260" s="119"/>
      <c r="H260" s="120"/>
      <c r="I260" s="120">
        <v>66.260000000000005</v>
      </c>
      <c r="J260" s="179">
        <v>11.94</v>
      </c>
      <c r="K260" s="215" t="s">
        <v>167</v>
      </c>
      <c r="L260" s="181"/>
      <c r="M260" s="182">
        <v>168.86</v>
      </c>
      <c r="N260" s="243"/>
      <c r="O260" s="187"/>
      <c r="P260" s="134">
        <v>1304</v>
      </c>
      <c r="Y260" s="38"/>
    </row>
    <row r="261" spans="2:25" ht="14.25" customHeight="1" x14ac:dyDescent="0.25">
      <c r="B261" s="30">
        <v>44797</v>
      </c>
      <c r="C261" s="115">
        <v>1201</v>
      </c>
      <c r="D261" s="116" t="s">
        <v>42</v>
      </c>
      <c r="E261" s="101" t="s">
        <v>167</v>
      </c>
      <c r="F261" s="48"/>
      <c r="G261" s="102" t="s">
        <v>33</v>
      </c>
      <c r="H261" s="98" t="s">
        <v>33</v>
      </c>
      <c r="I261" s="120">
        <v>100.04</v>
      </c>
      <c r="J261" s="179">
        <v>11.35</v>
      </c>
      <c r="K261" s="215" t="s">
        <v>167</v>
      </c>
      <c r="L261" s="172"/>
      <c r="M261" s="182">
        <v>170.32</v>
      </c>
      <c r="N261" s="180">
        <v>230.12</v>
      </c>
      <c r="P261" s="52">
        <v>1713</v>
      </c>
      <c r="Y261" s="38"/>
    </row>
    <row r="262" spans="2:25" ht="14.25" customHeight="1" x14ac:dyDescent="0.25">
      <c r="B262" s="30">
        <v>44798</v>
      </c>
      <c r="C262" s="115">
        <v>1048</v>
      </c>
      <c r="D262" s="116" t="s">
        <v>42</v>
      </c>
      <c r="E262" s="124" t="s">
        <v>167</v>
      </c>
      <c r="F262" s="186"/>
      <c r="G262" s="119"/>
      <c r="H262" s="120"/>
      <c r="I262" s="120">
        <v>71.959999999999994</v>
      </c>
      <c r="J262" s="179">
        <v>19.73</v>
      </c>
      <c r="K262" s="215" t="s">
        <v>167</v>
      </c>
      <c r="L262" s="181"/>
      <c r="M262" s="182">
        <v>150.69</v>
      </c>
      <c r="N262" s="174"/>
      <c r="O262" s="187"/>
      <c r="P262" s="134">
        <v>1290</v>
      </c>
      <c r="Y262" s="38"/>
    </row>
    <row r="263" spans="2:25" ht="14.25" customHeight="1" x14ac:dyDescent="0.25">
      <c r="B263" s="30">
        <v>44799</v>
      </c>
      <c r="C263" s="115">
        <v>1064</v>
      </c>
      <c r="D263" s="116" t="s">
        <v>42</v>
      </c>
      <c r="E263" s="124" t="s">
        <v>167</v>
      </c>
      <c r="F263" s="186"/>
      <c r="G263" s="119"/>
      <c r="H263" s="120"/>
      <c r="I263" s="120">
        <v>76.489999999999995</v>
      </c>
      <c r="J263" s="179">
        <v>19.72</v>
      </c>
      <c r="K263" s="215" t="s">
        <v>167</v>
      </c>
      <c r="L263" s="181"/>
      <c r="M263" s="182">
        <v>203.85</v>
      </c>
      <c r="N263" s="174"/>
      <c r="O263" s="187"/>
      <c r="P263" s="134">
        <v>1364</v>
      </c>
      <c r="Y263" s="38"/>
    </row>
    <row r="264" spans="2:25" ht="14.25" customHeight="1" x14ac:dyDescent="0.25">
      <c r="B264" s="30">
        <v>44800</v>
      </c>
      <c r="C264" s="115">
        <v>988</v>
      </c>
      <c r="D264" s="116" t="s">
        <v>42</v>
      </c>
      <c r="E264" s="124" t="s">
        <v>167</v>
      </c>
      <c r="F264" s="186"/>
      <c r="G264" s="119"/>
      <c r="H264" s="120"/>
      <c r="I264" s="120">
        <v>76.099999999999994</v>
      </c>
      <c r="J264" s="179">
        <v>21.88</v>
      </c>
      <c r="K264" s="215" t="s">
        <v>167</v>
      </c>
      <c r="L264" s="181"/>
      <c r="M264" s="182">
        <v>312.33999999999997</v>
      </c>
      <c r="N264" s="174"/>
      <c r="O264" s="187"/>
      <c r="P264" s="134">
        <v>1398</v>
      </c>
      <c r="Y264" s="38"/>
    </row>
    <row r="265" spans="2:25" ht="14.25" customHeight="1" x14ac:dyDescent="0.25">
      <c r="B265" s="30">
        <v>44801</v>
      </c>
      <c r="C265" s="115">
        <v>1186</v>
      </c>
      <c r="D265" s="116" t="s">
        <v>42</v>
      </c>
      <c r="E265" s="124" t="s">
        <v>167</v>
      </c>
      <c r="F265" s="186"/>
      <c r="G265" s="119"/>
      <c r="H265" s="120"/>
      <c r="I265" s="120">
        <v>90.1</v>
      </c>
      <c r="J265" s="179">
        <v>20.440000000000001</v>
      </c>
      <c r="K265" s="215" t="s">
        <v>167</v>
      </c>
      <c r="L265" s="181"/>
      <c r="M265" s="182">
        <v>256.25</v>
      </c>
      <c r="N265" s="174"/>
      <c r="O265" s="187"/>
      <c r="P265" s="134">
        <v>1553</v>
      </c>
      <c r="Y265" s="38"/>
    </row>
    <row r="266" spans="2:25" ht="14.25" customHeight="1" x14ac:dyDescent="0.25">
      <c r="B266" s="30">
        <v>44802</v>
      </c>
      <c r="C266" s="115">
        <v>870</v>
      </c>
      <c r="D266" s="116" t="s">
        <v>42</v>
      </c>
      <c r="E266" s="124" t="s">
        <v>167</v>
      </c>
      <c r="F266" s="186"/>
      <c r="G266" s="119"/>
      <c r="H266" s="120"/>
      <c r="I266" s="120">
        <v>84.45</v>
      </c>
      <c r="J266" s="179">
        <v>31.85</v>
      </c>
      <c r="K266" s="215" t="s">
        <v>167</v>
      </c>
      <c r="L266" s="181"/>
      <c r="M266" s="182">
        <v>315.82</v>
      </c>
      <c r="N266" s="174"/>
      <c r="O266" s="187"/>
      <c r="P266" s="134">
        <v>1302</v>
      </c>
      <c r="Y266" s="38"/>
    </row>
    <row r="267" spans="2:25" ht="14.25" customHeight="1" x14ac:dyDescent="0.25">
      <c r="B267" s="30">
        <v>44803</v>
      </c>
      <c r="C267" s="115">
        <v>938</v>
      </c>
      <c r="D267" s="116" t="s">
        <v>42</v>
      </c>
      <c r="E267" s="124" t="s">
        <v>167</v>
      </c>
      <c r="F267" s="186"/>
      <c r="G267" s="119"/>
      <c r="H267" s="120"/>
      <c r="I267" s="120">
        <v>88.71</v>
      </c>
      <c r="J267" s="179">
        <v>36.71</v>
      </c>
      <c r="K267" s="215" t="s">
        <v>167</v>
      </c>
      <c r="L267" s="181"/>
      <c r="M267" s="182">
        <v>170.02</v>
      </c>
      <c r="N267" s="174"/>
      <c r="O267" s="187"/>
      <c r="P267" s="134">
        <v>1233</v>
      </c>
      <c r="Y267" s="38"/>
    </row>
    <row r="268" spans="2:25" ht="14.25" customHeight="1" x14ac:dyDescent="0.25">
      <c r="B268" s="30">
        <v>44804</v>
      </c>
      <c r="C268" s="115">
        <v>1189</v>
      </c>
      <c r="D268" s="116" t="s">
        <v>42</v>
      </c>
      <c r="E268" s="101" t="s">
        <v>167</v>
      </c>
      <c r="F268" s="48"/>
      <c r="G268" s="102" t="s">
        <v>33</v>
      </c>
      <c r="H268" s="98" t="s">
        <v>33</v>
      </c>
      <c r="I268" s="120">
        <v>109.72</v>
      </c>
      <c r="J268" s="179">
        <v>56.62</v>
      </c>
      <c r="K268" s="215" t="s">
        <v>167</v>
      </c>
      <c r="L268" s="172"/>
      <c r="M268" s="182">
        <v>237.81</v>
      </c>
      <c r="N268" s="180">
        <v>145.28</v>
      </c>
      <c r="P268" s="52">
        <v>1738</v>
      </c>
      <c r="Y268" s="38"/>
    </row>
    <row r="269" spans="2:25" s="187" customFormat="1" x14ac:dyDescent="0.25">
      <c r="B269" s="246">
        <v>44805</v>
      </c>
      <c r="C269" s="115">
        <v>1002</v>
      </c>
      <c r="D269" s="116" t="s">
        <v>42</v>
      </c>
      <c r="E269" s="124" t="s">
        <v>167</v>
      </c>
      <c r="F269" s="186"/>
      <c r="G269" s="119"/>
      <c r="H269" s="120"/>
      <c r="I269" s="120">
        <v>90.75</v>
      </c>
      <c r="J269" s="179">
        <v>31.37</v>
      </c>
      <c r="K269" s="215" t="s">
        <v>167</v>
      </c>
      <c r="L269" s="181"/>
      <c r="M269" s="182">
        <v>138.58000000000001</v>
      </c>
      <c r="N269" s="180"/>
      <c r="P269" s="134">
        <v>1263</v>
      </c>
      <c r="Y269" s="247"/>
    </row>
    <row r="270" spans="2:25" ht="14.25" customHeight="1" x14ac:dyDescent="0.25">
      <c r="B270" s="30">
        <v>44806</v>
      </c>
      <c r="C270" s="115">
        <v>873</v>
      </c>
      <c r="D270" s="116" t="s">
        <v>42</v>
      </c>
      <c r="E270" s="124" t="s">
        <v>167</v>
      </c>
      <c r="F270" s="186"/>
      <c r="G270" s="119"/>
      <c r="H270" s="120"/>
      <c r="I270" s="120">
        <v>92.61</v>
      </c>
      <c r="J270" s="179">
        <v>22.06</v>
      </c>
      <c r="K270" s="215" t="s">
        <v>167</v>
      </c>
      <c r="L270" s="181"/>
      <c r="M270" s="182">
        <v>173.34</v>
      </c>
      <c r="N270" s="180"/>
      <c r="O270" s="187"/>
      <c r="P270" s="134">
        <v>1161</v>
      </c>
      <c r="Y270" s="38"/>
    </row>
    <row r="271" spans="2:25" ht="14.25" customHeight="1" x14ac:dyDescent="0.25">
      <c r="B271" s="30">
        <v>44807</v>
      </c>
      <c r="C271" s="115">
        <v>1064</v>
      </c>
      <c r="D271" s="116" t="s">
        <v>42</v>
      </c>
      <c r="E271" s="124" t="s">
        <v>167</v>
      </c>
      <c r="F271" s="186"/>
      <c r="G271" s="119"/>
      <c r="H271" s="120"/>
      <c r="I271" s="120">
        <v>115.4</v>
      </c>
      <c r="J271" s="179">
        <v>28.53</v>
      </c>
      <c r="K271" s="215" t="s">
        <v>167</v>
      </c>
      <c r="L271" s="181"/>
      <c r="M271" s="182">
        <v>159.34</v>
      </c>
      <c r="N271" s="180"/>
      <c r="O271" s="187"/>
      <c r="P271" s="134">
        <v>1368</v>
      </c>
      <c r="Y271" s="38"/>
    </row>
    <row r="272" spans="2:25" ht="14.25" customHeight="1" x14ac:dyDescent="0.25">
      <c r="B272" s="30">
        <v>44808</v>
      </c>
      <c r="C272" s="115">
        <v>1146</v>
      </c>
      <c r="D272" s="116" t="s">
        <v>42</v>
      </c>
      <c r="E272" s="124" t="s">
        <v>167</v>
      </c>
      <c r="F272" s="186"/>
      <c r="G272" s="119"/>
      <c r="H272" s="120"/>
      <c r="I272" s="120">
        <v>120.93</v>
      </c>
      <c r="J272" s="179">
        <v>27.06</v>
      </c>
      <c r="K272" s="215" t="s">
        <v>167</v>
      </c>
      <c r="L272" s="181"/>
      <c r="M272" s="182">
        <v>171.54</v>
      </c>
      <c r="N272" s="180"/>
      <c r="O272" s="187"/>
      <c r="P272" s="134">
        <v>1466</v>
      </c>
      <c r="Y272" s="38"/>
    </row>
    <row r="273" spans="2:25" ht="14.25" customHeight="1" x14ac:dyDescent="0.25">
      <c r="B273" s="30">
        <v>44811</v>
      </c>
      <c r="C273" s="115">
        <v>1244</v>
      </c>
      <c r="D273" s="116"/>
      <c r="E273" s="124"/>
      <c r="F273" s="186"/>
      <c r="G273" s="119"/>
      <c r="H273" s="120"/>
      <c r="I273" s="120">
        <v>162.59</v>
      </c>
      <c r="J273" s="179">
        <v>19.2</v>
      </c>
      <c r="K273" s="215"/>
      <c r="L273" s="181"/>
      <c r="M273" s="182">
        <v>192.48</v>
      </c>
      <c r="N273" s="180">
        <v>476.55</v>
      </c>
      <c r="O273" s="187"/>
      <c r="P273" s="134">
        <v>2095</v>
      </c>
      <c r="Y273" s="38"/>
    </row>
    <row r="274" spans="2:25" ht="14.25" customHeight="1" x14ac:dyDescent="0.25">
      <c r="B274" s="30">
        <v>44812</v>
      </c>
      <c r="C274" s="115">
        <v>744</v>
      </c>
      <c r="D274" s="116"/>
      <c r="E274" s="124"/>
      <c r="F274" s="186"/>
      <c r="G274" s="119"/>
      <c r="H274" s="120"/>
      <c r="I274" s="120">
        <v>158.85</v>
      </c>
      <c r="J274" s="179">
        <v>14.32</v>
      </c>
      <c r="K274" s="215"/>
      <c r="L274" s="181"/>
      <c r="M274" s="182">
        <v>149.96</v>
      </c>
      <c r="N274" s="180">
        <v>279.14</v>
      </c>
      <c r="O274" s="187"/>
      <c r="P274" s="134">
        <v>1346</v>
      </c>
      <c r="Y274" s="38"/>
    </row>
    <row r="275" spans="2:25" ht="14.25" customHeight="1" x14ac:dyDescent="0.25">
      <c r="B275" s="30">
        <v>44813</v>
      </c>
      <c r="C275" s="115">
        <v>824</v>
      </c>
      <c r="D275" s="116"/>
      <c r="E275" s="124"/>
      <c r="F275" s="186"/>
      <c r="G275" s="119"/>
      <c r="H275" s="120"/>
      <c r="I275" s="120">
        <v>150.07</v>
      </c>
      <c r="J275" s="179">
        <v>14.27</v>
      </c>
      <c r="K275" s="215"/>
      <c r="L275" s="181"/>
      <c r="M275" s="182">
        <v>149.01</v>
      </c>
      <c r="N275" s="180">
        <v>235.56</v>
      </c>
      <c r="O275" s="187"/>
      <c r="P275" s="134">
        <v>1373</v>
      </c>
      <c r="Y275" s="38"/>
    </row>
    <row r="276" spans="2:25" ht="14.25" customHeight="1" x14ac:dyDescent="0.25">
      <c r="B276" s="30">
        <v>44818</v>
      </c>
      <c r="C276" s="115">
        <v>1148</v>
      </c>
      <c r="D276" s="116"/>
      <c r="E276" s="124"/>
      <c r="F276" s="186"/>
      <c r="G276" s="119"/>
      <c r="H276" s="120"/>
      <c r="I276" s="120">
        <v>209.7</v>
      </c>
      <c r="J276" s="179">
        <v>36.159999999999997</v>
      </c>
      <c r="K276" s="215"/>
      <c r="L276" s="181"/>
      <c r="M276" s="182">
        <v>212.39</v>
      </c>
      <c r="N276" s="180">
        <v>269.29000000000002</v>
      </c>
      <c r="O276" s="187"/>
      <c r="P276" s="134">
        <v>1876</v>
      </c>
      <c r="Y276" s="38"/>
    </row>
    <row r="277" spans="2:25" ht="14.25" customHeight="1" x14ac:dyDescent="0.25">
      <c r="B277" s="30">
        <v>44819</v>
      </c>
      <c r="C277" s="115">
        <v>1156</v>
      </c>
      <c r="D277" s="116"/>
      <c r="E277" s="124"/>
      <c r="F277" s="186"/>
      <c r="G277" s="119"/>
      <c r="H277" s="120"/>
      <c r="I277" s="120">
        <v>147.71</v>
      </c>
      <c r="J277" s="179">
        <v>43.12</v>
      </c>
      <c r="K277" s="215"/>
      <c r="L277" s="181"/>
      <c r="M277" s="182">
        <v>206.09</v>
      </c>
      <c r="N277" s="180">
        <v>251.45</v>
      </c>
      <c r="O277" s="187"/>
      <c r="P277" s="134">
        <v>1805</v>
      </c>
      <c r="Y277" s="38"/>
    </row>
    <row r="278" spans="2:25" ht="14.25" customHeight="1" x14ac:dyDescent="0.25">
      <c r="B278" s="30">
        <v>44820</v>
      </c>
      <c r="C278" s="115">
        <v>1202</v>
      </c>
      <c r="D278" s="116"/>
      <c r="E278" s="124"/>
      <c r="F278" s="186"/>
      <c r="G278" s="119"/>
      <c r="H278" s="120"/>
      <c r="I278" s="120">
        <v>110.65</v>
      </c>
      <c r="J278" s="179">
        <v>45.16</v>
      </c>
      <c r="K278" s="215"/>
      <c r="L278" s="181"/>
      <c r="M278" s="182">
        <v>248.78</v>
      </c>
      <c r="N278" s="180">
        <v>299.87</v>
      </c>
      <c r="O278" s="187"/>
      <c r="P278" s="134">
        <v>1906</v>
      </c>
      <c r="Y278" s="38"/>
    </row>
    <row r="279" spans="2:25" ht="14.25" customHeight="1" x14ac:dyDescent="0.25">
      <c r="B279" s="30">
        <v>44825</v>
      </c>
      <c r="C279" s="115">
        <v>962</v>
      </c>
      <c r="D279" s="116"/>
      <c r="E279" s="124"/>
      <c r="F279" s="186"/>
      <c r="G279" s="119"/>
      <c r="H279" s="120"/>
      <c r="I279" s="120">
        <v>92.29</v>
      </c>
      <c r="J279" s="179">
        <v>12.19</v>
      </c>
      <c r="K279" s="215"/>
      <c r="L279" s="181"/>
      <c r="M279" s="182">
        <v>233.44</v>
      </c>
      <c r="N279" s="180">
        <v>351.13</v>
      </c>
      <c r="O279" s="187"/>
      <c r="P279" s="134">
        <v>1651</v>
      </c>
      <c r="Y279" s="38"/>
    </row>
    <row r="280" spans="2:25" ht="14.25" customHeight="1" x14ac:dyDescent="0.25">
      <c r="B280" s="30">
        <v>44826</v>
      </c>
      <c r="C280" s="115">
        <v>1200</v>
      </c>
      <c r="D280" s="116"/>
      <c r="E280" s="124"/>
      <c r="F280" s="186"/>
      <c r="G280" s="119"/>
      <c r="H280" s="120"/>
      <c r="I280" s="120">
        <v>120.09</v>
      </c>
      <c r="J280" s="179">
        <v>14.46</v>
      </c>
      <c r="K280" s="215"/>
      <c r="L280" s="181"/>
      <c r="M280" s="182">
        <v>215.38</v>
      </c>
      <c r="N280" s="180">
        <v>431.97</v>
      </c>
      <c r="O280" s="187"/>
      <c r="P280" s="134">
        <v>1982</v>
      </c>
      <c r="Y280" s="38"/>
    </row>
    <row r="281" spans="2:25" ht="14.25" customHeight="1" x14ac:dyDescent="0.25">
      <c r="B281" s="30">
        <v>44827</v>
      </c>
      <c r="C281" s="115">
        <v>1115</v>
      </c>
      <c r="D281" s="116"/>
      <c r="E281" s="124"/>
      <c r="F281" s="186"/>
      <c r="G281" s="119"/>
      <c r="H281" s="120"/>
      <c r="I281" s="120">
        <v>108.77</v>
      </c>
      <c r="J281" s="179">
        <v>12.64</v>
      </c>
      <c r="K281" s="215"/>
      <c r="L281" s="181"/>
      <c r="M281" s="182">
        <v>172.61</v>
      </c>
      <c r="N281" s="180">
        <v>443.32</v>
      </c>
      <c r="O281" s="187"/>
      <c r="P281" s="134">
        <v>1852</v>
      </c>
      <c r="Y281" s="38"/>
    </row>
    <row r="282" spans="2:25" ht="14.25" customHeight="1" x14ac:dyDescent="0.25">
      <c r="B282" s="30">
        <v>44830</v>
      </c>
      <c r="C282" s="115">
        <v>11552</v>
      </c>
      <c r="D282" s="116">
        <v>10328.39</v>
      </c>
      <c r="E282" s="124"/>
      <c r="F282" s="186"/>
      <c r="G282" s="119"/>
      <c r="H282" s="120"/>
      <c r="I282" s="120">
        <v>1204.3599999999999</v>
      </c>
      <c r="J282" s="179">
        <v>1747.75</v>
      </c>
      <c r="K282" s="215"/>
      <c r="L282" s="181"/>
      <c r="M282" s="182">
        <v>87.21</v>
      </c>
      <c r="N282" s="180">
        <v>190.9</v>
      </c>
      <c r="O282" s="187"/>
      <c r="P282" s="134">
        <v>25111</v>
      </c>
      <c r="Q282" t="s">
        <v>172</v>
      </c>
      <c r="Y282" s="38"/>
    </row>
    <row r="283" spans="2:25" ht="14.25" customHeight="1" x14ac:dyDescent="0.25">
      <c r="B283" s="30">
        <v>44832</v>
      </c>
      <c r="C283" s="115">
        <v>5968</v>
      </c>
      <c r="D283" s="116">
        <v>2848.53</v>
      </c>
      <c r="E283" s="124"/>
      <c r="F283" s="186"/>
      <c r="G283" s="119"/>
      <c r="H283" s="120"/>
      <c r="I283" s="120">
        <v>214</v>
      </c>
      <c r="J283" s="179">
        <v>636</v>
      </c>
      <c r="K283" s="215"/>
      <c r="L283" s="181"/>
      <c r="M283" s="182">
        <v>125</v>
      </c>
      <c r="N283" s="180">
        <v>707.96</v>
      </c>
      <c r="O283" s="187"/>
      <c r="P283" s="134">
        <v>10499</v>
      </c>
      <c r="Y283" s="38"/>
    </row>
    <row r="284" spans="2:25" ht="14.25" customHeight="1" x14ac:dyDescent="0.25">
      <c r="B284" s="30">
        <v>44834</v>
      </c>
      <c r="C284" s="115">
        <v>4294</v>
      </c>
      <c r="D284" s="116">
        <v>1907.14</v>
      </c>
      <c r="E284" s="124"/>
      <c r="F284" s="186"/>
      <c r="G284" s="119"/>
      <c r="H284" s="120"/>
      <c r="I284" s="120">
        <v>161.32</v>
      </c>
      <c r="J284" s="179">
        <v>139.47</v>
      </c>
      <c r="K284" s="215"/>
      <c r="L284" s="181"/>
      <c r="M284" s="182">
        <v>120.07</v>
      </c>
      <c r="N284" s="180">
        <v>1055.72</v>
      </c>
      <c r="O284" s="187"/>
      <c r="P284" s="134">
        <v>7677</v>
      </c>
      <c r="Y284" s="38"/>
    </row>
    <row r="285" spans="2:25" ht="14.25" customHeight="1" x14ac:dyDescent="0.25">
      <c r="B285" s="30">
        <v>44837</v>
      </c>
      <c r="C285" s="115">
        <v>4232</v>
      </c>
      <c r="D285" s="116">
        <v>999.52</v>
      </c>
      <c r="E285" s="124"/>
      <c r="F285" s="186"/>
      <c r="G285" s="119"/>
      <c r="H285" s="120"/>
      <c r="I285" s="120">
        <v>236.75</v>
      </c>
      <c r="J285" s="179">
        <v>95.83</v>
      </c>
      <c r="K285" s="215"/>
      <c r="L285" s="181"/>
      <c r="M285" s="182">
        <v>56.7</v>
      </c>
      <c r="N285" s="180" t="s">
        <v>33</v>
      </c>
      <c r="O285" s="187"/>
      <c r="P285" s="134">
        <v>5621</v>
      </c>
      <c r="Y285" s="38"/>
    </row>
    <row r="286" spans="2:25" ht="14.25" customHeight="1" x14ac:dyDescent="0.25">
      <c r="B286" s="30">
        <v>44840</v>
      </c>
      <c r="C286" s="115">
        <v>4239</v>
      </c>
      <c r="D286" s="116"/>
      <c r="E286" s="124"/>
      <c r="F286" s="186"/>
      <c r="G286" s="119"/>
      <c r="H286" s="120"/>
      <c r="I286" s="120">
        <v>1011.13</v>
      </c>
      <c r="J286" s="179">
        <v>72.75</v>
      </c>
      <c r="K286" s="215"/>
      <c r="L286" s="181"/>
      <c r="M286" s="182">
        <v>116.87</v>
      </c>
      <c r="N286" s="180">
        <v>395.34</v>
      </c>
      <c r="O286" s="187"/>
      <c r="P286" s="134">
        <v>5836</v>
      </c>
      <c r="Q286" t="s">
        <v>174</v>
      </c>
      <c r="Y286" s="38"/>
    </row>
    <row r="287" spans="2:25" ht="14.25" customHeight="1" x14ac:dyDescent="0.25">
      <c r="B287" s="30">
        <v>44844</v>
      </c>
      <c r="C287" s="115">
        <v>7031</v>
      </c>
      <c r="D287" s="116">
        <v>3179.07</v>
      </c>
      <c r="E287" s="124"/>
      <c r="F287" s="186"/>
      <c r="G287" s="119"/>
      <c r="H287" s="120"/>
      <c r="I287" s="120">
        <v>741.15</v>
      </c>
      <c r="J287" s="179">
        <v>169.25</v>
      </c>
      <c r="K287" s="215"/>
      <c r="L287" s="181"/>
      <c r="M287" s="182">
        <v>136.41</v>
      </c>
      <c r="N287" s="180">
        <v>503.93</v>
      </c>
      <c r="O287" s="187"/>
      <c r="P287" s="134">
        <v>11760</v>
      </c>
      <c r="Y287" s="38"/>
    </row>
    <row r="288" spans="2:25" ht="14.25" customHeight="1" x14ac:dyDescent="0.25">
      <c r="B288" s="30">
        <v>44847</v>
      </c>
      <c r="C288" s="115">
        <v>9558</v>
      </c>
      <c r="D288" s="116"/>
      <c r="E288" s="124"/>
      <c r="F288" s="186"/>
      <c r="G288" s="119"/>
      <c r="H288" s="120"/>
      <c r="I288" s="120">
        <v>227.16</v>
      </c>
      <c r="J288" s="179">
        <v>146.59</v>
      </c>
      <c r="K288" s="215"/>
      <c r="L288" s="181"/>
      <c r="M288" s="182">
        <v>145.82</v>
      </c>
      <c r="N288" s="180">
        <v>413.6</v>
      </c>
      <c r="O288" s="187"/>
      <c r="P288" s="134">
        <v>10491</v>
      </c>
      <c r="Y288" s="38"/>
    </row>
    <row r="289" spans="2:25" ht="14.25" customHeight="1" x14ac:dyDescent="0.25">
      <c r="B289" s="30">
        <v>44851</v>
      </c>
      <c r="C289" s="115">
        <v>10081</v>
      </c>
      <c r="D289" s="116">
        <v>1926.81</v>
      </c>
      <c r="E289" s="124"/>
      <c r="F289" s="186"/>
      <c r="G289" s="119"/>
      <c r="H289" s="120"/>
      <c r="I289" s="120">
        <v>619.21</v>
      </c>
      <c r="J289" s="179">
        <v>148.68</v>
      </c>
      <c r="K289" s="215"/>
      <c r="L289" s="181"/>
      <c r="M289" s="182">
        <v>36.18</v>
      </c>
      <c r="N289" s="180" t="s">
        <v>33</v>
      </c>
      <c r="O289" s="187"/>
      <c r="P289" s="134">
        <v>12812</v>
      </c>
      <c r="Y289" s="38"/>
    </row>
    <row r="290" spans="2:25" ht="14.25" customHeight="1" x14ac:dyDescent="0.25">
      <c r="B290" s="30">
        <v>44855</v>
      </c>
      <c r="C290" s="115">
        <v>7358</v>
      </c>
      <c r="D290" s="116"/>
      <c r="E290" s="124"/>
      <c r="F290" s="186"/>
      <c r="G290" s="119"/>
      <c r="H290" s="120"/>
      <c r="I290" s="120">
        <v>450.73</v>
      </c>
      <c r="J290" s="179">
        <v>144.58000000000001</v>
      </c>
      <c r="K290" s="215"/>
      <c r="L290" s="181"/>
      <c r="M290" s="182">
        <v>63.36</v>
      </c>
      <c r="N290" s="180">
        <v>918.41</v>
      </c>
      <c r="O290" s="187"/>
      <c r="P290" s="134">
        <v>8935</v>
      </c>
      <c r="Y290" s="38"/>
    </row>
    <row r="291" spans="2:25" ht="14.25" customHeight="1" x14ac:dyDescent="0.25">
      <c r="B291" s="30">
        <v>44858</v>
      </c>
      <c r="C291" s="115">
        <v>4967</v>
      </c>
      <c r="D291" s="116">
        <v>884.76</v>
      </c>
      <c r="E291" s="124"/>
      <c r="F291" s="186"/>
      <c r="G291" s="119"/>
      <c r="H291" s="120"/>
      <c r="I291" s="120">
        <v>670.76</v>
      </c>
      <c r="J291" s="179">
        <v>148.69999999999999</v>
      </c>
      <c r="K291" s="215"/>
      <c r="L291" s="181"/>
      <c r="M291" s="182">
        <v>127.82</v>
      </c>
      <c r="N291" s="180">
        <v>967.1</v>
      </c>
      <c r="O291" s="187"/>
      <c r="P291" s="134">
        <v>7766</v>
      </c>
      <c r="Y291" s="38"/>
    </row>
    <row r="292" spans="2:25" ht="14.25" customHeight="1" x14ac:dyDescent="0.25">
      <c r="B292" s="30">
        <v>44861</v>
      </c>
      <c r="C292" s="115">
        <v>5127</v>
      </c>
      <c r="D292" s="116"/>
      <c r="E292" s="124"/>
      <c r="F292" s="186"/>
      <c r="G292" s="119"/>
      <c r="H292" s="120"/>
      <c r="I292" s="120">
        <v>495.54</v>
      </c>
      <c r="J292" s="179">
        <v>134.74</v>
      </c>
      <c r="K292" s="215"/>
      <c r="L292" s="181"/>
      <c r="M292" s="182">
        <v>111.4</v>
      </c>
      <c r="N292" s="180">
        <v>795.24</v>
      </c>
      <c r="O292" s="187"/>
      <c r="P292" s="134">
        <v>6664</v>
      </c>
      <c r="Y292" s="38"/>
    </row>
    <row r="293" spans="2:25" ht="14.25" customHeight="1" x14ac:dyDescent="0.25">
      <c r="B293" s="30">
        <v>44867</v>
      </c>
      <c r="C293" s="115">
        <v>4717</v>
      </c>
      <c r="D293" s="116">
        <v>907</v>
      </c>
      <c r="E293" s="124"/>
      <c r="F293" s="186"/>
      <c r="G293" s="119"/>
      <c r="H293" s="120"/>
      <c r="I293" s="120">
        <v>448.81</v>
      </c>
      <c r="J293" s="179">
        <v>112.27</v>
      </c>
      <c r="K293" s="215"/>
      <c r="L293" s="181"/>
      <c r="M293" s="182">
        <v>81.319999999999993</v>
      </c>
      <c r="N293" s="180">
        <v>720.99</v>
      </c>
      <c r="O293" s="187"/>
      <c r="P293" s="134">
        <v>6986</v>
      </c>
      <c r="Y293" s="38"/>
    </row>
    <row r="294" spans="2:25" ht="14.25" customHeight="1" x14ac:dyDescent="0.25">
      <c r="B294" s="30">
        <v>44869</v>
      </c>
      <c r="C294" s="115">
        <v>4809</v>
      </c>
      <c r="D294" s="116"/>
      <c r="E294" s="124"/>
      <c r="F294" s="186"/>
      <c r="G294" s="119"/>
      <c r="H294" s="120"/>
      <c r="I294" s="120">
        <v>429.2</v>
      </c>
      <c r="J294" s="179">
        <v>105.05</v>
      </c>
      <c r="K294" s="215"/>
      <c r="L294" s="181"/>
      <c r="M294" s="182">
        <v>96.98</v>
      </c>
      <c r="N294" s="180">
        <v>895.89</v>
      </c>
      <c r="O294" s="187"/>
      <c r="P294" s="134">
        <v>6336</v>
      </c>
      <c r="Y294" s="38"/>
    </row>
    <row r="295" spans="2:25" ht="14.25" customHeight="1" x14ac:dyDescent="0.25">
      <c r="B295" s="30">
        <v>44872</v>
      </c>
      <c r="C295" s="115">
        <v>4218</v>
      </c>
      <c r="D295" s="116">
        <v>853</v>
      </c>
      <c r="E295" s="124"/>
      <c r="F295" s="186"/>
      <c r="G295" s="119"/>
      <c r="H295" s="120"/>
      <c r="I295" s="120">
        <v>614.34</v>
      </c>
      <c r="J295" s="179">
        <v>128.87</v>
      </c>
      <c r="K295" s="215"/>
      <c r="L295" s="181"/>
      <c r="M295" s="182">
        <v>101.52</v>
      </c>
      <c r="N295" s="180">
        <v>1048.77</v>
      </c>
      <c r="O295" s="187"/>
      <c r="P295" s="134">
        <v>6965</v>
      </c>
      <c r="Y295" s="38"/>
    </row>
    <row r="296" spans="2:25" ht="14.25" customHeight="1" x14ac:dyDescent="0.25">
      <c r="B296" s="30">
        <v>44875</v>
      </c>
      <c r="C296" s="115">
        <v>4995</v>
      </c>
      <c r="D296" s="116"/>
      <c r="E296" s="124"/>
      <c r="F296" s="186"/>
      <c r="G296" s="119"/>
      <c r="H296" s="120"/>
      <c r="I296" s="120">
        <v>690.78</v>
      </c>
      <c r="J296" s="179">
        <v>128.74</v>
      </c>
      <c r="K296" s="215"/>
      <c r="L296" s="181"/>
      <c r="M296" s="182">
        <v>96.93</v>
      </c>
      <c r="N296" s="180">
        <v>781.3</v>
      </c>
      <c r="O296" s="187"/>
      <c r="P296" s="134">
        <v>6693</v>
      </c>
      <c r="Q296" t="s">
        <v>174</v>
      </c>
      <c r="Y296" s="38"/>
    </row>
    <row r="297" spans="2:25" ht="14.25" customHeight="1" x14ac:dyDescent="0.25">
      <c r="B297" s="30">
        <v>44879</v>
      </c>
      <c r="C297" s="115">
        <v>4501</v>
      </c>
      <c r="D297" s="116">
        <v>862</v>
      </c>
      <c r="E297" s="124"/>
      <c r="F297" s="186"/>
      <c r="G297" s="119"/>
      <c r="H297" s="120"/>
      <c r="I297" s="120">
        <v>669.91</v>
      </c>
      <c r="J297" s="179">
        <v>235.18</v>
      </c>
      <c r="K297" s="215"/>
      <c r="L297" s="181"/>
      <c r="M297" s="182">
        <v>25.02</v>
      </c>
      <c r="N297" s="180" t="s">
        <v>33</v>
      </c>
      <c r="O297" s="187"/>
      <c r="P297" s="134">
        <v>6293</v>
      </c>
      <c r="Y297" s="38"/>
    </row>
    <row r="298" spans="2:25" ht="14.25" customHeight="1" x14ac:dyDescent="0.25">
      <c r="B298" s="30">
        <v>44882</v>
      </c>
      <c r="C298" s="115">
        <v>4363</v>
      </c>
      <c r="D298" s="116"/>
      <c r="E298" s="124"/>
      <c r="F298" s="186"/>
      <c r="G298" s="119"/>
      <c r="H298" s="120"/>
      <c r="I298" s="120">
        <v>626.36</v>
      </c>
      <c r="J298" s="179">
        <v>193.79</v>
      </c>
      <c r="K298" s="215"/>
      <c r="L298" s="181"/>
      <c r="M298" s="182">
        <v>25.47</v>
      </c>
      <c r="N298" s="180" t="s">
        <v>33</v>
      </c>
      <c r="O298" s="187"/>
      <c r="P298" s="134">
        <v>5208</v>
      </c>
      <c r="Y298" s="38"/>
    </row>
    <row r="299" spans="2:25" ht="14.25" customHeight="1" x14ac:dyDescent="0.25">
      <c r="B299" s="30">
        <v>44886</v>
      </c>
      <c r="C299" s="115">
        <v>4174</v>
      </c>
      <c r="D299" s="116">
        <v>651</v>
      </c>
      <c r="E299" s="124"/>
      <c r="F299" s="186"/>
      <c r="G299" s="119"/>
      <c r="H299" s="120"/>
      <c r="I299" s="120">
        <v>641.33000000000004</v>
      </c>
      <c r="J299" s="179">
        <v>130.9</v>
      </c>
      <c r="K299" s="215"/>
      <c r="L299" s="181"/>
      <c r="M299" s="182">
        <v>15.68</v>
      </c>
      <c r="N299" s="180" t="s">
        <v>33</v>
      </c>
      <c r="O299" s="187"/>
      <c r="P299" s="134">
        <v>5613</v>
      </c>
      <c r="Y299" s="38"/>
    </row>
    <row r="300" spans="2:25" ht="14.25" customHeight="1" x14ac:dyDescent="0.25">
      <c r="B300" s="30">
        <v>44889</v>
      </c>
      <c r="C300" s="115">
        <v>4125</v>
      </c>
      <c r="D300" s="116"/>
      <c r="E300" s="124"/>
      <c r="F300" s="186"/>
      <c r="G300" s="119"/>
      <c r="H300" s="120"/>
      <c r="I300" s="120">
        <v>282.61</v>
      </c>
      <c r="J300" s="179">
        <v>165.84</v>
      </c>
      <c r="K300" s="215"/>
      <c r="L300" s="181"/>
      <c r="M300" s="182">
        <v>85.7</v>
      </c>
      <c r="N300" s="180" t="s">
        <v>33</v>
      </c>
      <c r="O300" s="187"/>
      <c r="P300" s="134">
        <v>4659</v>
      </c>
      <c r="Y300" s="38"/>
    </row>
    <row r="301" spans="2:25" ht="14.25" customHeight="1" x14ac:dyDescent="0.25">
      <c r="B301" s="30">
        <v>44893</v>
      </c>
      <c r="C301" s="115">
        <v>4481</v>
      </c>
      <c r="D301" s="116">
        <v>658</v>
      </c>
      <c r="E301" s="124"/>
      <c r="F301" s="186"/>
      <c r="G301" s="119"/>
      <c r="H301" s="120"/>
      <c r="I301" s="120">
        <v>261.20999999999998</v>
      </c>
      <c r="J301" s="179">
        <v>61.44</v>
      </c>
      <c r="K301" s="215"/>
      <c r="L301" s="181"/>
      <c r="M301" s="182">
        <v>75.67</v>
      </c>
      <c r="N301" s="180" t="s">
        <v>33</v>
      </c>
      <c r="O301" s="187"/>
      <c r="P301" s="134">
        <v>5538</v>
      </c>
      <c r="Y301" s="38"/>
    </row>
    <row r="302" spans="2:25" ht="14.25" customHeight="1" x14ac:dyDescent="0.25">
      <c r="B302" s="246">
        <v>44896</v>
      </c>
      <c r="C302" s="115">
        <v>4491</v>
      </c>
      <c r="D302" s="116"/>
      <c r="E302" s="124"/>
      <c r="F302" s="186"/>
      <c r="G302" s="119"/>
      <c r="H302" s="120"/>
      <c r="I302" s="120">
        <v>319.95999999999998</v>
      </c>
      <c r="J302" s="179">
        <v>161.56</v>
      </c>
      <c r="K302" s="215"/>
      <c r="L302" s="181"/>
      <c r="M302" s="182">
        <v>80.08</v>
      </c>
      <c r="N302" s="180" t="s">
        <v>33</v>
      </c>
      <c r="O302" s="187"/>
      <c r="P302" s="134">
        <v>5053</v>
      </c>
      <c r="Y302" s="38"/>
    </row>
    <row r="303" spans="2:25" ht="14.25" customHeight="1" x14ac:dyDescent="0.25">
      <c r="B303" s="30">
        <v>44900</v>
      </c>
      <c r="C303" s="115">
        <v>6026</v>
      </c>
      <c r="D303" s="116">
        <v>1129</v>
      </c>
      <c r="E303" s="124"/>
      <c r="F303" s="186"/>
      <c r="G303" s="119"/>
      <c r="H303" s="120"/>
      <c r="I303" s="120">
        <v>449.25</v>
      </c>
      <c r="J303" s="179">
        <v>217.78</v>
      </c>
      <c r="K303" s="215"/>
      <c r="L303" s="181"/>
      <c r="M303" s="182">
        <v>213.94</v>
      </c>
      <c r="N303" s="180" t="s">
        <v>33</v>
      </c>
      <c r="O303" s="187"/>
      <c r="P303" s="134">
        <v>8036</v>
      </c>
      <c r="Q303" t="s">
        <v>177</v>
      </c>
      <c r="Y303" s="38"/>
    </row>
    <row r="304" spans="2:25" ht="14.25" customHeight="1" x14ac:dyDescent="0.25">
      <c r="B304" s="246">
        <v>44902</v>
      </c>
      <c r="C304" s="115">
        <v>4481</v>
      </c>
      <c r="D304" s="116"/>
      <c r="E304" s="124"/>
      <c r="F304" s="186"/>
      <c r="G304" s="119"/>
      <c r="H304" s="120"/>
      <c r="I304" s="120">
        <v>440.35</v>
      </c>
      <c r="J304" s="179">
        <v>418.31</v>
      </c>
      <c r="K304" s="215"/>
      <c r="L304" s="181"/>
      <c r="M304" s="182">
        <v>147.07</v>
      </c>
      <c r="N304" s="180" t="s">
        <v>33</v>
      </c>
      <c r="O304" s="187"/>
      <c r="P304" s="134">
        <v>5487</v>
      </c>
      <c r="Y304" s="38"/>
    </row>
    <row r="305" spans="2:25" ht="14.25" customHeight="1" x14ac:dyDescent="0.25">
      <c r="B305" s="30">
        <v>44907</v>
      </c>
      <c r="C305" s="115">
        <v>5379</v>
      </c>
      <c r="D305" s="116">
        <v>917</v>
      </c>
      <c r="E305" s="124"/>
      <c r="F305" s="186"/>
      <c r="G305" s="119"/>
      <c r="H305" s="120"/>
      <c r="I305" s="120">
        <v>446.21</v>
      </c>
      <c r="J305" s="179">
        <v>309</v>
      </c>
      <c r="K305" s="215"/>
      <c r="L305" s="181"/>
      <c r="M305" s="182">
        <v>93.01</v>
      </c>
      <c r="N305" s="180" t="s">
        <v>33</v>
      </c>
      <c r="O305" s="187"/>
      <c r="P305" s="134">
        <v>7144</v>
      </c>
      <c r="Y305" s="38"/>
    </row>
    <row r="306" spans="2:25" ht="14.25" customHeight="1" x14ac:dyDescent="0.25">
      <c r="B306" s="30">
        <v>44910</v>
      </c>
      <c r="C306" s="115">
        <v>6406</v>
      </c>
      <c r="D306" s="116"/>
      <c r="E306" s="124"/>
      <c r="F306" s="186"/>
      <c r="G306" s="119"/>
      <c r="H306" s="120"/>
      <c r="I306" s="120">
        <v>333.92</v>
      </c>
      <c r="J306" s="179">
        <v>185.95</v>
      </c>
      <c r="K306" s="215"/>
      <c r="L306" s="181"/>
      <c r="M306" s="182">
        <v>118.56</v>
      </c>
      <c r="N306" s="180" t="s">
        <v>33</v>
      </c>
      <c r="O306" s="187"/>
      <c r="P306" s="134">
        <v>7045</v>
      </c>
      <c r="Q306" t="s">
        <v>178</v>
      </c>
      <c r="Y306" s="38"/>
    </row>
    <row r="307" spans="2:25" ht="14.25" customHeight="1" x14ac:dyDescent="0.25">
      <c r="B307" s="246">
        <v>44914</v>
      </c>
      <c r="C307" s="115">
        <v>4164</v>
      </c>
      <c r="D307" s="116">
        <v>778</v>
      </c>
      <c r="E307" s="124"/>
      <c r="F307" s="186"/>
      <c r="G307" s="119"/>
      <c r="H307" s="120"/>
      <c r="I307" s="120">
        <v>369.66</v>
      </c>
      <c r="J307" s="179">
        <v>237.12</v>
      </c>
      <c r="K307" s="215"/>
      <c r="L307" s="181"/>
      <c r="M307" s="182">
        <v>52.89</v>
      </c>
      <c r="N307" s="180" t="s">
        <v>33</v>
      </c>
      <c r="O307" s="187"/>
      <c r="P307" s="134">
        <v>4824</v>
      </c>
      <c r="Y307" s="38"/>
    </row>
    <row r="308" spans="2:25" ht="14.25" customHeight="1" x14ac:dyDescent="0.25">
      <c r="B308" s="30">
        <v>44917</v>
      </c>
      <c r="C308" s="115">
        <v>6075</v>
      </c>
      <c r="D308" s="116"/>
      <c r="E308" s="124"/>
      <c r="F308" s="186"/>
      <c r="G308" s="119"/>
      <c r="H308" s="120"/>
      <c r="I308" s="120">
        <v>421.52</v>
      </c>
      <c r="J308" s="179">
        <v>155.33000000000001</v>
      </c>
      <c r="K308" s="215"/>
      <c r="L308" s="181"/>
      <c r="M308" s="182">
        <v>205.36</v>
      </c>
      <c r="N308" s="180" t="s">
        <v>33</v>
      </c>
      <c r="O308" s="187"/>
      <c r="P308" s="134">
        <v>6857</v>
      </c>
      <c r="Y308" s="38"/>
    </row>
    <row r="309" spans="2:25" ht="14.25" customHeight="1" x14ac:dyDescent="0.25">
      <c r="B309" s="30">
        <v>44922</v>
      </c>
      <c r="C309" s="115">
        <v>3912</v>
      </c>
      <c r="D309" s="116">
        <v>1648</v>
      </c>
      <c r="E309" s="124"/>
      <c r="F309" s="186"/>
      <c r="G309" s="119"/>
      <c r="H309" s="120"/>
      <c r="I309" s="120">
        <v>355.11</v>
      </c>
      <c r="J309" s="179">
        <v>301.36</v>
      </c>
      <c r="K309" s="215"/>
      <c r="L309" s="181"/>
      <c r="M309" s="182">
        <v>16.100000000000001</v>
      </c>
      <c r="N309" s="180" t="s">
        <v>33</v>
      </c>
      <c r="O309" s="187"/>
      <c r="P309" s="134">
        <v>4584</v>
      </c>
      <c r="Y309" s="38"/>
    </row>
    <row r="310" spans="2:25" ht="14.25" customHeight="1" x14ac:dyDescent="0.25">
      <c r="B310" s="30">
        <v>44924</v>
      </c>
      <c r="C310" s="115">
        <v>4576</v>
      </c>
      <c r="D310" s="116"/>
      <c r="E310" s="124"/>
      <c r="F310" s="186"/>
      <c r="G310" s="119"/>
      <c r="H310" s="120"/>
      <c r="I310" s="120">
        <v>618.01</v>
      </c>
      <c r="J310" s="179">
        <v>389.58</v>
      </c>
      <c r="K310" s="215"/>
      <c r="L310" s="181"/>
      <c r="M310" s="182">
        <v>8.7799999999999994</v>
      </c>
      <c r="N310" s="178" t="s">
        <v>33</v>
      </c>
      <c r="O310" s="187"/>
      <c r="P310" s="134">
        <v>5593</v>
      </c>
      <c r="Y310" s="38"/>
    </row>
    <row r="311" spans="2:25" ht="14.25" customHeight="1" x14ac:dyDescent="0.25">
      <c r="B311" s="246">
        <v>44929</v>
      </c>
      <c r="C311" s="115">
        <v>3688</v>
      </c>
      <c r="D311" s="116">
        <v>1857</v>
      </c>
      <c r="E311" s="124"/>
      <c r="F311" s="186"/>
      <c r="G311" s="119"/>
      <c r="H311" s="120"/>
      <c r="I311" s="120">
        <v>455.05</v>
      </c>
      <c r="J311" s="179">
        <v>249.88</v>
      </c>
      <c r="K311" s="215"/>
      <c r="L311" s="181"/>
      <c r="M311" s="250">
        <v>7.22</v>
      </c>
      <c r="N311" s="178" t="s">
        <v>33</v>
      </c>
      <c r="O311" s="187"/>
      <c r="P311" s="134">
        <v>4400</v>
      </c>
      <c r="Y311" s="38"/>
    </row>
    <row r="312" spans="2:25" ht="14.25" customHeight="1" x14ac:dyDescent="0.25">
      <c r="B312" s="246">
        <v>44930</v>
      </c>
      <c r="C312" s="115">
        <v>3910</v>
      </c>
      <c r="D312" s="116"/>
      <c r="E312" s="124"/>
      <c r="F312" s="186"/>
      <c r="G312" s="119"/>
      <c r="H312" s="120"/>
      <c r="I312" s="120">
        <v>638.03</v>
      </c>
      <c r="J312" s="179">
        <v>192.32</v>
      </c>
      <c r="K312" s="215"/>
      <c r="L312" s="181"/>
      <c r="M312" s="182">
        <v>10.77</v>
      </c>
      <c r="N312" s="178" t="s">
        <v>33</v>
      </c>
      <c r="O312" s="187"/>
      <c r="P312" s="134">
        <v>4751</v>
      </c>
      <c r="Y312" s="38"/>
    </row>
    <row r="313" spans="2:25" x14ac:dyDescent="0.25">
      <c r="B313" s="246">
        <v>44935</v>
      </c>
      <c r="C313" s="115">
        <v>3095</v>
      </c>
      <c r="D313" s="116">
        <v>1481</v>
      </c>
      <c r="E313" s="124"/>
      <c r="F313" s="186"/>
      <c r="G313" s="119"/>
      <c r="H313" s="120"/>
      <c r="I313" s="120">
        <v>304.68</v>
      </c>
      <c r="J313" s="179">
        <v>222.82</v>
      </c>
      <c r="K313" s="215"/>
      <c r="L313" s="181"/>
      <c r="M313" s="251">
        <v>8.66</v>
      </c>
      <c r="N313" s="178" t="s">
        <v>33</v>
      </c>
      <c r="O313" s="187"/>
      <c r="P313" s="134">
        <v>3631</v>
      </c>
    </row>
    <row r="314" spans="2:25" x14ac:dyDescent="0.25">
      <c r="B314" s="30">
        <v>44938</v>
      </c>
      <c r="C314" s="115">
        <v>4002</v>
      </c>
      <c r="D314" s="116"/>
      <c r="E314" s="124"/>
      <c r="F314" s="186"/>
      <c r="G314" s="119"/>
      <c r="H314" s="120"/>
      <c r="I314" s="120">
        <v>212.66</v>
      </c>
      <c r="J314" s="179">
        <v>122.22</v>
      </c>
      <c r="K314" s="215"/>
      <c r="L314" s="181"/>
      <c r="M314" s="182">
        <v>6.32</v>
      </c>
      <c r="N314" s="178" t="s">
        <v>33</v>
      </c>
      <c r="O314" s="187"/>
      <c r="P314" s="134">
        <v>4343</v>
      </c>
    </row>
    <row r="315" spans="2:25" x14ac:dyDescent="0.25">
      <c r="B315" s="30">
        <v>44942</v>
      </c>
      <c r="C315" s="115">
        <v>3772</v>
      </c>
      <c r="D315" s="116">
        <v>1664</v>
      </c>
      <c r="E315" s="124"/>
      <c r="F315" s="186"/>
      <c r="G315" s="119"/>
      <c r="H315" s="120"/>
      <c r="I315" s="120">
        <v>242.14</v>
      </c>
      <c r="J315" s="179">
        <v>162.93</v>
      </c>
      <c r="K315" s="215"/>
      <c r="L315" s="181"/>
      <c r="M315" s="182">
        <v>8.7799999999999994</v>
      </c>
      <c r="N315" s="178" t="s">
        <v>33</v>
      </c>
      <c r="O315" s="187"/>
      <c r="P315" s="134">
        <v>4186</v>
      </c>
    </row>
    <row r="316" spans="2:25" x14ac:dyDescent="0.25">
      <c r="B316" s="30">
        <v>44945</v>
      </c>
      <c r="C316" s="115">
        <v>4196</v>
      </c>
      <c r="D316" s="116"/>
      <c r="E316" s="124"/>
      <c r="F316" s="186"/>
      <c r="G316" s="119"/>
      <c r="H316" s="120"/>
      <c r="I316" s="120">
        <v>281.41000000000003</v>
      </c>
      <c r="J316" s="179">
        <v>170.21</v>
      </c>
      <c r="K316" s="215"/>
      <c r="L316" s="181"/>
      <c r="M316" s="182">
        <v>9.8000000000000007</v>
      </c>
      <c r="N316" s="178" t="s">
        <v>33</v>
      </c>
      <c r="O316" s="187"/>
      <c r="P316" s="134">
        <v>4658</v>
      </c>
    </row>
    <row r="317" spans="2:25" x14ac:dyDescent="0.25">
      <c r="B317" s="30">
        <v>44949</v>
      </c>
      <c r="C317" s="115">
        <v>2952</v>
      </c>
      <c r="D317" s="116">
        <v>1219</v>
      </c>
      <c r="E317" s="124"/>
      <c r="F317" s="186"/>
      <c r="G317" s="119"/>
      <c r="H317" s="120"/>
      <c r="I317" s="120">
        <v>220.21</v>
      </c>
      <c r="J317" s="179">
        <v>24.65</v>
      </c>
      <c r="K317" s="215"/>
      <c r="L317" s="181"/>
      <c r="M317" s="182">
        <v>7.01</v>
      </c>
      <c r="N317" s="178" t="s">
        <v>33</v>
      </c>
      <c r="O317" s="187"/>
      <c r="P317" s="134">
        <v>3203</v>
      </c>
    </row>
    <row r="318" spans="2:25" x14ac:dyDescent="0.25">
      <c r="B318" s="30">
        <v>44952</v>
      </c>
      <c r="C318" s="115">
        <v>4694</v>
      </c>
      <c r="D318" s="116"/>
      <c r="E318" s="10"/>
      <c r="F318" s="48"/>
      <c r="G318" s="18"/>
      <c r="H318" s="98"/>
      <c r="I318" s="120">
        <v>219.9</v>
      </c>
      <c r="J318" s="179">
        <v>240.06</v>
      </c>
      <c r="K318" s="215"/>
      <c r="L318" s="172"/>
      <c r="M318" s="182">
        <v>12.31</v>
      </c>
      <c r="N318" s="178" t="s">
        <v>33</v>
      </c>
      <c r="P318" s="52">
        <v>5166</v>
      </c>
    </row>
    <row r="319" spans="2:25" x14ac:dyDescent="0.25">
      <c r="B319" s="30">
        <v>44956</v>
      </c>
      <c r="C319" s="115">
        <v>5936</v>
      </c>
      <c r="D319" s="116">
        <v>828</v>
      </c>
      <c r="E319" s="124"/>
      <c r="F319" s="186"/>
      <c r="G319" s="119"/>
      <c r="H319" s="120"/>
      <c r="I319" s="120">
        <v>352.29</v>
      </c>
      <c r="J319" s="179">
        <v>441.9</v>
      </c>
      <c r="K319" s="215"/>
      <c r="L319" s="181"/>
      <c r="M319" s="182">
        <v>159.12</v>
      </c>
      <c r="N319" s="178" t="s">
        <v>33</v>
      </c>
      <c r="O319" s="187"/>
      <c r="P319" s="134">
        <v>6889</v>
      </c>
    </row>
    <row r="320" spans="2:25" x14ac:dyDescent="0.25">
      <c r="B320" s="30">
        <v>44959</v>
      </c>
      <c r="C320" s="115">
        <v>4253</v>
      </c>
      <c r="D320" s="116"/>
      <c r="E320" s="124"/>
      <c r="F320" s="186"/>
      <c r="G320" s="119"/>
      <c r="H320" s="120"/>
      <c r="I320" s="120">
        <v>247.72</v>
      </c>
      <c r="J320" s="179">
        <v>231.23</v>
      </c>
      <c r="K320" s="215"/>
      <c r="L320" s="181"/>
      <c r="M320" s="182">
        <v>9.36</v>
      </c>
      <c r="N320" s="178" t="s">
        <v>33</v>
      </c>
      <c r="O320" s="187"/>
      <c r="P320" s="134">
        <v>4741</v>
      </c>
    </row>
    <row r="321" spans="2:17" x14ac:dyDescent="0.25">
      <c r="B321" s="30">
        <v>44963</v>
      </c>
      <c r="C321" s="115">
        <v>3568</v>
      </c>
      <c r="D321" s="116">
        <v>881</v>
      </c>
      <c r="E321" s="124"/>
      <c r="F321" s="186"/>
      <c r="G321" s="119"/>
      <c r="H321" s="120"/>
      <c r="I321" s="120">
        <v>382.89</v>
      </c>
      <c r="J321" s="179">
        <v>206.12</v>
      </c>
      <c r="K321" s="215"/>
      <c r="L321" s="181"/>
      <c r="M321" s="182">
        <v>6.43</v>
      </c>
      <c r="N321" s="178" t="s">
        <v>33</v>
      </c>
      <c r="P321" s="52">
        <v>4163</v>
      </c>
    </row>
    <row r="322" spans="2:17" x14ac:dyDescent="0.25">
      <c r="B322" s="30">
        <v>44966</v>
      </c>
      <c r="C322" s="115">
        <v>4793</v>
      </c>
      <c r="D322" s="116"/>
      <c r="E322" s="124"/>
      <c r="F322" s="186"/>
      <c r="G322" s="119"/>
      <c r="H322" s="120"/>
      <c r="I322" s="120">
        <v>357.82</v>
      </c>
      <c r="J322" s="179">
        <v>239.33</v>
      </c>
      <c r="K322" s="215"/>
      <c r="L322" s="181"/>
      <c r="M322" s="182">
        <v>4.67</v>
      </c>
      <c r="N322" s="178" t="s">
        <v>33</v>
      </c>
      <c r="O322" s="187"/>
      <c r="P322" s="134">
        <v>5395</v>
      </c>
      <c r="Q322" t="s">
        <v>180</v>
      </c>
    </row>
    <row r="323" spans="2:17" x14ac:dyDescent="0.25">
      <c r="B323" s="30">
        <v>44970</v>
      </c>
      <c r="C323" s="115">
        <v>3167</v>
      </c>
      <c r="D323" s="116">
        <v>1020</v>
      </c>
      <c r="E323" s="124"/>
      <c r="F323" s="186"/>
      <c r="G323" s="119"/>
      <c r="H323" s="120"/>
      <c r="I323" s="120">
        <v>275.55</v>
      </c>
      <c r="J323" s="179">
        <v>88.11</v>
      </c>
      <c r="K323" s="215"/>
      <c r="L323" s="181"/>
      <c r="M323" s="182">
        <v>7.94</v>
      </c>
      <c r="N323" s="178" t="s">
        <v>33</v>
      </c>
      <c r="O323" s="187"/>
      <c r="P323" s="134">
        <v>3538</v>
      </c>
    </row>
    <row r="324" spans="2:17" x14ac:dyDescent="0.25">
      <c r="B324" s="30">
        <v>44972</v>
      </c>
      <c r="C324" s="115">
        <v>3682</v>
      </c>
      <c r="D324" s="116">
        <v>1200</v>
      </c>
      <c r="E324" s="117">
        <v>553.39</v>
      </c>
      <c r="F324" s="186"/>
      <c r="G324" s="119" t="s">
        <v>33</v>
      </c>
      <c r="H324" s="120" t="s">
        <v>33</v>
      </c>
      <c r="I324" s="120">
        <v>324.95</v>
      </c>
      <c r="J324" s="179">
        <v>140.04</v>
      </c>
      <c r="K324" s="215" t="s">
        <v>167</v>
      </c>
      <c r="L324" s="181" t="s">
        <v>33</v>
      </c>
      <c r="M324" s="182">
        <v>3.86</v>
      </c>
      <c r="N324" s="178" t="s">
        <v>33</v>
      </c>
      <c r="O324" s="187"/>
      <c r="P324" s="134">
        <v>5905</v>
      </c>
    </row>
    <row r="325" spans="2:17" x14ac:dyDescent="0.25">
      <c r="B325" s="30">
        <v>44974</v>
      </c>
      <c r="C325" s="115">
        <v>2883</v>
      </c>
      <c r="D325" s="116">
        <v>1157</v>
      </c>
      <c r="E325" s="117">
        <v>469.24</v>
      </c>
      <c r="F325" s="186"/>
      <c r="G325" s="119"/>
      <c r="H325" s="120"/>
      <c r="I325" s="120">
        <v>332.98</v>
      </c>
      <c r="J325" s="179">
        <v>90.01</v>
      </c>
      <c r="K325" s="215" t="s">
        <v>167</v>
      </c>
      <c r="L325" s="181"/>
      <c r="M325" s="182">
        <v>6.84</v>
      </c>
      <c r="N325" s="178"/>
      <c r="O325" s="187"/>
      <c r="P325" s="134">
        <v>4939</v>
      </c>
    </row>
    <row r="326" spans="2:17" x14ac:dyDescent="0.25">
      <c r="B326" s="30">
        <v>44977</v>
      </c>
      <c r="C326" s="115">
        <v>3499</v>
      </c>
      <c r="D326" s="116">
        <v>936</v>
      </c>
      <c r="E326" s="124">
        <v>419.82</v>
      </c>
      <c r="F326" s="186"/>
      <c r="G326" s="119"/>
      <c r="H326" s="120"/>
      <c r="I326" s="120">
        <v>264.98</v>
      </c>
      <c r="J326" s="179">
        <v>142.97</v>
      </c>
      <c r="K326" s="215" t="s">
        <v>167</v>
      </c>
      <c r="L326" s="181"/>
      <c r="M326" s="182">
        <v>6.38</v>
      </c>
      <c r="N326" s="178"/>
      <c r="O326" s="187"/>
      <c r="P326" s="134">
        <v>5269</v>
      </c>
    </row>
    <row r="327" spans="2:17" x14ac:dyDescent="0.25">
      <c r="B327" s="246">
        <v>44979</v>
      </c>
      <c r="C327" s="115">
        <v>3638</v>
      </c>
      <c r="D327" s="116">
        <v>935</v>
      </c>
      <c r="E327" s="117">
        <v>298.89999999999998</v>
      </c>
      <c r="F327" s="186"/>
      <c r="G327" s="119" t="s">
        <v>182</v>
      </c>
      <c r="H327" s="120" t="s">
        <v>183</v>
      </c>
      <c r="I327" s="120">
        <v>222.98</v>
      </c>
      <c r="J327" s="179">
        <v>81.73</v>
      </c>
      <c r="K327" s="215" t="s">
        <v>167</v>
      </c>
      <c r="L327" s="181" t="s">
        <v>33</v>
      </c>
      <c r="M327" s="250">
        <v>5.18</v>
      </c>
      <c r="N327" s="178" t="s">
        <v>33</v>
      </c>
      <c r="O327" s="187"/>
      <c r="P327" s="134">
        <v>5182</v>
      </c>
    </row>
    <row r="328" spans="2:17" x14ac:dyDescent="0.25">
      <c r="B328" s="30">
        <v>44981</v>
      </c>
      <c r="C328" s="115">
        <v>3434</v>
      </c>
      <c r="D328" s="116">
        <v>1021</v>
      </c>
      <c r="E328" s="117">
        <v>500.98</v>
      </c>
      <c r="F328" s="186"/>
      <c r="G328" s="119"/>
      <c r="H328" s="120"/>
      <c r="I328" s="120">
        <v>270.88</v>
      </c>
      <c r="J328" s="179">
        <v>75.25</v>
      </c>
      <c r="K328" s="215" t="s">
        <v>167</v>
      </c>
      <c r="L328" s="181"/>
      <c r="M328" s="182">
        <v>6.61</v>
      </c>
      <c r="N328" s="178"/>
      <c r="O328" s="187"/>
      <c r="P328" s="134">
        <v>5308</v>
      </c>
    </row>
    <row r="329" spans="2:17" x14ac:dyDescent="0.25">
      <c r="B329" s="30">
        <v>44984</v>
      </c>
      <c r="C329" s="115">
        <v>3294</v>
      </c>
      <c r="D329" s="116">
        <v>862</v>
      </c>
      <c r="E329" s="124">
        <v>561.74</v>
      </c>
      <c r="F329" s="186"/>
      <c r="G329" s="119" t="s">
        <v>33</v>
      </c>
      <c r="H329" s="120" t="s">
        <v>33</v>
      </c>
      <c r="I329" s="120">
        <v>63.14</v>
      </c>
      <c r="J329" s="179">
        <v>6.48</v>
      </c>
      <c r="K329" s="215" t="s">
        <v>167</v>
      </c>
      <c r="L329" s="181" t="s">
        <v>33</v>
      </c>
      <c r="M329" s="250">
        <v>3.96</v>
      </c>
      <c r="N329" s="178" t="s">
        <v>33</v>
      </c>
      <c r="O329" s="187"/>
      <c r="P329" s="134">
        <v>4791</v>
      </c>
    </row>
    <row r="330" spans="2:17" x14ac:dyDescent="0.25">
      <c r="B330" s="30">
        <v>44986</v>
      </c>
      <c r="C330" s="115">
        <v>3660</v>
      </c>
      <c r="D330" s="116">
        <v>967</v>
      </c>
      <c r="E330" s="124">
        <v>185.69</v>
      </c>
      <c r="F330" s="186"/>
      <c r="G330" s="119"/>
      <c r="H330" s="120"/>
      <c r="I330" s="120">
        <v>161.58000000000001</v>
      </c>
      <c r="J330" s="179">
        <v>185.64</v>
      </c>
      <c r="K330" s="215" t="s">
        <v>167</v>
      </c>
      <c r="L330" s="181"/>
      <c r="M330" s="182">
        <v>5.4</v>
      </c>
      <c r="N330" s="178"/>
      <c r="O330" s="187"/>
      <c r="P330" s="134">
        <v>5165</v>
      </c>
    </row>
    <row r="331" spans="2:17" x14ac:dyDescent="0.25">
      <c r="B331" s="30">
        <v>44988</v>
      </c>
      <c r="C331" s="115">
        <v>3476</v>
      </c>
      <c r="D331" s="116">
        <v>1016</v>
      </c>
      <c r="E331" s="117">
        <v>317.97000000000003</v>
      </c>
      <c r="F331" s="186"/>
      <c r="G331" s="119"/>
      <c r="H331" s="120"/>
      <c r="I331" s="120">
        <v>150.6</v>
      </c>
      <c r="J331" s="179">
        <v>83.46</v>
      </c>
      <c r="K331" s="215" t="s">
        <v>167</v>
      </c>
      <c r="L331" s="181"/>
      <c r="M331" s="250">
        <v>5.07</v>
      </c>
      <c r="N331" s="178"/>
      <c r="O331" s="187"/>
      <c r="P331" s="134">
        <v>5049</v>
      </c>
    </row>
    <row r="332" spans="2:17" x14ac:dyDescent="0.25">
      <c r="B332" s="30">
        <v>44991</v>
      </c>
      <c r="C332" s="115">
        <v>3248</v>
      </c>
      <c r="D332" s="116">
        <v>950</v>
      </c>
      <c r="E332" s="117">
        <v>92.47</v>
      </c>
      <c r="F332" s="186"/>
      <c r="G332" s="119" t="s">
        <v>33</v>
      </c>
      <c r="H332" s="120" t="s">
        <v>33</v>
      </c>
      <c r="I332" s="120">
        <v>355.01</v>
      </c>
      <c r="J332" s="179">
        <v>138.94</v>
      </c>
      <c r="K332" s="215" t="s">
        <v>167</v>
      </c>
      <c r="L332" s="181" t="s">
        <v>33</v>
      </c>
      <c r="M332" s="250">
        <v>8.64</v>
      </c>
      <c r="N332" s="178" t="s">
        <v>33</v>
      </c>
      <c r="O332" s="187"/>
      <c r="P332" s="134">
        <v>4793</v>
      </c>
      <c r="Q332" t="s">
        <v>184</v>
      </c>
    </row>
    <row r="333" spans="2:17" x14ac:dyDescent="0.25">
      <c r="B333" s="30">
        <v>44993</v>
      </c>
      <c r="C333" s="115">
        <v>3047</v>
      </c>
      <c r="D333" s="116">
        <v>832</v>
      </c>
      <c r="E333" s="117">
        <v>277.14999999999998</v>
      </c>
      <c r="F333" s="186"/>
      <c r="G333" s="119"/>
      <c r="H333" s="120"/>
      <c r="I333" s="120">
        <v>459.67</v>
      </c>
      <c r="J333" s="179">
        <v>176.27</v>
      </c>
      <c r="K333" s="215" t="s">
        <v>167</v>
      </c>
      <c r="L333" s="181"/>
      <c r="M333" s="250">
        <v>10.83</v>
      </c>
      <c r="N333" s="178"/>
      <c r="O333" s="187"/>
      <c r="P333" s="134">
        <v>4803</v>
      </c>
    </row>
    <row r="334" spans="2:17" x14ac:dyDescent="0.25">
      <c r="B334" s="30">
        <v>44995</v>
      </c>
      <c r="C334" s="115">
        <v>2838</v>
      </c>
      <c r="D334" s="116">
        <v>557</v>
      </c>
      <c r="E334" s="117">
        <v>267.38</v>
      </c>
      <c r="F334" s="186"/>
      <c r="G334" s="119"/>
      <c r="H334" s="120"/>
      <c r="I334" s="120">
        <v>397.12</v>
      </c>
      <c r="J334" s="179">
        <v>92.31</v>
      </c>
      <c r="K334" s="215" t="s">
        <v>167</v>
      </c>
      <c r="L334" s="181"/>
      <c r="M334" s="250">
        <v>9.93</v>
      </c>
      <c r="N334" s="178"/>
      <c r="O334" s="187"/>
      <c r="P334" s="134">
        <v>4161</v>
      </c>
    </row>
    <row r="335" spans="2:17" x14ac:dyDescent="0.25">
      <c r="B335" s="30">
        <v>44998</v>
      </c>
      <c r="C335" s="115">
        <v>1797</v>
      </c>
      <c r="D335" s="116">
        <v>206</v>
      </c>
      <c r="E335" s="117">
        <v>367.18</v>
      </c>
      <c r="F335" s="186"/>
      <c r="G335" s="119" t="s">
        <v>33</v>
      </c>
      <c r="H335" s="120" t="s">
        <v>181</v>
      </c>
      <c r="I335" s="120">
        <v>344.26</v>
      </c>
      <c r="J335" s="179">
        <v>68.900000000000006</v>
      </c>
      <c r="K335" s="215" t="s">
        <v>167</v>
      </c>
      <c r="L335" s="181" t="s">
        <v>33</v>
      </c>
      <c r="M335" s="250">
        <v>8.76</v>
      </c>
      <c r="N335" s="178" t="s">
        <v>33</v>
      </c>
      <c r="O335" s="187"/>
      <c r="P335" s="134">
        <v>2792</v>
      </c>
    </row>
    <row r="336" spans="2:17" x14ac:dyDescent="0.25">
      <c r="B336" s="30">
        <v>45000</v>
      </c>
      <c r="C336" s="115">
        <v>2955</v>
      </c>
      <c r="D336" s="116">
        <v>190</v>
      </c>
      <c r="E336" s="117">
        <v>614.86</v>
      </c>
      <c r="F336" s="186"/>
      <c r="G336" s="119"/>
      <c r="H336" s="120"/>
      <c r="I336" s="120">
        <v>408.61</v>
      </c>
      <c r="J336" s="179">
        <v>92.49</v>
      </c>
      <c r="K336" s="215" t="s">
        <v>167</v>
      </c>
      <c r="L336" s="181"/>
      <c r="M336" s="250">
        <v>2.16</v>
      </c>
      <c r="N336" s="178"/>
      <c r="O336" s="187"/>
      <c r="P336" s="134">
        <v>4263</v>
      </c>
    </row>
    <row r="337" spans="2:16" x14ac:dyDescent="0.25">
      <c r="B337" s="30">
        <v>45002</v>
      </c>
      <c r="C337" s="115">
        <v>2584</v>
      </c>
      <c r="D337" s="116">
        <v>148</v>
      </c>
      <c r="E337" s="117">
        <v>328.33</v>
      </c>
      <c r="F337" s="186"/>
      <c r="G337" s="119"/>
      <c r="H337" s="120"/>
      <c r="I337" s="120">
        <v>319.79000000000002</v>
      </c>
      <c r="J337" s="179">
        <v>68.260000000000005</v>
      </c>
      <c r="K337" s="215" t="s">
        <v>167</v>
      </c>
      <c r="L337" s="181"/>
      <c r="M337" s="250">
        <v>1.88</v>
      </c>
      <c r="N337" s="178"/>
      <c r="O337" s="187"/>
      <c r="P337" s="134">
        <v>3450</v>
      </c>
    </row>
    <row r="338" spans="2:16" ht="15.75" customHeight="1" x14ac:dyDescent="0.25">
      <c r="B338" s="30">
        <v>45005</v>
      </c>
      <c r="C338" s="115">
        <v>3707</v>
      </c>
      <c r="D338" s="116">
        <v>346</v>
      </c>
      <c r="E338" s="117">
        <v>400.34</v>
      </c>
      <c r="F338" s="186"/>
      <c r="G338" s="119" t="s">
        <v>33</v>
      </c>
      <c r="H338" s="120" t="s">
        <v>33</v>
      </c>
      <c r="I338" s="120">
        <v>330.83</v>
      </c>
      <c r="J338" s="179">
        <v>40.71</v>
      </c>
      <c r="K338" s="215" t="s">
        <v>167</v>
      </c>
      <c r="L338" s="181" t="s">
        <v>33</v>
      </c>
      <c r="M338" s="250">
        <v>176.86</v>
      </c>
      <c r="N338" s="178" t="s">
        <v>33</v>
      </c>
      <c r="O338" s="187"/>
      <c r="P338" s="134">
        <v>5002</v>
      </c>
    </row>
    <row r="339" spans="2:16" x14ac:dyDescent="0.25">
      <c r="B339" s="30">
        <v>45007</v>
      </c>
      <c r="C339" s="115">
        <v>3563</v>
      </c>
      <c r="D339" s="116">
        <v>349</v>
      </c>
      <c r="E339" s="117">
        <v>1522.57</v>
      </c>
      <c r="F339" s="186"/>
      <c r="G339" s="119"/>
      <c r="H339" s="120"/>
      <c r="I339" s="120">
        <v>277.39</v>
      </c>
      <c r="J339" s="179">
        <v>36.58</v>
      </c>
      <c r="K339" s="215" t="s">
        <v>167</v>
      </c>
      <c r="L339" s="181"/>
      <c r="M339" s="250">
        <v>2.4500000000000002</v>
      </c>
      <c r="N339" s="178"/>
      <c r="O339" s="187"/>
      <c r="P339" s="134">
        <v>5751</v>
      </c>
    </row>
    <row r="340" spans="2:16" x14ac:dyDescent="0.25">
      <c r="B340" s="30">
        <v>45009</v>
      </c>
      <c r="C340" s="115">
        <v>2718</v>
      </c>
      <c r="D340" s="116">
        <v>326</v>
      </c>
      <c r="E340" s="117">
        <v>1651.03</v>
      </c>
      <c r="F340" s="186"/>
      <c r="G340" s="119"/>
      <c r="H340" s="120"/>
      <c r="I340" s="120">
        <v>289.43</v>
      </c>
      <c r="J340" s="179">
        <v>69.17</v>
      </c>
      <c r="K340" s="215" t="s">
        <v>167</v>
      </c>
      <c r="L340" s="181"/>
      <c r="M340" s="250">
        <v>150.83000000000001</v>
      </c>
      <c r="N340" s="178"/>
      <c r="O340" s="187"/>
      <c r="P340" s="134">
        <v>5205</v>
      </c>
    </row>
    <row r="341" spans="2:16" x14ac:dyDescent="0.25">
      <c r="B341" s="30">
        <v>45012</v>
      </c>
      <c r="C341" s="115">
        <v>3286</v>
      </c>
      <c r="D341" s="116">
        <v>157</v>
      </c>
      <c r="E341" s="117">
        <v>820.82</v>
      </c>
      <c r="F341" s="186"/>
      <c r="G341" s="119" t="s">
        <v>33</v>
      </c>
      <c r="H341" s="120" t="s">
        <v>33</v>
      </c>
      <c r="I341" s="120">
        <v>238.28</v>
      </c>
      <c r="J341" s="179">
        <v>90.81</v>
      </c>
      <c r="K341" s="215" t="s">
        <v>167</v>
      </c>
      <c r="L341" s="181" t="s">
        <v>33</v>
      </c>
      <c r="M341" s="182" t="s">
        <v>33</v>
      </c>
      <c r="N341" s="178" t="s">
        <v>33</v>
      </c>
      <c r="O341" s="187"/>
      <c r="P341" s="134">
        <v>4593</v>
      </c>
    </row>
    <row r="342" spans="2:16" x14ac:dyDescent="0.25">
      <c r="B342" s="30">
        <v>45014</v>
      </c>
      <c r="C342" s="115">
        <v>3110</v>
      </c>
      <c r="D342" s="116">
        <v>157</v>
      </c>
      <c r="E342" s="117">
        <v>512.76</v>
      </c>
      <c r="F342" s="186"/>
      <c r="G342" s="119"/>
      <c r="H342" s="120"/>
      <c r="I342" s="120">
        <v>226.74</v>
      </c>
      <c r="J342" s="179">
        <v>10.86</v>
      </c>
      <c r="K342" s="215" t="s">
        <v>167</v>
      </c>
      <c r="L342" s="181"/>
      <c r="M342" s="182" t="s">
        <v>33</v>
      </c>
      <c r="N342" s="178"/>
      <c r="O342" s="187"/>
      <c r="P342" s="134">
        <v>4018</v>
      </c>
    </row>
    <row r="343" spans="2:16" x14ac:dyDescent="0.25">
      <c r="B343" s="30">
        <v>45016</v>
      </c>
      <c r="C343" s="115">
        <v>3795</v>
      </c>
      <c r="D343" s="116">
        <v>118</v>
      </c>
      <c r="E343" s="117">
        <v>649.67999999999995</v>
      </c>
      <c r="F343" s="186"/>
      <c r="G343" s="119"/>
      <c r="H343" s="120"/>
      <c r="I343" s="120">
        <v>243.1</v>
      </c>
      <c r="J343" s="179">
        <v>5.97</v>
      </c>
      <c r="K343" s="215" t="s">
        <v>167</v>
      </c>
      <c r="L343" s="181"/>
      <c r="M343" s="182" t="s">
        <v>33</v>
      </c>
      <c r="N343" s="178"/>
      <c r="O343" s="187"/>
      <c r="P343" s="134">
        <v>4812</v>
      </c>
    </row>
    <row r="344" spans="2:16" x14ac:dyDescent="0.25">
      <c r="B344" s="30">
        <v>45019</v>
      </c>
      <c r="C344" s="115">
        <v>2487</v>
      </c>
      <c r="D344" s="116">
        <v>159</v>
      </c>
      <c r="E344" s="117">
        <v>550.04</v>
      </c>
      <c r="F344" s="186"/>
      <c r="G344" s="119" t="s">
        <v>33</v>
      </c>
      <c r="H344" s="120" t="s">
        <v>33</v>
      </c>
      <c r="I344" s="120">
        <v>179.31</v>
      </c>
      <c r="J344" s="179">
        <v>25.47</v>
      </c>
      <c r="K344" s="215">
        <v>1.41</v>
      </c>
      <c r="L344" s="181" t="s">
        <v>33</v>
      </c>
      <c r="M344" s="182" t="s">
        <v>33</v>
      </c>
      <c r="N344" s="178" t="s">
        <v>33</v>
      </c>
      <c r="O344" s="187"/>
      <c r="P344" s="134">
        <v>3402</v>
      </c>
    </row>
    <row r="345" spans="2:16" x14ac:dyDescent="0.25">
      <c r="B345" s="30">
        <v>45020</v>
      </c>
      <c r="C345" s="115">
        <v>2469</v>
      </c>
      <c r="D345" s="116">
        <v>78</v>
      </c>
      <c r="E345" s="117">
        <v>514.42999999999995</v>
      </c>
      <c r="F345" s="186"/>
      <c r="G345" s="119"/>
      <c r="H345" s="120"/>
      <c r="I345" s="120">
        <v>245.92</v>
      </c>
      <c r="J345" s="179">
        <v>15.78</v>
      </c>
      <c r="K345" s="215">
        <v>3.45</v>
      </c>
      <c r="L345" s="181"/>
      <c r="M345" s="182" t="s">
        <v>33</v>
      </c>
      <c r="N345" s="178"/>
      <c r="O345" s="187"/>
      <c r="P345" s="134">
        <v>3326</v>
      </c>
    </row>
    <row r="346" spans="2:16" x14ac:dyDescent="0.25">
      <c r="B346" s="30">
        <v>45028</v>
      </c>
      <c r="C346" s="115">
        <v>2681</v>
      </c>
      <c r="D346" s="116">
        <v>124</v>
      </c>
      <c r="E346" s="117">
        <v>313.39</v>
      </c>
      <c r="F346" s="186"/>
      <c r="G346" s="119" t="s">
        <v>33</v>
      </c>
      <c r="H346" s="120" t="s">
        <v>33</v>
      </c>
      <c r="I346" s="120">
        <v>234.11</v>
      </c>
      <c r="J346" s="179">
        <v>13.32</v>
      </c>
      <c r="K346" s="215">
        <v>0.82</v>
      </c>
      <c r="L346" s="181" t="s">
        <v>33</v>
      </c>
      <c r="M346" s="182" t="s">
        <v>33</v>
      </c>
      <c r="N346" s="178" t="s">
        <v>33</v>
      </c>
      <c r="O346" s="187"/>
      <c r="P346" s="134">
        <v>3366</v>
      </c>
    </row>
    <row r="347" spans="2:16" x14ac:dyDescent="0.25">
      <c r="B347" s="30">
        <v>45030</v>
      </c>
      <c r="C347" s="115">
        <v>2012</v>
      </c>
      <c r="D347" s="116">
        <v>101</v>
      </c>
      <c r="E347" s="117">
        <v>317.02</v>
      </c>
      <c r="F347" s="186"/>
      <c r="G347" s="119"/>
      <c r="H347" s="120"/>
      <c r="I347" s="120">
        <v>257.19</v>
      </c>
      <c r="J347" s="179">
        <v>14.23</v>
      </c>
      <c r="K347" s="215">
        <v>2.2400000000000002</v>
      </c>
      <c r="L347" s="181"/>
      <c r="M347" s="182" t="s">
        <v>33</v>
      </c>
      <c r="N347" s="178"/>
      <c r="O347" s="187"/>
      <c r="P347" s="134">
        <v>2703</v>
      </c>
    </row>
    <row r="348" spans="2:16" x14ac:dyDescent="0.25">
      <c r="B348" s="246">
        <v>45033</v>
      </c>
      <c r="C348" s="115">
        <v>2166</v>
      </c>
      <c r="D348" s="116">
        <v>30</v>
      </c>
      <c r="E348" s="117">
        <v>123.73</v>
      </c>
      <c r="F348" s="186"/>
      <c r="G348" s="119" t="s">
        <v>33</v>
      </c>
      <c r="H348" s="120" t="s">
        <v>33</v>
      </c>
      <c r="I348" s="120">
        <v>45.14</v>
      </c>
      <c r="J348" s="179">
        <v>0.78</v>
      </c>
      <c r="K348" s="215">
        <v>1.24</v>
      </c>
      <c r="L348" s="181" t="s">
        <v>33</v>
      </c>
      <c r="M348" s="182" t="s">
        <v>33</v>
      </c>
      <c r="N348" s="178" t="s">
        <v>33</v>
      </c>
      <c r="O348" s="187"/>
      <c r="P348" s="134">
        <v>2366</v>
      </c>
    </row>
    <row r="349" spans="2:16" x14ac:dyDescent="0.25">
      <c r="B349" s="30">
        <v>45035</v>
      </c>
      <c r="C349" s="115">
        <v>1738</v>
      </c>
      <c r="D349" s="116">
        <v>46</v>
      </c>
      <c r="E349" s="117">
        <v>103.98</v>
      </c>
      <c r="F349" s="186"/>
      <c r="G349" s="119"/>
      <c r="H349" s="120"/>
      <c r="I349" s="120">
        <v>54.08</v>
      </c>
      <c r="J349" s="179">
        <v>0.82</v>
      </c>
      <c r="K349" s="215" t="s">
        <v>167</v>
      </c>
      <c r="L349" s="181"/>
      <c r="M349" s="182" t="s">
        <v>33</v>
      </c>
      <c r="N349" s="178"/>
      <c r="O349" s="187"/>
      <c r="P349" s="134">
        <v>1943</v>
      </c>
    </row>
    <row r="350" spans="2:16" x14ac:dyDescent="0.25">
      <c r="B350" s="30">
        <v>45037</v>
      </c>
      <c r="C350" s="115">
        <v>2826</v>
      </c>
      <c r="D350" s="116">
        <v>26</v>
      </c>
      <c r="E350" s="117">
        <v>41.28</v>
      </c>
      <c r="F350" s="186"/>
      <c r="G350" s="119"/>
      <c r="H350" s="120"/>
      <c r="I350" s="120">
        <v>72.010000000000005</v>
      </c>
      <c r="J350" s="179">
        <v>1.31</v>
      </c>
      <c r="K350" s="215" t="s">
        <v>167</v>
      </c>
      <c r="L350" s="181"/>
      <c r="M350" s="182">
        <v>1.44</v>
      </c>
      <c r="N350" s="178"/>
      <c r="O350" s="187"/>
      <c r="P350" s="134">
        <v>2968</v>
      </c>
    </row>
    <row r="351" spans="2:16" x14ac:dyDescent="0.25">
      <c r="B351" s="246">
        <v>45040</v>
      </c>
      <c r="C351" s="115">
        <v>1371</v>
      </c>
      <c r="D351" s="116" t="s">
        <v>42</v>
      </c>
      <c r="E351" s="117">
        <v>134.19</v>
      </c>
      <c r="F351" s="186"/>
      <c r="G351" s="119" t="s">
        <v>33</v>
      </c>
      <c r="H351" s="120" t="s">
        <v>33</v>
      </c>
      <c r="I351" s="120">
        <v>44.01</v>
      </c>
      <c r="J351" s="179">
        <v>0.21</v>
      </c>
      <c r="K351" s="215" t="s">
        <v>167</v>
      </c>
      <c r="L351" s="181" t="s">
        <v>33</v>
      </c>
      <c r="M351" s="182" t="s">
        <v>33</v>
      </c>
      <c r="N351" s="178" t="s">
        <v>33</v>
      </c>
      <c r="O351" s="187"/>
      <c r="P351" s="134">
        <v>1549</v>
      </c>
    </row>
    <row r="352" spans="2:16" x14ac:dyDescent="0.25">
      <c r="B352" s="246">
        <v>45042</v>
      </c>
      <c r="C352" s="115">
        <v>1729</v>
      </c>
      <c r="D352" s="116" t="s">
        <v>42</v>
      </c>
      <c r="E352" s="117">
        <v>196.2</v>
      </c>
      <c r="F352" s="186"/>
      <c r="G352" s="119"/>
      <c r="H352" s="120"/>
      <c r="I352" s="120">
        <v>54.93</v>
      </c>
      <c r="J352" s="179">
        <v>1.17</v>
      </c>
      <c r="K352" s="215" t="s">
        <v>167</v>
      </c>
      <c r="L352" s="181"/>
      <c r="M352" s="182" t="s">
        <v>33</v>
      </c>
      <c r="N352" s="178"/>
      <c r="O352" s="187"/>
      <c r="P352" s="134">
        <v>1982</v>
      </c>
    </row>
    <row r="353" spans="2:17" x14ac:dyDescent="0.25">
      <c r="B353" s="246">
        <v>45044</v>
      </c>
      <c r="C353" s="115">
        <v>1902</v>
      </c>
      <c r="D353" s="116" t="s">
        <v>42</v>
      </c>
      <c r="E353" s="117">
        <v>114.57</v>
      </c>
      <c r="F353" s="186"/>
      <c r="G353" s="119"/>
      <c r="H353" s="120"/>
      <c r="I353" s="120">
        <v>82.37</v>
      </c>
      <c r="J353" s="179">
        <v>0.57999999999999996</v>
      </c>
      <c r="K353" s="215" t="s">
        <v>167</v>
      </c>
      <c r="L353" s="181"/>
      <c r="M353" s="182" t="s">
        <v>33</v>
      </c>
      <c r="N353" s="178"/>
      <c r="O353" s="187"/>
      <c r="P353" s="134">
        <v>2099</v>
      </c>
    </row>
    <row r="354" spans="2:17" x14ac:dyDescent="0.25">
      <c r="B354" s="246">
        <v>45048</v>
      </c>
      <c r="C354" s="115">
        <v>1979</v>
      </c>
      <c r="D354" s="116" t="s">
        <v>42</v>
      </c>
      <c r="E354" s="117">
        <v>22.64</v>
      </c>
      <c r="F354" s="186"/>
      <c r="G354" s="119" t="s">
        <v>33</v>
      </c>
      <c r="H354" s="120" t="s">
        <v>33</v>
      </c>
      <c r="I354" s="120">
        <v>35.29</v>
      </c>
      <c r="J354" s="179">
        <v>0.18</v>
      </c>
      <c r="K354" s="215" t="s">
        <v>167</v>
      </c>
      <c r="L354" s="181" t="s">
        <v>33</v>
      </c>
      <c r="M354" s="182">
        <v>155.44999999999999</v>
      </c>
      <c r="N354" s="178" t="s">
        <v>33</v>
      </c>
      <c r="O354" s="187"/>
      <c r="P354" s="134">
        <v>2193</v>
      </c>
    </row>
    <row r="355" spans="2:17" x14ac:dyDescent="0.25">
      <c r="B355" s="246">
        <v>45049</v>
      </c>
      <c r="C355" s="115">
        <v>3179</v>
      </c>
      <c r="D355" s="116" t="s">
        <v>42</v>
      </c>
      <c r="E355" s="117">
        <v>25.81</v>
      </c>
      <c r="F355" s="186"/>
      <c r="G355" s="119"/>
      <c r="H355" s="120"/>
      <c r="I355" s="120">
        <v>37.68</v>
      </c>
      <c r="J355" s="179">
        <v>0.05</v>
      </c>
      <c r="K355" s="215" t="s">
        <v>167</v>
      </c>
      <c r="L355" s="181"/>
      <c r="M355" s="182">
        <v>182.51</v>
      </c>
      <c r="N355" s="178"/>
      <c r="O355" s="187"/>
      <c r="P355" s="134">
        <v>3425</v>
      </c>
    </row>
    <row r="356" spans="2:17" x14ac:dyDescent="0.25">
      <c r="B356" s="246">
        <v>45051</v>
      </c>
      <c r="C356" s="115">
        <v>1569</v>
      </c>
      <c r="D356" s="116" t="s">
        <v>42</v>
      </c>
      <c r="E356" s="117">
        <v>25.47</v>
      </c>
      <c r="F356" s="186"/>
      <c r="G356" s="119"/>
      <c r="H356" s="120"/>
      <c r="I356" s="120">
        <v>58.04</v>
      </c>
      <c r="J356" s="179">
        <v>0.03</v>
      </c>
      <c r="K356" s="215" t="s">
        <v>167</v>
      </c>
      <c r="L356" s="181"/>
      <c r="M356" s="182">
        <v>50</v>
      </c>
      <c r="N356" s="178"/>
      <c r="O356" s="187"/>
      <c r="P356" s="134">
        <v>1702</v>
      </c>
    </row>
    <row r="357" spans="2:17" x14ac:dyDescent="0.25">
      <c r="B357" s="246">
        <v>45054</v>
      </c>
      <c r="C357" s="115">
        <v>1375</v>
      </c>
      <c r="D357" s="116" t="s">
        <v>42</v>
      </c>
      <c r="E357" s="117" t="s">
        <v>167</v>
      </c>
      <c r="F357" s="186"/>
      <c r="G357" s="119" t="s">
        <v>33</v>
      </c>
      <c r="H357" s="120" t="s">
        <v>33</v>
      </c>
      <c r="I357" s="120">
        <v>31.41</v>
      </c>
      <c r="J357" s="179">
        <v>0.36</v>
      </c>
      <c r="K357" s="215" t="s">
        <v>167</v>
      </c>
      <c r="L357" s="181" t="s">
        <v>33</v>
      </c>
      <c r="M357" s="182" t="s">
        <v>33</v>
      </c>
      <c r="N357" s="178" t="s">
        <v>33</v>
      </c>
      <c r="O357" s="187"/>
      <c r="P357" s="134">
        <v>1407</v>
      </c>
    </row>
    <row r="358" spans="2:17" x14ac:dyDescent="0.25">
      <c r="B358" s="246">
        <v>45056</v>
      </c>
      <c r="C358" s="115">
        <v>1594</v>
      </c>
      <c r="D358" s="116" t="s">
        <v>33</v>
      </c>
      <c r="E358" s="117" t="s">
        <v>167</v>
      </c>
      <c r="F358" s="186"/>
      <c r="G358" s="119"/>
      <c r="H358" s="120"/>
      <c r="I358" s="120">
        <v>31.6</v>
      </c>
      <c r="J358" s="179" t="s">
        <v>167</v>
      </c>
      <c r="K358" s="215" t="s">
        <v>167</v>
      </c>
      <c r="L358" s="181"/>
      <c r="M358" s="182" t="s">
        <v>33</v>
      </c>
      <c r="N358" s="178"/>
      <c r="O358" s="187"/>
      <c r="P358" s="134">
        <v>1626</v>
      </c>
    </row>
    <row r="359" spans="2:17" x14ac:dyDescent="0.25">
      <c r="B359" s="246">
        <v>45058</v>
      </c>
      <c r="C359" s="115">
        <v>1438</v>
      </c>
      <c r="D359" s="116" t="s">
        <v>33</v>
      </c>
      <c r="E359" s="117" t="s">
        <v>167</v>
      </c>
      <c r="F359" s="186"/>
      <c r="G359" s="119"/>
      <c r="H359" s="120"/>
      <c r="I359" s="120">
        <v>19.579999999999998</v>
      </c>
      <c r="J359" s="179" t="s">
        <v>33</v>
      </c>
      <c r="K359" s="215" t="s">
        <v>167</v>
      </c>
      <c r="L359" s="181"/>
      <c r="M359" s="182" t="s">
        <v>33</v>
      </c>
      <c r="N359" s="178"/>
      <c r="O359" s="187"/>
      <c r="P359" s="134">
        <v>1458</v>
      </c>
    </row>
    <row r="360" spans="2:17" x14ac:dyDescent="0.25">
      <c r="B360" s="246">
        <v>45061</v>
      </c>
      <c r="C360" s="115">
        <v>1148</v>
      </c>
      <c r="D360" s="116" t="s">
        <v>33</v>
      </c>
      <c r="E360" s="117" t="s">
        <v>167</v>
      </c>
      <c r="F360" s="186"/>
      <c r="G360" s="119" t="s">
        <v>33</v>
      </c>
      <c r="H360" s="120" t="s">
        <v>33</v>
      </c>
      <c r="I360" s="120">
        <v>18.920000000000002</v>
      </c>
      <c r="J360" s="179" t="s">
        <v>33</v>
      </c>
      <c r="K360" s="215" t="s">
        <v>167</v>
      </c>
      <c r="L360" s="181" t="s">
        <v>33</v>
      </c>
      <c r="M360" s="182" t="s">
        <v>33</v>
      </c>
      <c r="N360" s="178" t="s">
        <v>33</v>
      </c>
      <c r="O360" s="187"/>
      <c r="P360" s="134">
        <v>1167</v>
      </c>
    </row>
    <row r="361" spans="2:17" x14ac:dyDescent="0.25">
      <c r="B361" s="246">
        <v>45063</v>
      </c>
      <c r="C361" s="115">
        <v>1426</v>
      </c>
      <c r="D361" s="116" t="s">
        <v>33</v>
      </c>
      <c r="E361" s="117" t="s">
        <v>167</v>
      </c>
      <c r="F361" s="186"/>
      <c r="G361" s="119"/>
      <c r="H361" s="120"/>
      <c r="I361" s="120" t="s">
        <v>167</v>
      </c>
      <c r="J361" s="179">
        <v>0.17</v>
      </c>
      <c r="K361" s="215" t="s">
        <v>167</v>
      </c>
      <c r="L361" s="181"/>
      <c r="M361" s="182" t="s">
        <v>33</v>
      </c>
      <c r="N361" s="178"/>
      <c r="O361" s="187"/>
      <c r="P361" s="134">
        <v>1426</v>
      </c>
    </row>
    <row r="362" spans="2:17" x14ac:dyDescent="0.25">
      <c r="B362" s="246">
        <v>45065</v>
      </c>
      <c r="C362" s="115">
        <v>1230</v>
      </c>
      <c r="D362" s="116" t="s">
        <v>33</v>
      </c>
      <c r="E362" s="117" t="s">
        <v>167</v>
      </c>
      <c r="F362" s="186"/>
      <c r="G362" s="119"/>
      <c r="H362" s="120"/>
      <c r="I362" s="120">
        <v>38.56</v>
      </c>
      <c r="J362" s="179" t="s">
        <v>33</v>
      </c>
      <c r="K362" s="215" t="s">
        <v>167</v>
      </c>
      <c r="L362" s="181"/>
      <c r="M362" s="182" t="s">
        <v>33</v>
      </c>
      <c r="N362" s="178"/>
      <c r="O362" s="187"/>
      <c r="P362" s="134">
        <v>1268</v>
      </c>
    </row>
    <row r="363" spans="2:17" x14ac:dyDescent="0.25">
      <c r="B363" s="246">
        <v>45068</v>
      </c>
      <c r="C363" s="115">
        <v>1335</v>
      </c>
      <c r="D363" s="116" t="s">
        <v>42</v>
      </c>
      <c r="E363" s="117" t="s">
        <v>167</v>
      </c>
      <c r="F363" s="186"/>
      <c r="G363" s="119" t="s">
        <v>33</v>
      </c>
      <c r="H363" s="120" t="s">
        <v>33</v>
      </c>
      <c r="I363" s="120">
        <v>6.56</v>
      </c>
      <c r="J363" s="179" t="s">
        <v>33</v>
      </c>
      <c r="K363" s="215" t="s">
        <v>167</v>
      </c>
      <c r="L363" s="181" t="s">
        <v>33</v>
      </c>
      <c r="M363" s="182" t="s">
        <v>33</v>
      </c>
      <c r="N363" s="178" t="s">
        <v>33</v>
      </c>
      <c r="O363" s="187"/>
      <c r="P363" s="134">
        <v>1342</v>
      </c>
    </row>
    <row r="364" spans="2:17" x14ac:dyDescent="0.25">
      <c r="B364" s="246">
        <v>45070</v>
      </c>
      <c r="C364" s="115">
        <v>6855</v>
      </c>
      <c r="D364" s="116">
        <v>549</v>
      </c>
      <c r="E364" s="117">
        <v>479.38</v>
      </c>
      <c r="F364" s="186"/>
      <c r="G364" s="119"/>
      <c r="H364" s="120"/>
      <c r="I364" s="120">
        <v>763.28</v>
      </c>
      <c r="J364" s="179">
        <v>773.1</v>
      </c>
      <c r="K364" s="215" t="s">
        <v>189</v>
      </c>
      <c r="L364" s="181"/>
      <c r="M364" s="182">
        <v>90.47</v>
      </c>
      <c r="N364" s="178"/>
      <c r="O364" s="187"/>
      <c r="P364" s="134">
        <v>9510</v>
      </c>
      <c r="Q364" t="s">
        <v>188</v>
      </c>
    </row>
    <row r="365" spans="2:17" x14ac:dyDescent="0.25">
      <c r="B365" s="246">
        <v>45072</v>
      </c>
      <c r="C365" s="115">
        <v>2727</v>
      </c>
      <c r="D365" s="116">
        <v>498</v>
      </c>
      <c r="E365" s="117" t="s">
        <v>167</v>
      </c>
      <c r="F365" s="186"/>
      <c r="G365" s="119"/>
      <c r="H365" s="120"/>
      <c r="I365" s="120">
        <v>155.59</v>
      </c>
      <c r="J365" s="179">
        <v>65.16</v>
      </c>
      <c r="K365" s="215" t="s">
        <v>189</v>
      </c>
      <c r="L365" s="181"/>
      <c r="M365" s="182">
        <v>5.78</v>
      </c>
      <c r="N365" s="178"/>
      <c r="O365" s="187"/>
      <c r="P365" s="134">
        <v>3452</v>
      </c>
    </row>
    <row r="366" spans="2:17" x14ac:dyDescent="0.25">
      <c r="B366" s="246">
        <v>45075</v>
      </c>
      <c r="C366" s="115">
        <v>1586</v>
      </c>
      <c r="D366" s="116">
        <v>618</v>
      </c>
      <c r="E366" s="117">
        <v>1188.49</v>
      </c>
      <c r="F366" s="186"/>
      <c r="G366" s="119" t="s">
        <v>33</v>
      </c>
      <c r="H366" s="120" t="s">
        <v>33</v>
      </c>
      <c r="I366" s="120">
        <v>142.94</v>
      </c>
      <c r="J366" s="179">
        <v>33.51</v>
      </c>
      <c r="K366" s="215" t="s">
        <v>189</v>
      </c>
      <c r="L366" s="181" t="s">
        <v>33</v>
      </c>
      <c r="M366" s="182" t="s">
        <v>33</v>
      </c>
      <c r="N366" s="178" t="s">
        <v>33</v>
      </c>
      <c r="O366" s="187"/>
      <c r="P366" s="134">
        <v>3568</v>
      </c>
    </row>
    <row r="367" spans="2:17" x14ac:dyDescent="0.25">
      <c r="B367" s="246">
        <v>45077</v>
      </c>
      <c r="C367" s="115">
        <v>7048</v>
      </c>
      <c r="D367" s="116">
        <v>291</v>
      </c>
      <c r="E367" s="117">
        <v>1199.07</v>
      </c>
      <c r="F367" s="186"/>
      <c r="G367" s="119"/>
      <c r="H367" s="120"/>
      <c r="I367" s="120">
        <v>59.16</v>
      </c>
      <c r="J367" s="179">
        <v>23.5</v>
      </c>
      <c r="K367" s="215" t="s">
        <v>189</v>
      </c>
      <c r="L367" s="181"/>
      <c r="M367" s="182" t="s">
        <v>33</v>
      </c>
      <c r="N367" s="178"/>
      <c r="O367" s="187"/>
      <c r="P367" s="134">
        <v>8621</v>
      </c>
    </row>
    <row r="368" spans="2:17" ht="14.25" customHeight="1" x14ac:dyDescent="0.25">
      <c r="B368" s="246">
        <v>45079</v>
      </c>
      <c r="C368" s="115">
        <v>1891</v>
      </c>
      <c r="D368" s="116">
        <v>434</v>
      </c>
      <c r="E368" s="117" t="s">
        <v>167</v>
      </c>
      <c r="F368" s="186"/>
      <c r="G368" s="119"/>
      <c r="H368" s="120"/>
      <c r="I368" s="120">
        <v>24.43</v>
      </c>
      <c r="J368" s="179">
        <v>1.26</v>
      </c>
      <c r="K368" s="215" t="s">
        <v>189</v>
      </c>
      <c r="L368" s="181"/>
      <c r="M368" s="182" t="s">
        <v>33</v>
      </c>
      <c r="N368" s="178"/>
      <c r="O368" s="187"/>
      <c r="P368" s="134">
        <v>2351</v>
      </c>
    </row>
    <row r="369" spans="2:17" x14ac:dyDescent="0.25">
      <c r="B369" s="246">
        <v>45082</v>
      </c>
      <c r="C369" s="115">
        <v>3250</v>
      </c>
      <c r="D369" s="116">
        <v>295</v>
      </c>
      <c r="E369" s="117">
        <v>2579.9</v>
      </c>
      <c r="F369" s="186"/>
      <c r="G369" s="119" t="s">
        <v>33</v>
      </c>
      <c r="H369" s="120" t="s">
        <v>33</v>
      </c>
      <c r="I369" s="120">
        <v>52.63</v>
      </c>
      <c r="J369" s="179">
        <v>1.19</v>
      </c>
      <c r="K369" s="215" t="s">
        <v>189</v>
      </c>
      <c r="L369" s="181" t="s">
        <v>33</v>
      </c>
      <c r="M369" s="182">
        <v>113.34</v>
      </c>
      <c r="N369" s="178" t="s">
        <v>33</v>
      </c>
      <c r="O369" s="187"/>
      <c r="P369" s="134">
        <v>6291</v>
      </c>
    </row>
    <row r="370" spans="2:17" x14ac:dyDescent="0.25">
      <c r="B370" s="246">
        <v>45084</v>
      </c>
      <c r="C370" s="115">
        <v>2285</v>
      </c>
      <c r="D370" s="116">
        <v>265</v>
      </c>
      <c r="E370" s="117" t="s">
        <v>167</v>
      </c>
      <c r="F370" s="186"/>
      <c r="G370" s="119"/>
      <c r="H370" s="120"/>
      <c r="I370" s="120">
        <v>37.270000000000003</v>
      </c>
      <c r="J370" s="179" t="s">
        <v>167</v>
      </c>
      <c r="K370" s="215" t="s">
        <v>189</v>
      </c>
      <c r="L370" s="181"/>
      <c r="M370" s="182">
        <v>8.89</v>
      </c>
      <c r="N370" s="178"/>
      <c r="O370" s="187"/>
      <c r="P370" s="134">
        <v>2597</v>
      </c>
      <c r="Q370" t="s">
        <v>190</v>
      </c>
    </row>
    <row r="371" spans="2:17" x14ac:dyDescent="0.25">
      <c r="B371" s="246">
        <v>45085</v>
      </c>
      <c r="C371" s="115">
        <v>4647</v>
      </c>
      <c r="D371" s="116">
        <v>340</v>
      </c>
      <c r="E371" s="117">
        <v>4650.8599999999997</v>
      </c>
      <c r="F371" s="186"/>
      <c r="G371" s="119"/>
      <c r="H371" s="120"/>
      <c r="I371" s="120">
        <v>72.400000000000006</v>
      </c>
      <c r="J371" s="179" t="s">
        <v>167</v>
      </c>
      <c r="K371" s="215" t="s">
        <v>189</v>
      </c>
      <c r="L371" s="181"/>
      <c r="M371" s="182">
        <v>82.15</v>
      </c>
      <c r="N371" s="178"/>
      <c r="O371" s="187"/>
      <c r="P371" s="134">
        <v>9792</v>
      </c>
    </row>
    <row r="372" spans="2:17" x14ac:dyDescent="0.25">
      <c r="B372" s="246">
        <v>45089</v>
      </c>
      <c r="C372" s="115">
        <v>2457</v>
      </c>
      <c r="D372" s="116">
        <v>235</v>
      </c>
      <c r="E372" s="117" t="s">
        <v>167</v>
      </c>
      <c r="F372" s="186"/>
      <c r="G372" s="119" t="s">
        <v>33</v>
      </c>
      <c r="H372" s="120" t="s">
        <v>33</v>
      </c>
      <c r="I372" s="120">
        <v>35.17</v>
      </c>
      <c r="J372" s="179">
        <v>1.88</v>
      </c>
      <c r="K372" s="215" t="s">
        <v>189</v>
      </c>
      <c r="L372" s="181" t="s">
        <v>33</v>
      </c>
      <c r="M372" s="182">
        <v>18.95</v>
      </c>
      <c r="N372" s="178" t="s">
        <v>33</v>
      </c>
      <c r="O372" s="187"/>
      <c r="P372" s="134">
        <v>2748</v>
      </c>
    </row>
    <row r="373" spans="2:17" x14ac:dyDescent="0.25">
      <c r="B373" s="246">
        <v>45091</v>
      </c>
      <c r="C373" s="115">
        <v>4656</v>
      </c>
      <c r="D373" s="116">
        <v>213</v>
      </c>
      <c r="E373" s="117">
        <v>3094.45</v>
      </c>
      <c r="F373" s="186"/>
      <c r="G373" s="119"/>
      <c r="H373" s="120"/>
      <c r="I373" s="120">
        <v>39.17</v>
      </c>
      <c r="J373" s="179">
        <v>0.4</v>
      </c>
      <c r="K373" s="215" t="s">
        <v>189</v>
      </c>
      <c r="L373" s="181"/>
      <c r="M373" s="182">
        <v>6.14</v>
      </c>
      <c r="N373" s="178"/>
      <c r="O373" s="187"/>
      <c r="P373" s="134">
        <v>8009</v>
      </c>
    </row>
    <row r="374" spans="2:17" x14ac:dyDescent="0.25">
      <c r="B374" s="246">
        <v>45093</v>
      </c>
      <c r="C374" s="115">
        <v>1985</v>
      </c>
      <c r="D374" s="116" t="s">
        <v>42</v>
      </c>
      <c r="E374" s="117">
        <v>2620.85</v>
      </c>
      <c r="F374" s="186"/>
      <c r="G374" s="119"/>
      <c r="H374" s="120"/>
      <c r="I374" s="120">
        <v>25.18</v>
      </c>
      <c r="J374" s="179" t="s">
        <v>167</v>
      </c>
      <c r="K374" s="215" t="s">
        <v>189</v>
      </c>
      <c r="L374" s="181"/>
      <c r="M374" s="182" t="s">
        <v>33</v>
      </c>
      <c r="N374" s="178"/>
      <c r="O374" s="187"/>
      <c r="P374" s="134">
        <v>4631</v>
      </c>
    </row>
    <row r="375" spans="2:17" x14ac:dyDescent="0.25">
      <c r="B375" s="246">
        <v>45096</v>
      </c>
      <c r="C375" s="115">
        <v>2759</v>
      </c>
      <c r="D375" s="116">
        <v>187</v>
      </c>
      <c r="E375" s="117">
        <v>1495.53</v>
      </c>
      <c r="F375" s="186"/>
      <c r="G375" s="119" t="s">
        <v>33</v>
      </c>
      <c r="H375" s="120" t="s">
        <v>33</v>
      </c>
      <c r="I375" s="120">
        <v>7.67</v>
      </c>
      <c r="J375" s="179" t="s">
        <v>167</v>
      </c>
      <c r="K375" s="215" t="s">
        <v>189</v>
      </c>
      <c r="L375" s="181" t="s">
        <v>33</v>
      </c>
      <c r="M375" s="182">
        <v>1.86</v>
      </c>
      <c r="N375" s="178" t="s">
        <v>33</v>
      </c>
      <c r="O375" s="187"/>
      <c r="P375" s="134">
        <v>4451</v>
      </c>
    </row>
    <row r="376" spans="2:17" x14ac:dyDescent="0.25">
      <c r="B376" s="246">
        <v>45098</v>
      </c>
      <c r="C376" s="115">
        <v>2101</v>
      </c>
      <c r="D376" s="116">
        <v>141</v>
      </c>
      <c r="E376" s="117">
        <v>239.94</v>
      </c>
      <c r="F376" s="186"/>
      <c r="G376" s="119"/>
      <c r="H376" s="120"/>
      <c r="I376" s="120" t="s">
        <v>191</v>
      </c>
      <c r="J376" s="179" t="s">
        <v>167</v>
      </c>
      <c r="K376" s="215" t="s">
        <v>189</v>
      </c>
      <c r="L376" s="181"/>
      <c r="M376" s="182" t="s">
        <v>167</v>
      </c>
      <c r="N376" s="178"/>
      <c r="O376" s="187"/>
      <c r="P376" s="134">
        <v>2482</v>
      </c>
    </row>
    <row r="377" spans="2:17" x14ac:dyDescent="0.25">
      <c r="B377" s="246">
        <v>45100</v>
      </c>
      <c r="C377" s="115">
        <v>1847</v>
      </c>
      <c r="D377" s="116">
        <v>105</v>
      </c>
      <c r="E377" s="117" t="s">
        <v>167</v>
      </c>
      <c r="F377" s="186"/>
      <c r="G377" s="119"/>
      <c r="H377" s="120"/>
      <c r="I377" s="120" t="s">
        <v>191</v>
      </c>
      <c r="J377" s="179" t="s">
        <v>167</v>
      </c>
      <c r="K377" s="215" t="s">
        <v>189</v>
      </c>
      <c r="L377" s="181"/>
      <c r="M377" s="182" t="s">
        <v>33</v>
      </c>
      <c r="N377" s="178"/>
      <c r="O377" s="187"/>
      <c r="P377" s="134">
        <v>1952</v>
      </c>
    </row>
    <row r="378" spans="2:17" x14ac:dyDescent="0.25">
      <c r="B378" s="246">
        <v>45103</v>
      </c>
      <c r="C378" s="115">
        <v>2247</v>
      </c>
      <c r="D378" s="116">
        <v>128</v>
      </c>
      <c r="E378" s="117" t="s">
        <v>167</v>
      </c>
      <c r="F378" s="186"/>
      <c r="G378" s="119" t="s">
        <v>33</v>
      </c>
      <c r="H378" s="120" t="s">
        <v>33</v>
      </c>
      <c r="I378" s="120" t="s">
        <v>191</v>
      </c>
      <c r="J378" s="179" t="s">
        <v>167</v>
      </c>
      <c r="K378" s="215" t="s">
        <v>189</v>
      </c>
      <c r="L378" s="181" t="s">
        <v>33</v>
      </c>
      <c r="M378" s="182" t="s">
        <v>167</v>
      </c>
      <c r="N378" s="178" t="s">
        <v>33</v>
      </c>
      <c r="O378" s="187"/>
      <c r="P378" s="134">
        <v>2375</v>
      </c>
    </row>
    <row r="379" spans="2:17" x14ac:dyDescent="0.25">
      <c r="B379" s="246">
        <v>45105</v>
      </c>
      <c r="C379" s="115">
        <v>1830</v>
      </c>
      <c r="D379" s="116">
        <v>111</v>
      </c>
      <c r="E379" s="117" t="s">
        <v>167</v>
      </c>
      <c r="F379" s="186"/>
      <c r="G379" s="119"/>
      <c r="H379" s="120"/>
      <c r="I379" s="120" t="s">
        <v>191</v>
      </c>
      <c r="J379" s="179" t="s">
        <v>167</v>
      </c>
      <c r="K379" s="215" t="s">
        <v>189</v>
      </c>
      <c r="L379" s="181"/>
      <c r="M379" s="182" t="s">
        <v>167</v>
      </c>
      <c r="N379" s="178"/>
      <c r="O379" s="187"/>
      <c r="P379" s="134">
        <v>1941</v>
      </c>
    </row>
    <row r="380" spans="2:17" x14ac:dyDescent="0.25">
      <c r="B380" s="246">
        <v>45107</v>
      </c>
      <c r="C380" s="115">
        <v>2099</v>
      </c>
      <c r="D380" s="116">
        <v>97</v>
      </c>
      <c r="E380" s="117" t="s">
        <v>167</v>
      </c>
      <c r="F380" s="186"/>
      <c r="G380" s="119"/>
      <c r="H380" s="120"/>
      <c r="I380" s="120" t="s">
        <v>191</v>
      </c>
      <c r="J380" s="179" t="s">
        <v>167</v>
      </c>
      <c r="K380" s="215" t="s">
        <v>189</v>
      </c>
      <c r="L380" s="181"/>
      <c r="M380" s="182" t="s">
        <v>167</v>
      </c>
      <c r="N380" s="178"/>
      <c r="O380" s="187"/>
      <c r="P380" s="134">
        <v>2196</v>
      </c>
    </row>
    <row r="381" spans="2:17" x14ac:dyDescent="0.25">
      <c r="B381" s="246">
        <v>45110</v>
      </c>
      <c r="C381" s="115">
        <v>2061</v>
      </c>
      <c r="D381" s="116" t="s">
        <v>42</v>
      </c>
      <c r="E381" s="117" t="s">
        <v>167</v>
      </c>
      <c r="F381" s="186"/>
      <c r="G381" s="119" t="s">
        <v>33</v>
      </c>
      <c r="H381" s="120" t="s">
        <v>33</v>
      </c>
      <c r="I381" s="120" t="s">
        <v>191</v>
      </c>
      <c r="J381" s="179" t="s">
        <v>167</v>
      </c>
      <c r="K381" s="215" t="s">
        <v>189</v>
      </c>
      <c r="L381" s="181" t="s">
        <v>33</v>
      </c>
      <c r="M381" s="182" t="s">
        <v>167</v>
      </c>
      <c r="N381" s="178" t="s">
        <v>33</v>
      </c>
      <c r="O381" s="187"/>
      <c r="P381" s="134">
        <v>2061</v>
      </c>
    </row>
    <row r="382" spans="2:17" x14ac:dyDescent="0.25">
      <c r="B382" s="246">
        <v>45112</v>
      </c>
      <c r="C382" s="115">
        <v>1567</v>
      </c>
      <c r="D382" s="116" t="s">
        <v>42</v>
      </c>
      <c r="E382" s="117" t="s">
        <v>167</v>
      </c>
      <c r="F382" s="186"/>
      <c r="G382" s="119"/>
      <c r="H382" s="120"/>
      <c r="I382" s="120" t="s">
        <v>191</v>
      </c>
      <c r="J382" s="179" t="s">
        <v>167</v>
      </c>
      <c r="K382" s="215" t="s">
        <v>189</v>
      </c>
      <c r="L382" s="181"/>
      <c r="M382" s="182" t="s">
        <v>167</v>
      </c>
      <c r="N382" s="178"/>
      <c r="O382" s="187"/>
      <c r="P382" s="134">
        <v>1567</v>
      </c>
    </row>
    <row r="383" spans="2:17" x14ac:dyDescent="0.25">
      <c r="B383" s="246">
        <v>45114</v>
      </c>
      <c r="C383" s="115">
        <v>1498</v>
      </c>
      <c r="D383" s="116" t="s">
        <v>42</v>
      </c>
      <c r="E383" s="117" t="s">
        <v>167</v>
      </c>
      <c r="F383" s="186"/>
      <c r="G383" s="119"/>
      <c r="H383" s="120"/>
      <c r="I383" s="120" t="s">
        <v>191</v>
      </c>
      <c r="J383" s="179" t="s">
        <v>167</v>
      </c>
      <c r="K383" s="215" t="s">
        <v>189</v>
      </c>
      <c r="L383" s="181"/>
      <c r="M383" s="182" t="s">
        <v>167</v>
      </c>
      <c r="N383" s="178"/>
      <c r="O383" s="187"/>
      <c r="P383" s="134">
        <v>1498</v>
      </c>
    </row>
    <row r="384" spans="2:17" x14ac:dyDescent="0.25">
      <c r="B384" s="246">
        <v>45117</v>
      </c>
      <c r="C384" s="115">
        <v>1620</v>
      </c>
      <c r="D384" s="116" t="s">
        <v>42</v>
      </c>
      <c r="E384" s="117" t="s">
        <v>167</v>
      </c>
      <c r="F384" s="186"/>
      <c r="G384" s="119" t="s">
        <v>33</v>
      </c>
      <c r="H384" s="120" t="s">
        <v>33</v>
      </c>
      <c r="I384" s="120" t="s">
        <v>191</v>
      </c>
      <c r="J384" s="179" t="s">
        <v>167</v>
      </c>
      <c r="K384" s="215" t="s">
        <v>189</v>
      </c>
      <c r="L384" s="181" t="s">
        <v>33</v>
      </c>
      <c r="M384" s="182" t="s">
        <v>167</v>
      </c>
      <c r="N384" s="178" t="s">
        <v>33</v>
      </c>
      <c r="O384" s="187"/>
      <c r="P384" s="134">
        <v>1620</v>
      </c>
    </row>
    <row r="385" spans="2:16" x14ac:dyDescent="0.25">
      <c r="B385" s="246">
        <v>45119</v>
      </c>
      <c r="C385" s="115">
        <v>1550</v>
      </c>
      <c r="D385" s="116" t="s">
        <v>42</v>
      </c>
      <c r="E385" s="117" t="s">
        <v>167</v>
      </c>
      <c r="F385" s="186"/>
      <c r="G385" s="119"/>
      <c r="H385" s="120"/>
      <c r="I385" s="287">
        <v>7.21</v>
      </c>
      <c r="J385" s="179" t="s">
        <v>167</v>
      </c>
      <c r="K385" s="215" t="s">
        <v>189</v>
      </c>
      <c r="L385" s="181"/>
      <c r="M385" s="182" t="s">
        <v>167</v>
      </c>
      <c r="N385" s="178"/>
      <c r="O385" s="187"/>
      <c r="P385" s="134">
        <v>1557</v>
      </c>
    </row>
    <row r="386" spans="2:16" x14ac:dyDescent="0.25">
      <c r="B386" s="246">
        <v>45121</v>
      </c>
      <c r="C386" s="115">
        <v>2341</v>
      </c>
      <c r="D386" s="116" t="s">
        <v>42</v>
      </c>
      <c r="E386" s="117" t="s">
        <v>167</v>
      </c>
      <c r="F386" s="186"/>
      <c r="G386" s="119"/>
      <c r="H386" s="120"/>
      <c r="I386" s="120">
        <v>9.17</v>
      </c>
      <c r="J386" s="179" t="s">
        <v>167</v>
      </c>
      <c r="K386" s="215" t="s">
        <v>189</v>
      </c>
      <c r="L386" s="181"/>
      <c r="M386" s="182" t="s">
        <v>167</v>
      </c>
      <c r="N386" s="178"/>
      <c r="O386" s="187"/>
      <c r="P386" s="134">
        <v>2350</v>
      </c>
    </row>
    <row r="387" spans="2:16" x14ac:dyDescent="0.25">
      <c r="B387" s="246">
        <v>45124</v>
      </c>
      <c r="C387" s="115">
        <v>1973</v>
      </c>
      <c r="D387" s="116" t="s">
        <v>42</v>
      </c>
      <c r="E387" s="117" t="s">
        <v>167</v>
      </c>
      <c r="F387" s="186"/>
      <c r="G387" s="119" t="s">
        <v>33</v>
      </c>
      <c r="H387" s="120" t="s">
        <v>33</v>
      </c>
      <c r="I387" s="120">
        <v>2.09</v>
      </c>
      <c r="J387" s="179" t="s">
        <v>167</v>
      </c>
      <c r="K387" s="215" t="s">
        <v>189</v>
      </c>
      <c r="L387" s="181" t="s">
        <v>33</v>
      </c>
      <c r="M387" s="182" t="s">
        <v>167</v>
      </c>
      <c r="N387" s="178" t="s">
        <v>33</v>
      </c>
      <c r="O387" s="187"/>
      <c r="P387" s="134">
        <v>1975</v>
      </c>
    </row>
    <row r="388" spans="2:16" x14ac:dyDescent="0.25">
      <c r="B388" s="246">
        <v>45126</v>
      </c>
      <c r="C388" s="115">
        <v>1399</v>
      </c>
      <c r="D388" s="116" t="s">
        <v>42</v>
      </c>
      <c r="E388" s="117" t="s">
        <v>167</v>
      </c>
      <c r="F388" s="186"/>
      <c r="G388" s="119"/>
      <c r="H388" s="120"/>
      <c r="I388" s="120">
        <v>3.29</v>
      </c>
      <c r="J388" s="179" t="s">
        <v>167</v>
      </c>
      <c r="K388" s="215" t="s">
        <v>189</v>
      </c>
      <c r="L388" s="181"/>
      <c r="M388" s="182" t="s">
        <v>167</v>
      </c>
      <c r="N388" s="178"/>
      <c r="O388" s="187"/>
      <c r="P388" s="134">
        <v>1402</v>
      </c>
    </row>
    <row r="389" spans="2:16" x14ac:dyDescent="0.25">
      <c r="B389" s="246">
        <v>45128</v>
      </c>
      <c r="C389" s="115">
        <v>1416</v>
      </c>
      <c r="D389" s="116" t="s">
        <v>42</v>
      </c>
      <c r="E389" s="117" t="s">
        <v>167</v>
      </c>
      <c r="F389" s="186"/>
      <c r="G389" s="119"/>
      <c r="H389" s="120"/>
      <c r="I389" s="120">
        <v>4.5999999999999996</v>
      </c>
      <c r="J389" s="179" t="s">
        <v>167</v>
      </c>
      <c r="K389" s="215" t="s">
        <v>189</v>
      </c>
      <c r="L389" s="181"/>
      <c r="M389" s="182" t="s">
        <v>167</v>
      </c>
      <c r="N389" s="178"/>
      <c r="O389" s="187"/>
      <c r="P389" s="134">
        <v>1421</v>
      </c>
    </row>
    <row r="390" spans="2:16" x14ac:dyDescent="0.25">
      <c r="B390" s="246">
        <v>45131</v>
      </c>
      <c r="C390" s="115">
        <v>2103</v>
      </c>
      <c r="D390" s="116" t="s">
        <v>42</v>
      </c>
      <c r="E390" s="117" t="s">
        <v>167</v>
      </c>
      <c r="F390" s="186"/>
      <c r="G390" s="119" t="s">
        <v>33</v>
      </c>
      <c r="H390" s="120" t="s">
        <v>33</v>
      </c>
      <c r="I390" s="120">
        <v>21.72</v>
      </c>
      <c r="J390" s="179" t="s">
        <v>167</v>
      </c>
      <c r="K390" s="215" t="s">
        <v>189</v>
      </c>
      <c r="L390" s="181" t="s">
        <v>33</v>
      </c>
      <c r="M390" s="182" t="s">
        <v>167</v>
      </c>
      <c r="N390" s="178" t="s">
        <v>33</v>
      </c>
      <c r="O390" s="187"/>
      <c r="P390" s="134">
        <v>2124</v>
      </c>
    </row>
    <row r="391" spans="2:16" x14ac:dyDescent="0.25">
      <c r="B391" s="246">
        <v>45133</v>
      </c>
      <c r="C391" s="115">
        <v>1604</v>
      </c>
      <c r="D391" s="116" t="s">
        <v>42</v>
      </c>
      <c r="E391" s="117" t="s">
        <v>167</v>
      </c>
      <c r="F391" s="186"/>
      <c r="G391" s="119"/>
      <c r="H391" s="120"/>
      <c r="I391" s="120">
        <v>20.94</v>
      </c>
      <c r="J391" s="179" t="s">
        <v>167</v>
      </c>
      <c r="K391" s="215" t="s">
        <v>189</v>
      </c>
      <c r="L391" s="181"/>
      <c r="M391" s="182" t="s">
        <v>167</v>
      </c>
      <c r="N391" s="178"/>
      <c r="O391" s="187"/>
      <c r="P391" s="134">
        <v>1625</v>
      </c>
    </row>
    <row r="392" spans="2:16" x14ac:dyDescent="0.25">
      <c r="B392" s="30">
        <v>45135</v>
      </c>
      <c r="C392" s="115">
        <v>1869</v>
      </c>
      <c r="D392" s="116" t="s">
        <v>42</v>
      </c>
      <c r="E392" s="117" t="s">
        <v>167</v>
      </c>
      <c r="F392" s="186"/>
      <c r="G392" s="119"/>
      <c r="H392" s="120"/>
      <c r="I392" s="120">
        <v>5.81</v>
      </c>
      <c r="J392" s="179" t="s">
        <v>167</v>
      </c>
      <c r="K392" s="215" t="s">
        <v>189</v>
      </c>
      <c r="L392" s="181"/>
      <c r="M392" s="182" t="s">
        <v>167</v>
      </c>
      <c r="N392" s="178"/>
      <c r="O392" s="187"/>
      <c r="P392" s="134">
        <v>1875</v>
      </c>
    </row>
    <row r="393" spans="2:16" x14ac:dyDescent="0.25">
      <c r="B393" s="30">
        <v>45138</v>
      </c>
      <c r="C393" s="115">
        <v>1684</v>
      </c>
      <c r="D393" s="116" t="s">
        <v>33</v>
      </c>
      <c r="E393" s="117" t="s">
        <v>167</v>
      </c>
      <c r="F393" s="186"/>
      <c r="G393" s="119" t="s">
        <v>33</v>
      </c>
      <c r="H393" s="120" t="s">
        <v>33</v>
      </c>
      <c r="I393" s="120">
        <v>6.2</v>
      </c>
      <c r="J393" s="179" t="s">
        <v>167</v>
      </c>
      <c r="K393" s="215" t="s">
        <v>189</v>
      </c>
      <c r="L393" s="181" t="s">
        <v>33</v>
      </c>
      <c r="M393" s="182">
        <v>1.72</v>
      </c>
      <c r="N393" s="178" t="s">
        <v>33</v>
      </c>
      <c r="O393" s="187"/>
      <c r="P393" s="134">
        <v>1692</v>
      </c>
    </row>
    <row r="394" spans="2:16" x14ac:dyDescent="0.25">
      <c r="B394" s="246">
        <v>45140</v>
      </c>
      <c r="C394" s="115">
        <v>1339</v>
      </c>
      <c r="D394" s="116" t="s">
        <v>33</v>
      </c>
      <c r="E394" s="117" t="s">
        <v>167</v>
      </c>
      <c r="F394" s="186"/>
      <c r="G394" s="119"/>
      <c r="H394" s="120"/>
      <c r="I394" s="120">
        <v>2.0699999999999998</v>
      </c>
      <c r="J394" s="179" t="s">
        <v>167</v>
      </c>
      <c r="K394" s="215" t="s">
        <v>189</v>
      </c>
      <c r="L394" s="181"/>
      <c r="M394" s="182" t="s">
        <v>167</v>
      </c>
      <c r="N394" s="178"/>
      <c r="O394" s="187"/>
      <c r="P394" s="134">
        <v>1341</v>
      </c>
    </row>
    <row r="395" spans="2:16" x14ac:dyDescent="0.25">
      <c r="B395" s="30">
        <v>45142</v>
      </c>
      <c r="C395" s="115">
        <v>1190</v>
      </c>
      <c r="D395" s="116" t="s">
        <v>33</v>
      </c>
      <c r="E395" s="117" t="s">
        <v>167</v>
      </c>
      <c r="F395" s="186"/>
      <c r="G395" s="119"/>
      <c r="H395" s="120"/>
      <c r="I395" s="120" t="s">
        <v>42</v>
      </c>
      <c r="J395" s="179" t="s">
        <v>167</v>
      </c>
      <c r="K395" s="215" t="s">
        <v>189</v>
      </c>
      <c r="L395" s="181"/>
      <c r="M395" s="182" t="s">
        <v>167</v>
      </c>
      <c r="N395" s="178"/>
      <c r="O395" s="187"/>
      <c r="P395" s="134">
        <v>1190</v>
      </c>
    </row>
    <row r="396" spans="2:16" x14ac:dyDescent="0.25">
      <c r="B396" s="30">
        <v>45145</v>
      </c>
      <c r="C396" s="115">
        <v>1162</v>
      </c>
      <c r="D396" s="116" t="s">
        <v>33</v>
      </c>
      <c r="E396" s="117" t="s">
        <v>167</v>
      </c>
      <c r="F396" s="186"/>
      <c r="G396" s="119" t="s">
        <v>33</v>
      </c>
      <c r="H396" s="120" t="s">
        <v>33</v>
      </c>
      <c r="I396" s="120" t="s">
        <v>42</v>
      </c>
      <c r="J396" s="179" t="s">
        <v>167</v>
      </c>
      <c r="K396" s="215" t="s">
        <v>189</v>
      </c>
      <c r="L396" s="181" t="s">
        <v>33</v>
      </c>
      <c r="M396" s="177">
        <v>1.7500000000000002E-2</v>
      </c>
      <c r="N396" s="178" t="s">
        <v>33</v>
      </c>
      <c r="O396" s="187"/>
      <c r="P396" s="134">
        <v>1162</v>
      </c>
    </row>
    <row r="397" spans="2:16" x14ac:dyDescent="0.25">
      <c r="B397" s="30">
        <v>45147</v>
      </c>
      <c r="C397" s="115">
        <v>626</v>
      </c>
      <c r="D397" s="116" t="s">
        <v>33</v>
      </c>
      <c r="E397" s="117" t="s">
        <v>167</v>
      </c>
      <c r="F397" s="186"/>
      <c r="G397" s="119"/>
      <c r="H397" s="120"/>
      <c r="I397" s="120" t="s">
        <v>42</v>
      </c>
      <c r="J397" s="179" t="s">
        <v>167</v>
      </c>
      <c r="K397" s="215" t="s">
        <v>189</v>
      </c>
      <c r="L397" s="181"/>
      <c r="M397" s="182" t="s">
        <v>167</v>
      </c>
      <c r="N397" s="178"/>
      <c r="O397" s="187"/>
      <c r="P397" s="134">
        <v>626</v>
      </c>
    </row>
    <row r="398" spans="2:16" x14ac:dyDescent="0.25">
      <c r="B398" s="30">
        <v>45149</v>
      </c>
      <c r="C398" s="115">
        <v>1251</v>
      </c>
      <c r="D398" s="116" t="s">
        <v>33</v>
      </c>
      <c r="E398" s="117" t="s">
        <v>167</v>
      </c>
      <c r="F398" s="186"/>
      <c r="G398" s="119"/>
      <c r="H398" s="120"/>
      <c r="I398" s="120" t="s">
        <v>42</v>
      </c>
      <c r="J398" s="179" t="s">
        <v>167</v>
      </c>
      <c r="K398" s="215" t="s">
        <v>189</v>
      </c>
      <c r="L398" s="181"/>
      <c r="M398" s="182" t="s">
        <v>167</v>
      </c>
      <c r="N398" s="178"/>
      <c r="O398" s="187"/>
      <c r="P398" s="134">
        <v>1251</v>
      </c>
    </row>
    <row r="399" spans="2:16" x14ac:dyDescent="0.25">
      <c r="B399" s="246">
        <v>45154</v>
      </c>
      <c r="C399" s="115">
        <v>678</v>
      </c>
      <c r="D399" s="116" t="s">
        <v>33</v>
      </c>
      <c r="E399" s="117" t="s">
        <v>167</v>
      </c>
      <c r="F399" s="186"/>
      <c r="G399" s="119" t="s">
        <v>33</v>
      </c>
      <c r="H399" s="120" t="s">
        <v>33</v>
      </c>
      <c r="I399" s="120">
        <v>4.4800000000000004</v>
      </c>
      <c r="J399" s="179" t="s">
        <v>167</v>
      </c>
      <c r="K399" s="215" t="s">
        <v>189</v>
      </c>
      <c r="L399" s="181" t="s">
        <v>33</v>
      </c>
      <c r="M399" s="182" t="s">
        <v>167</v>
      </c>
      <c r="N399" s="178" t="s">
        <v>33</v>
      </c>
      <c r="O399" s="187"/>
      <c r="P399" s="134">
        <v>683</v>
      </c>
    </row>
    <row r="400" spans="2:16" x14ac:dyDescent="0.25">
      <c r="B400" s="30">
        <v>45156</v>
      </c>
      <c r="C400" s="115">
        <v>1197</v>
      </c>
      <c r="D400" s="116" t="s">
        <v>33</v>
      </c>
      <c r="E400" s="117" t="s">
        <v>167</v>
      </c>
      <c r="F400" s="186"/>
      <c r="G400" s="119"/>
      <c r="H400" s="120"/>
      <c r="I400" s="120" t="s">
        <v>42</v>
      </c>
      <c r="J400" s="179" t="s">
        <v>167</v>
      </c>
      <c r="K400" s="215" t="s">
        <v>189</v>
      </c>
      <c r="L400" s="181"/>
      <c r="M400" s="182" t="s">
        <v>167</v>
      </c>
      <c r="N400" s="178"/>
      <c r="O400" s="187"/>
      <c r="P400" s="134">
        <v>1197</v>
      </c>
    </row>
    <row r="401" spans="2:16" x14ac:dyDescent="0.25">
      <c r="B401" s="30">
        <v>45159</v>
      </c>
      <c r="C401" s="115">
        <v>1032</v>
      </c>
      <c r="D401" s="116" t="s">
        <v>33</v>
      </c>
      <c r="E401" s="117" t="s">
        <v>167</v>
      </c>
      <c r="F401" s="186"/>
      <c r="G401" s="119" t="s">
        <v>33</v>
      </c>
      <c r="H401" s="120" t="s">
        <v>33</v>
      </c>
      <c r="I401" s="120">
        <v>5.43</v>
      </c>
      <c r="J401" s="179" t="s">
        <v>167</v>
      </c>
      <c r="K401" s="215" t="s">
        <v>189</v>
      </c>
      <c r="L401" s="181" t="s">
        <v>33</v>
      </c>
      <c r="M401" s="182" t="s">
        <v>33</v>
      </c>
      <c r="N401" s="178" t="s">
        <v>33</v>
      </c>
      <c r="O401" s="187"/>
      <c r="P401" s="134">
        <v>1037</v>
      </c>
    </row>
    <row r="402" spans="2:16" x14ac:dyDescent="0.25">
      <c r="B402" s="30">
        <v>45161</v>
      </c>
      <c r="C402" s="115">
        <v>933</v>
      </c>
      <c r="D402" s="116" t="s">
        <v>33</v>
      </c>
      <c r="E402" s="117" t="s">
        <v>167</v>
      </c>
      <c r="F402" s="186"/>
      <c r="G402" s="119"/>
      <c r="H402" s="120"/>
      <c r="I402" s="120">
        <v>4.68</v>
      </c>
      <c r="J402" s="179" t="s">
        <v>167</v>
      </c>
      <c r="K402" s="215" t="s">
        <v>189</v>
      </c>
      <c r="L402" s="181"/>
      <c r="M402" s="182" t="s">
        <v>33</v>
      </c>
      <c r="N402" s="178"/>
      <c r="O402" s="187"/>
      <c r="P402" s="134">
        <v>938</v>
      </c>
    </row>
    <row r="403" spans="2:16" x14ac:dyDescent="0.25">
      <c r="B403" s="30">
        <v>45163</v>
      </c>
      <c r="C403" s="115">
        <v>639</v>
      </c>
      <c r="D403" s="116" t="s">
        <v>33</v>
      </c>
      <c r="E403" s="117" t="s">
        <v>167</v>
      </c>
      <c r="F403" s="186"/>
      <c r="G403" s="119"/>
      <c r="H403" s="120"/>
      <c r="I403" s="120">
        <v>5.86</v>
      </c>
      <c r="J403" s="179" t="s">
        <v>167</v>
      </c>
      <c r="K403" s="215" t="s">
        <v>189</v>
      </c>
      <c r="L403" s="181"/>
      <c r="M403" s="182" t="s">
        <v>33</v>
      </c>
      <c r="N403" s="178"/>
      <c r="O403" s="187"/>
      <c r="P403" s="134">
        <v>645</v>
      </c>
    </row>
    <row r="404" spans="2:16" x14ac:dyDescent="0.25">
      <c r="B404" s="30">
        <v>45166</v>
      </c>
      <c r="C404" s="115">
        <v>795</v>
      </c>
      <c r="D404" s="116" t="s">
        <v>33</v>
      </c>
      <c r="E404" s="117" t="s">
        <v>167</v>
      </c>
      <c r="F404" s="186"/>
      <c r="G404" s="119" t="s">
        <v>33</v>
      </c>
      <c r="H404" s="120" t="s">
        <v>33</v>
      </c>
      <c r="I404" s="120" t="s">
        <v>42</v>
      </c>
      <c r="J404" s="179" t="s">
        <v>167</v>
      </c>
      <c r="K404" s="215" t="s">
        <v>189</v>
      </c>
      <c r="L404" s="181" t="s">
        <v>33</v>
      </c>
      <c r="M404" s="182" t="s">
        <v>33</v>
      </c>
      <c r="N404" s="178" t="s">
        <v>33</v>
      </c>
      <c r="O404" s="187"/>
      <c r="P404" s="134">
        <v>795</v>
      </c>
    </row>
    <row r="405" spans="2:16" x14ac:dyDescent="0.25">
      <c r="B405" s="30">
        <v>45168</v>
      </c>
      <c r="C405" s="115">
        <v>706</v>
      </c>
      <c r="D405" s="116" t="s">
        <v>33</v>
      </c>
      <c r="E405" s="117" t="s">
        <v>167</v>
      </c>
      <c r="F405" s="186"/>
      <c r="G405" s="119"/>
      <c r="H405" s="120"/>
      <c r="I405" s="120" t="s">
        <v>42</v>
      </c>
      <c r="J405" s="179" t="s">
        <v>167</v>
      </c>
      <c r="K405" s="215" t="s">
        <v>189</v>
      </c>
      <c r="L405" s="181"/>
      <c r="M405" s="182" t="s">
        <v>33</v>
      </c>
      <c r="N405" s="178"/>
      <c r="O405" s="187"/>
      <c r="P405" s="134">
        <v>706</v>
      </c>
    </row>
    <row r="406" spans="2:16" x14ac:dyDescent="0.25">
      <c r="B406" s="30">
        <v>45170</v>
      </c>
      <c r="C406" s="115">
        <v>597</v>
      </c>
      <c r="D406" s="116" t="s">
        <v>33</v>
      </c>
      <c r="E406" s="117" t="s">
        <v>167</v>
      </c>
      <c r="F406" s="186"/>
      <c r="G406" s="119"/>
      <c r="H406" s="120"/>
      <c r="I406" s="120" t="s">
        <v>42</v>
      </c>
      <c r="J406" s="179" t="s">
        <v>167</v>
      </c>
      <c r="K406" s="215" t="s">
        <v>189</v>
      </c>
      <c r="L406" s="181"/>
      <c r="M406" s="182" t="s">
        <v>33</v>
      </c>
      <c r="N406" s="178"/>
      <c r="O406" s="187"/>
      <c r="P406" s="134">
        <v>597</v>
      </c>
    </row>
    <row r="407" spans="2:16" x14ac:dyDescent="0.25">
      <c r="B407" s="30">
        <v>45173</v>
      </c>
      <c r="C407" s="115">
        <v>519</v>
      </c>
      <c r="D407" s="116">
        <v>136</v>
      </c>
      <c r="E407" s="117" t="s">
        <v>167</v>
      </c>
      <c r="F407" s="186"/>
      <c r="G407" s="119" t="s">
        <v>33</v>
      </c>
      <c r="H407" s="120" t="s">
        <v>33</v>
      </c>
      <c r="I407" s="120">
        <v>176.27</v>
      </c>
      <c r="J407" s="179">
        <v>33.74</v>
      </c>
      <c r="K407" s="215" t="s">
        <v>189</v>
      </c>
      <c r="L407" s="181" t="s">
        <v>33</v>
      </c>
      <c r="M407" s="182" t="s">
        <v>33</v>
      </c>
      <c r="N407" s="178" t="s">
        <v>33</v>
      </c>
      <c r="O407" s="187"/>
      <c r="P407" s="134">
        <v>865</v>
      </c>
    </row>
    <row r="408" spans="2:16" x14ac:dyDescent="0.25">
      <c r="B408" s="30">
        <v>45175</v>
      </c>
      <c r="C408" s="115">
        <v>997</v>
      </c>
      <c r="D408" s="116">
        <v>12</v>
      </c>
      <c r="E408" s="117" t="s">
        <v>167</v>
      </c>
      <c r="F408" s="186"/>
      <c r="G408" s="119"/>
      <c r="H408" s="120"/>
      <c r="I408" s="120">
        <v>51.56</v>
      </c>
      <c r="J408" s="179">
        <v>26.49</v>
      </c>
      <c r="K408" s="215" t="s">
        <v>189</v>
      </c>
      <c r="L408" s="181"/>
      <c r="M408" s="177">
        <v>0.49880000000000002</v>
      </c>
      <c r="N408" s="178"/>
      <c r="O408" s="187"/>
      <c r="P408" s="134">
        <v>1088</v>
      </c>
    </row>
    <row r="409" spans="2:16" x14ac:dyDescent="0.25">
      <c r="B409" s="30">
        <v>45177</v>
      </c>
      <c r="C409" s="115">
        <v>935</v>
      </c>
      <c r="D409" s="116">
        <v>9</v>
      </c>
      <c r="E409" s="117" t="s">
        <v>167</v>
      </c>
      <c r="F409" s="186"/>
      <c r="G409" s="119"/>
      <c r="H409" s="120"/>
      <c r="I409" s="120">
        <v>37.79</v>
      </c>
      <c r="J409" s="179">
        <v>17.66</v>
      </c>
      <c r="K409" s="215" t="s">
        <v>189</v>
      </c>
      <c r="L409" s="181"/>
      <c r="M409" s="182" t="s">
        <v>33</v>
      </c>
      <c r="N409" s="178"/>
      <c r="O409" s="187"/>
      <c r="P409" s="134">
        <v>1000</v>
      </c>
    </row>
    <row r="410" spans="2:16" x14ac:dyDescent="0.25">
      <c r="B410" s="30">
        <v>45182</v>
      </c>
      <c r="C410" s="115">
        <v>827</v>
      </c>
      <c r="D410" s="116">
        <v>5</v>
      </c>
      <c r="E410" s="117" t="s">
        <v>167</v>
      </c>
      <c r="F410" s="186"/>
      <c r="G410" s="119" t="s">
        <v>33</v>
      </c>
      <c r="H410" s="120" t="s">
        <v>33</v>
      </c>
      <c r="I410" s="120">
        <v>33.61</v>
      </c>
      <c r="J410" s="179">
        <v>10.18</v>
      </c>
      <c r="K410" s="215" t="s">
        <v>189</v>
      </c>
      <c r="L410" s="181" t="s">
        <v>33</v>
      </c>
      <c r="M410" s="182" t="s">
        <v>33</v>
      </c>
      <c r="N410" s="178" t="s">
        <v>33</v>
      </c>
      <c r="O410" s="187"/>
      <c r="P410" s="134">
        <v>876</v>
      </c>
    </row>
    <row r="411" spans="2:16" x14ac:dyDescent="0.25">
      <c r="B411" s="30">
        <v>45184</v>
      </c>
      <c r="C411" s="115">
        <v>1661</v>
      </c>
      <c r="D411" s="116">
        <v>8</v>
      </c>
      <c r="E411" s="117" t="s">
        <v>167</v>
      </c>
      <c r="F411" s="186"/>
      <c r="G411" s="119"/>
      <c r="H411" s="120"/>
      <c r="I411" s="120">
        <v>45.66</v>
      </c>
      <c r="J411" s="179">
        <v>3.97</v>
      </c>
      <c r="K411" s="215" t="s">
        <v>189</v>
      </c>
      <c r="L411" s="181"/>
      <c r="M411" s="182" t="s">
        <v>33</v>
      </c>
      <c r="N411" s="178"/>
      <c r="O411" s="187"/>
      <c r="P411" s="134">
        <v>1719</v>
      </c>
    </row>
    <row r="412" spans="2:16" x14ac:dyDescent="0.25">
      <c r="B412" s="30">
        <v>45187</v>
      </c>
      <c r="C412" s="115">
        <v>1060</v>
      </c>
      <c r="D412" s="116">
        <v>26</v>
      </c>
      <c r="E412" s="117" t="s">
        <v>167</v>
      </c>
      <c r="F412" s="186"/>
      <c r="G412" s="119" t="s">
        <v>33</v>
      </c>
      <c r="H412" s="120" t="s">
        <v>33</v>
      </c>
      <c r="I412" s="120">
        <v>33.11</v>
      </c>
      <c r="J412" s="179">
        <v>11.18</v>
      </c>
      <c r="K412" s="215" t="s">
        <v>189</v>
      </c>
      <c r="L412" s="181" t="s">
        <v>33</v>
      </c>
      <c r="M412" s="182">
        <v>2.9218999999999999</v>
      </c>
      <c r="N412" s="178" t="s">
        <v>33</v>
      </c>
      <c r="O412" s="187"/>
      <c r="P412" s="134">
        <v>1133</v>
      </c>
    </row>
    <row r="413" spans="2:16" x14ac:dyDescent="0.25">
      <c r="B413" s="30">
        <v>45189</v>
      </c>
      <c r="C413" s="115">
        <v>1275</v>
      </c>
      <c r="D413" s="116">
        <v>25</v>
      </c>
      <c r="E413" s="117" t="s">
        <v>167</v>
      </c>
      <c r="F413" s="186"/>
      <c r="G413" s="119"/>
      <c r="H413" s="120"/>
      <c r="I413" s="120">
        <v>45.72</v>
      </c>
      <c r="J413" s="179">
        <v>9.0399999999999991</v>
      </c>
      <c r="K413" s="215" t="s">
        <v>189</v>
      </c>
      <c r="L413" s="181"/>
      <c r="M413" s="182">
        <v>161.3364</v>
      </c>
      <c r="N413" s="178"/>
      <c r="O413" s="187"/>
      <c r="P413" s="134">
        <v>1517</v>
      </c>
    </row>
    <row r="414" spans="2:16" x14ac:dyDescent="0.25">
      <c r="B414" s="30">
        <v>45191</v>
      </c>
      <c r="C414" s="115">
        <v>762</v>
      </c>
      <c r="D414" s="116">
        <v>17</v>
      </c>
      <c r="E414" s="117" t="s">
        <v>167</v>
      </c>
      <c r="F414" s="186"/>
      <c r="G414" s="119"/>
      <c r="H414" s="120"/>
      <c r="I414" s="120">
        <v>24.41</v>
      </c>
      <c r="J414" s="179">
        <v>5.75</v>
      </c>
      <c r="K414" s="215" t="s">
        <v>189</v>
      </c>
      <c r="L414" s="181"/>
      <c r="M414" s="182">
        <v>0.87</v>
      </c>
      <c r="N414" s="178"/>
      <c r="O414" s="187"/>
      <c r="P414" s="134">
        <v>810</v>
      </c>
    </row>
    <row r="415" spans="2:16" x14ac:dyDescent="0.25">
      <c r="B415" s="30">
        <v>45194</v>
      </c>
      <c r="C415" s="115">
        <v>1491</v>
      </c>
      <c r="D415" s="116">
        <v>19</v>
      </c>
      <c r="E415" s="117" t="s">
        <v>167</v>
      </c>
      <c r="F415" s="186"/>
      <c r="G415" s="119" t="s">
        <v>33</v>
      </c>
      <c r="H415" s="120" t="s">
        <v>33</v>
      </c>
      <c r="I415" s="120">
        <v>44.42</v>
      </c>
      <c r="J415" s="179">
        <v>1.37</v>
      </c>
      <c r="K415" s="215" t="s">
        <v>189</v>
      </c>
      <c r="L415" s="181" t="s">
        <v>33</v>
      </c>
      <c r="M415" s="182">
        <v>106.69</v>
      </c>
      <c r="N415" s="178" t="s">
        <v>33</v>
      </c>
      <c r="O415" s="187"/>
      <c r="P415" s="134">
        <v>1662</v>
      </c>
    </row>
    <row r="416" spans="2:16" x14ac:dyDescent="0.25">
      <c r="B416" s="30">
        <v>45196</v>
      </c>
      <c r="C416" s="115">
        <v>921</v>
      </c>
      <c r="D416" s="116">
        <v>89</v>
      </c>
      <c r="E416" s="117" t="s">
        <v>167</v>
      </c>
      <c r="F416" s="186"/>
      <c r="G416" s="119"/>
      <c r="H416" s="120"/>
      <c r="I416" s="120">
        <v>56.68</v>
      </c>
      <c r="J416" s="179">
        <v>5.47</v>
      </c>
      <c r="K416" s="215" t="s">
        <v>189</v>
      </c>
      <c r="L416" s="181"/>
      <c r="M416" s="182" t="s">
        <v>167</v>
      </c>
      <c r="N416" s="178"/>
      <c r="O416" s="187"/>
      <c r="P416" s="134">
        <v>1074</v>
      </c>
    </row>
    <row r="417" spans="2:16" x14ac:dyDescent="0.25">
      <c r="B417" s="30">
        <v>45198</v>
      </c>
      <c r="C417" s="115">
        <v>1860</v>
      </c>
      <c r="D417" s="116">
        <v>78</v>
      </c>
      <c r="E417" s="117" t="s">
        <v>167</v>
      </c>
      <c r="F417" s="186"/>
      <c r="G417" s="119"/>
      <c r="H417" s="120"/>
      <c r="I417" s="120">
        <v>41.84</v>
      </c>
      <c r="J417" s="179">
        <v>5.29</v>
      </c>
      <c r="K417" s="215" t="s">
        <v>189</v>
      </c>
      <c r="L417" s="181"/>
      <c r="M417" s="182">
        <v>0.57999999999999996</v>
      </c>
      <c r="N417" s="178"/>
      <c r="O417" s="187"/>
      <c r="P417" s="134">
        <v>1985</v>
      </c>
    </row>
    <row r="418" spans="2:16" x14ac:dyDescent="0.25">
      <c r="B418" s="30">
        <v>45201</v>
      </c>
      <c r="C418" s="115">
        <v>1283</v>
      </c>
      <c r="D418" s="116">
        <v>32</v>
      </c>
      <c r="E418" s="117" t="s">
        <v>167</v>
      </c>
      <c r="F418" s="186"/>
      <c r="G418" s="119" t="s">
        <v>33</v>
      </c>
      <c r="H418" s="120" t="s">
        <v>33</v>
      </c>
      <c r="I418" s="287">
        <v>35.99</v>
      </c>
      <c r="J418" s="179">
        <v>5.89</v>
      </c>
      <c r="K418" s="215" t="s">
        <v>167</v>
      </c>
      <c r="L418" s="181" t="s">
        <v>33</v>
      </c>
      <c r="M418" s="182" t="s">
        <v>33</v>
      </c>
      <c r="N418" s="178" t="s">
        <v>33</v>
      </c>
      <c r="O418" s="187"/>
      <c r="P418" s="134">
        <v>1357</v>
      </c>
    </row>
    <row r="419" spans="2:16" x14ac:dyDescent="0.25">
      <c r="B419" s="30">
        <v>45203</v>
      </c>
      <c r="C419" s="115">
        <v>2134</v>
      </c>
      <c r="D419" s="116">
        <v>93</v>
      </c>
      <c r="E419" s="117" t="s">
        <v>167</v>
      </c>
      <c r="F419" s="186"/>
      <c r="G419" s="119"/>
      <c r="H419" s="120"/>
      <c r="I419" s="287">
        <v>28.78</v>
      </c>
      <c r="J419" s="179">
        <v>7.37</v>
      </c>
      <c r="K419" s="215" t="s">
        <v>167</v>
      </c>
      <c r="L419" s="181"/>
      <c r="M419" s="182" t="s">
        <v>33</v>
      </c>
      <c r="N419" s="178"/>
      <c r="O419" s="187"/>
      <c r="P419" s="134">
        <v>2263</v>
      </c>
    </row>
    <row r="420" spans="2:16" x14ac:dyDescent="0.25">
      <c r="B420" s="30">
        <v>45205</v>
      </c>
      <c r="C420" s="115">
        <v>1243</v>
      </c>
      <c r="D420" s="116">
        <v>85</v>
      </c>
      <c r="E420" s="117" t="s">
        <v>167</v>
      </c>
      <c r="F420" s="186"/>
      <c r="G420" s="119"/>
      <c r="H420" s="120"/>
      <c r="I420" s="287">
        <v>31.81</v>
      </c>
      <c r="J420" s="179">
        <v>3.08</v>
      </c>
      <c r="K420" s="215" t="s">
        <v>167</v>
      </c>
      <c r="L420" s="181"/>
      <c r="M420" s="182" t="s">
        <v>33</v>
      </c>
      <c r="N420" s="178"/>
      <c r="O420" s="187"/>
      <c r="P420" s="134">
        <v>1363</v>
      </c>
    </row>
    <row r="421" spans="2:16" x14ac:dyDescent="0.25">
      <c r="B421" s="30">
        <v>45208</v>
      </c>
      <c r="C421" s="115">
        <v>1219</v>
      </c>
      <c r="D421" s="116" t="s">
        <v>42</v>
      </c>
      <c r="E421" s="117" t="s">
        <v>167</v>
      </c>
      <c r="F421" s="186"/>
      <c r="G421" s="119" t="s">
        <v>33</v>
      </c>
      <c r="H421" s="120" t="s">
        <v>33</v>
      </c>
      <c r="I421" s="287">
        <v>15.44</v>
      </c>
      <c r="J421" s="179">
        <v>4.58</v>
      </c>
      <c r="K421" s="215" t="s">
        <v>167</v>
      </c>
      <c r="L421" s="181" t="s">
        <v>33</v>
      </c>
      <c r="M421" s="182" t="s">
        <v>33</v>
      </c>
      <c r="N421" s="178" t="s">
        <v>33</v>
      </c>
      <c r="O421" s="187"/>
      <c r="P421" s="134">
        <v>1308</v>
      </c>
    </row>
    <row r="422" spans="2:16" x14ac:dyDescent="0.25">
      <c r="B422" s="30">
        <v>45210</v>
      </c>
      <c r="C422" s="115">
        <v>1834</v>
      </c>
      <c r="D422" s="116">
        <v>80</v>
      </c>
      <c r="E422" s="117" t="s">
        <v>167</v>
      </c>
      <c r="F422" s="186"/>
      <c r="G422" s="119"/>
      <c r="H422" s="120"/>
      <c r="I422" s="287">
        <v>45.35</v>
      </c>
      <c r="J422" s="179">
        <v>5.1100000000000003</v>
      </c>
      <c r="K422" s="215" t="s">
        <v>167</v>
      </c>
      <c r="L422" s="181"/>
      <c r="M422" s="182" t="s">
        <v>33</v>
      </c>
      <c r="N422" s="178"/>
      <c r="O422" s="187"/>
      <c r="P422" s="134">
        <v>1964</v>
      </c>
    </row>
    <row r="423" spans="2:16" x14ac:dyDescent="0.25">
      <c r="B423" s="30">
        <v>45215</v>
      </c>
      <c r="C423" s="115">
        <v>1577</v>
      </c>
      <c r="D423" s="116">
        <v>122</v>
      </c>
      <c r="E423" s="117" t="s">
        <v>167</v>
      </c>
      <c r="F423" s="186"/>
      <c r="G423" s="119" t="s">
        <v>33</v>
      </c>
      <c r="H423" s="120" t="s">
        <v>33</v>
      </c>
      <c r="I423" s="287">
        <v>59.43</v>
      </c>
      <c r="J423" s="179">
        <v>8.31</v>
      </c>
      <c r="K423" s="215" t="s">
        <v>167</v>
      </c>
      <c r="L423" s="181" t="s">
        <v>33</v>
      </c>
      <c r="M423" s="182" t="s">
        <v>33</v>
      </c>
      <c r="N423" s="178" t="s">
        <v>33</v>
      </c>
      <c r="O423" s="187"/>
      <c r="P423" s="134">
        <v>1766</v>
      </c>
    </row>
    <row r="424" spans="2:16" x14ac:dyDescent="0.25">
      <c r="B424" s="30">
        <v>45217</v>
      </c>
      <c r="C424" s="115">
        <v>1250</v>
      </c>
      <c r="D424" s="116">
        <v>110</v>
      </c>
      <c r="E424" s="117" t="s">
        <v>167</v>
      </c>
      <c r="F424" s="186"/>
      <c r="G424" s="119"/>
      <c r="H424" s="120"/>
      <c r="I424" s="287">
        <v>65.3</v>
      </c>
      <c r="J424" s="179">
        <v>8.8000000000000007</v>
      </c>
      <c r="K424" s="215" t="s">
        <v>167</v>
      </c>
      <c r="L424" s="181"/>
      <c r="M424" s="182">
        <v>2.13</v>
      </c>
      <c r="N424" s="178"/>
      <c r="O424" s="187"/>
      <c r="P424" s="134">
        <v>1436</v>
      </c>
    </row>
    <row r="425" spans="2:16" x14ac:dyDescent="0.25">
      <c r="B425" s="246">
        <v>45219</v>
      </c>
      <c r="C425" s="115">
        <v>1757</v>
      </c>
      <c r="D425" s="116">
        <v>114</v>
      </c>
      <c r="E425" s="117" t="s">
        <v>167</v>
      </c>
      <c r="F425" s="186"/>
      <c r="G425" s="119"/>
      <c r="H425" s="120"/>
      <c r="I425" s="287">
        <v>60.5</v>
      </c>
      <c r="J425" s="179">
        <v>6.62</v>
      </c>
      <c r="K425" s="215" t="s">
        <v>167</v>
      </c>
      <c r="L425" s="181"/>
      <c r="M425" s="182">
        <v>2.19</v>
      </c>
      <c r="N425" s="178"/>
      <c r="O425" s="187"/>
      <c r="P425" s="134">
        <v>1941</v>
      </c>
    </row>
    <row r="426" spans="2:16" x14ac:dyDescent="0.25">
      <c r="B426" s="246">
        <v>45232</v>
      </c>
      <c r="C426" s="115">
        <v>1203</v>
      </c>
      <c r="D426" s="116">
        <v>71</v>
      </c>
      <c r="E426" s="117" t="s">
        <v>167</v>
      </c>
      <c r="F426" s="186"/>
      <c r="G426" s="119" t="s">
        <v>33</v>
      </c>
      <c r="H426" s="120" t="s">
        <v>33</v>
      </c>
      <c r="I426" s="287">
        <v>58.35</v>
      </c>
      <c r="J426" s="179">
        <v>7.24</v>
      </c>
      <c r="K426" s="215" t="s">
        <v>167</v>
      </c>
      <c r="L426" s="181" t="s">
        <v>33</v>
      </c>
      <c r="M426" s="182" t="s">
        <v>33</v>
      </c>
      <c r="N426" s="178" t="s">
        <v>33</v>
      </c>
      <c r="O426" s="187"/>
      <c r="P426" s="134">
        <v>1340</v>
      </c>
    </row>
    <row r="427" spans="2:16" x14ac:dyDescent="0.25">
      <c r="B427" s="30">
        <v>45233</v>
      </c>
      <c r="C427" s="115">
        <v>1177</v>
      </c>
      <c r="D427" s="116">
        <v>60</v>
      </c>
      <c r="E427" s="117" t="s">
        <v>167</v>
      </c>
      <c r="F427" s="186"/>
      <c r="G427" s="119"/>
      <c r="H427" s="120"/>
      <c r="I427" s="287">
        <v>69.33</v>
      </c>
      <c r="J427" s="179">
        <v>10.64</v>
      </c>
      <c r="K427" s="215" t="s">
        <v>167</v>
      </c>
      <c r="L427" s="181"/>
      <c r="M427" s="182" t="s">
        <v>33</v>
      </c>
      <c r="N427" s="178"/>
      <c r="O427" s="187"/>
      <c r="P427" s="134">
        <v>1317</v>
      </c>
    </row>
    <row r="428" spans="2:16" x14ac:dyDescent="0.25">
      <c r="B428" s="30">
        <v>45236</v>
      </c>
      <c r="C428" s="115">
        <v>1179</v>
      </c>
      <c r="D428" s="116">
        <v>53</v>
      </c>
      <c r="E428" s="117" t="s">
        <v>167</v>
      </c>
      <c r="F428" s="186"/>
      <c r="G428" s="119" t="s">
        <v>33</v>
      </c>
      <c r="H428" s="120" t="s">
        <v>33</v>
      </c>
      <c r="I428" s="287">
        <v>49.51</v>
      </c>
      <c r="J428" s="179">
        <v>21.47</v>
      </c>
      <c r="K428" s="215" t="s">
        <v>167</v>
      </c>
      <c r="L428" s="181" t="s">
        <v>33</v>
      </c>
      <c r="M428" s="182">
        <v>2.62</v>
      </c>
      <c r="N428" s="178" t="s">
        <v>33</v>
      </c>
      <c r="O428" s="187"/>
      <c r="P428" s="134">
        <v>1306</v>
      </c>
    </row>
    <row r="429" spans="2:16" x14ac:dyDescent="0.25">
      <c r="B429" s="30">
        <v>45238</v>
      </c>
      <c r="C429" s="115">
        <v>1638</v>
      </c>
      <c r="D429" s="116">
        <v>46</v>
      </c>
      <c r="E429" s="117" t="s">
        <v>167</v>
      </c>
      <c r="F429" s="186"/>
      <c r="G429" s="119"/>
      <c r="H429" s="120"/>
      <c r="I429" s="287">
        <v>45.38</v>
      </c>
      <c r="J429" s="179">
        <v>18.84</v>
      </c>
      <c r="K429" s="215" t="s">
        <v>167</v>
      </c>
      <c r="L429" s="181"/>
      <c r="M429" s="182">
        <v>3.05</v>
      </c>
      <c r="N429" s="178"/>
      <c r="O429" s="187"/>
      <c r="P429" s="134">
        <v>1751</v>
      </c>
    </row>
    <row r="430" spans="2:16" x14ac:dyDescent="0.25">
      <c r="B430" s="30">
        <v>45240</v>
      </c>
      <c r="C430" s="115">
        <v>1378</v>
      </c>
      <c r="D430" s="116">
        <v>33</v>
      </c>
      <c r="E430" s="117" t="s">
        <v>167</v>
      </c>
      <c r="F430" s="186"/>
      <c r="G430" s="119"/>
      <c r="H430" s="120"/>
      <c r="I430" s="287">
        <v>66.260000000000005</v>
      </c>
      <c r="J430" s="179">
        <v>19.84</v>
      </c>
      <c r="K430" s="215" t="s">
        <v>167</v>
      </c>
      <c r="L430" s="181"/>
      <c r="M430" s="182">
        <v>2</v>
      </c>
      <c r="N430" s="178"/>
      <c r="O430" s="187"/>
      <c r="P430" s="134">
        <v>1498</v>
      </c>
    </row>
    <row r="431" spans="2:16" x14ac:dyDescent="0.25">
      <c r="B431" s="30">
        <v>45243</v>
      </c>
      <c r="C431" s="115">
        <v>1625</v>
      </c>
      <c r="D431" s="116">
        <v>32</v>
      </c>
      <c r="E431" s="117" t="s">
        <v>167</v>
      </c>
      <c r="F431" s="186"/>
      <c r="G431" s="119" t="s">
        <v>33</v>
      </c>
      <c r="H431" s="120" t="s">
        <v>33</v>
      </c>
      <c r="I431" s="287">
        <v>33.299999999999997</v>
      </c>
      <c r="J431" s="179">
        <v>9.6199999999999992</v>
      </c>
      <c r="K431" s="215" t="s">
        <v>167</v>
      </c>
      <c r="L431" s="181">
        <v>0.85</v>
      </c>
      <c r="M431" s="182">
        <v>1.78</v>
      </c>
      <c r="N431" s="221" t="s">
        <v>167</v>
      </c>
      <c r="O431" s="187"/>
      <c r="P431" s="134">
        <v>1702</v>
      </c>
    </row>
    <row r="432" spans="2:16" x14ac:dyDescent="0.25">
      <c r="B432" s="30">
        <v>45245</v>
      </c>
      <c r="C432" s="115">
        <v>1135</v>
      </c>
      <c r="D432" s="116">
        <v>48</v>
      </c>
      <c r="E432" s="117" t="s">
        <v>167</v>
      </c>
      <c r="F432" s="186"/>
      <c r="G432" s="119"/>
      <c r="H432" s="120"/>
      <c r="I432" s="287">
        <v>89.63</v>
      </c>
      <c r="J432" s="179">
        <v>14.28</v>
      </c>
      <c r="K432" s="215" t="s">
        <v>167</v>
      </c>
      <c r="L432" s="181"/>
      <c r="M432" s="182">
        <v>3</v>
      </c>
      <c r="N432" s="178"/>
      <c r="O432" s="187"/>
      <c r="P432" s="134">
        <v>1290</v>
      </c>
    </row>
    <row r="433" spans="2:16" x14ac:dyDescent="0.25">
      <c r="B433" s="30">
        <v>45247</v>
      </c>
      <c r="C433" s="115">
        <v>997</v>
      </c>
      <c r="D433" s="116">
        <v>58</v>
      </c>
      <c r="E433" s="117" t="s">
        <v>167</v>
      </c>
      <c r="F433" s="186"/>
      <c r="G433" s="119"/>
      <c r="H433" s="120"/>
      <c r="I433" s="287">
        <v>73.75</v>
      </c>
      <c r="J433" s="179">
        <v>14.94</v>
      </c>
      <c r="K433" s="215" t="s">
        <v>167</v>
      </c>
      <c r="L433" s="181"/>
      <c r="M433" s="182">
        <v>2.19</v>
      </c>
      <c r="N433" s="178"/>
      <c r="O433" s="187"/>
      <c r="P433" s="134">
        <v>1146</v>
      </c>
    </row>
    <row r="434" spans="2:16" x14ac:dyDescent="0.25">
      <c r="B434" s="30">
        <v>45250</v>
      </c>
      <c r="C434" s="115">
        <v>1236</v>
      </c>
      <c r="D434" s="116">
        <v>166</v>
      </c>
      <c r="E434" s="117" t="s">
        <v>167</v>
      </c>
      <c r="F434" s="186"/>
      <c r="G434" s="119" t="s">
        <v>33</v>
      </c>
      <c r="H434" s="120" t="s">
        <v>33</v>
      </c>
      <c r="I434" s="287">
        <v>93.27</v>
      </c>
      <c r="J434" s="179">
        <v>20.74</v>
      </c>
      <c r="K434" s="215" t="s">
        <v>167</v>
      </c>
      <c r="L434" s="181" t="s">
        <v>33</v>
      </c>
      <c r="M434" s="182" t="s">
        <v>33</v>
      </c>
      <c r="N434" s="178" t="s">
        <v>33</v>
      </c>
      <c r="O434" s="187"/>
      <c r="P434" s="134">
        <v>1515</v>
      </c>
    </row>
    <row r="435" spans="2:16" x14ac:dyDescent="0.25">
      <c r="B435" s="30">
        <v>45252</v>
      </c>
      <c r="C435" s="115">
        <v>774</v>
      </c>
      <c r="D435" s="116">
        <v>98</v>
      </c>
      <c r="E435" s="117" t="s">
        <v>167</v>
      </c>
      <c r="F435" s="186"/>
      <c r="G435" s="119"/>
      <c r="H435" s="120"/>
      <c r="I435" s="287">
        <v>40.85</v>
      </c>
      <c r="J435" s="179">
        <v>14.37</v>
      </c>
      <c r="K435" s="215" t="s">
        <v>167</v>
      </c>
      <c r="L435" s="181"/>
      <c r="M435" s="182" t="s">
        <v>33</v>
      </c>
      <c r="N435" s="178"/>
      <c r="O435" s="187"/>
      <c r="P435" s="134">
        <v>926</v>
      </c>
    </row>
    <row r="436" spans="2:16" x14ac:dyDescent="0.25">
      <c r="B436" s="30">
        <v>45254</v>
      </c>
      <c r="C436" s="115">
        <v>704</v>
      </c>
      <c r="D436" s="116">
        <v>87</v>
      </c>
      <c r="E436" s="117" t="s">
        <v>167</v>
      </c>
      <c r="F436" s="186"/>
      <c r="G436" s="119"/>
      <c r="H436" s="120"/>
      <c r="I436" s="287">
        <v>38.97</v>
      </c>
      <c r="J436" s="179">
        <v>30.12</v>
      </c>
      <c r="K436" s="215" t="s">
        <v>167</v>
      </c>
      <c r="L436" s="181"/>
      <c r="M436" s="182" t="s">
        <v>33</v>
      </c>
      <c r="N436" s="178"/>
      <c r="O436" s="187"/>
      <c r="P436" s="134">
        <v>860</v>
      </c>
    </row>
    <row r="437" spans="2:16" x14ac:dyDescent="0.25">
      <c r="B437" s="30">
        <v>45257</v>
      </c>
      <c r="C437" s="115">
        <v>1210</v>
      </c>
      <c r="D437" s="116">
        <v>28</v>
      </c>
      <c r="E437" s="117" t="s">
        <v>167</v>
      </c>
      <c r="F437" s="186"/>
      <c r="G437" s="119" t="s">
        <v>33</v>
      </c>
      <c r="H437" s="120" t="s">
        <v>33</v>
      </c>
      <c r="I437" s="287">
        <v>69.09</v>
      </c>
      <c r="J437" s="179">
        <v>30.74</v>
      </c>
      <c r="K437" s="215" t="s">
        <v>167</v>
      </c>
      <c r="L437" s="181" t="s">
        <v>33</v>
      </c>
      <c r="M437" s="182">
        <v>2</v>
      </c>
      <c r="N437" s="178" t="s">
        <v>33</v>
      </c>
      <c r="O437" s="187"/>
      <c r="P437" s="134">
        <v>1340</v>
      </c>
    </row>
    <row r="438" spans="2:16" x14ac:dyDescent="0.25">
      <c r="B438" s="30">
        <v>45259</v>
      </c>
      <c r="C438" s="115">
        <v>1498</v>
      </c>
      <c r="D438" s="116">
        <v>144</v>
      </c>
      <c r="E438" s="117" t="s">
        <v>167</v>
      </c>
      <c r="F438" s="186"/>
      <c r="G438" s="119"/>
      <c r="H438" s="120"/>
      <c r="I438" s="287">
        <v>90.31</v>
      </c>
      <c r="J438" s="179">
        <v>19.53</v>
      </c>
      <c r="K438" s="215" t="s">
        <v>167</v>
      </c>
      <c r="L438" s="181"/>
      <c r="M438" s="182" t="s">
        <v>33</v>
      </c>
      <c r="N438" s="178"/>
      <c r="O438" s="187"/>
      <c r="P438" s="134">
        <v>1752</v>
      </c>
    </row>
    <row r="439" spans="2:16" x14ac:dyDescent="0.25">
      <c r="B439" s="246">
        <v>45261</v>
      </c>
      <c r="C439" s="115">
        <v>1066</v>
      </c>
      <c r="D439" s="116">
        <v>157</v>
      </c>
      <c r="E439" s="117" t="s">
        <v>167</v>
      </c>
      <c r="F439" s="186"/>
      <c r="G439" s="119"/>
      <c r="H439" s="120"/>
      <c r="I439" s="287">
        <v>97.74</v>
      </c>
      <c r="J439" s="179">
        <v>19.55</v>
      </c>
      <c r="K439" s="215" t="s">
        <v>167</v>
      </c>
      <c r="L439" s="181"/>
      <c r="M439" s="182" t="s">
        <v>33</v>
      </c>
      <c r="N439" s="178"/>
      <c r="O439" s="187"/>
      <c r="P439" s="134">
        <v>1341</v>
      </c>
    </row>
    <row r="440" spans="2:16" x14ac:dyDescent="0.25">
      <c r="B440" s="30">
        <v>45264</v>
      </c>
      <c r="C440" s="115">
        <v>667</v>
      </c>
      <c r="D440" s="116">
        <v>58</v>
      </c>
      <c r="E440" s="117" t="s">
        <v>167</v>
      </c>
      <c r="F440" s="186"/>
      <c r="G440" s="119" t="s">
        <v>33</v>
      </c>
      <c r="H440" s="120" t="s">
        <v>33</v>
      </c>
      <c r="I440" s="287">
        <v>86.57</v>
      </c>
      <c r="J440" s="179">
        <v>25.56</v>
      </c>
      <c r="K440" s="215" t="s">
        <v>167</v>
      </c>
      <c r="L440" s="181" t="s">
        <v>33</v>
      </c>
      <c r="M440" s="182" t="s">
        <v>33</v>
      </c>
      <c r="N440" s="178" t="s">
        <v>33</v>
      </c>
      <c r="O440" s="187"/>
      <c r="P440" s="134">
        <v>837</v>
      </c>
    </row>
    <row r="441" spans="2:16" x14ac:dyDescent="0.25">
      <c r="B441" s="30">
        <v>45265</v>
      </c>
      <c r="C441" s="115">
        <v>1198</v>
      </c>
      <c r="D441" s="116">
        <v>69</v>
      </c>
      <c r="E441" s="117" t="s">
        <v>167</v>
      </c>
      <c r="F441" s="186"/>
      <c r="G441" s="119"/>
      <c r="H441" s="120"/>
      <c r="I441" s="287">
        <v>94.81</v>
      </c>
      <c r="J441" s="179">
        <v>23.88</v>
      </c>
      <c r="K441" s="215" t="s">
        <v>167</v>
      </c>
      <c r="L441" s="181"/>
      <c r="M441" s="182" t="s">
        <v>33</v>
      </c>
      <c r="N441" s="178"/>
      <c r="O441" s="187"/>
      <c r="P441" s="134">
        <v>1386</v>
      </c>
    </row>
    <row r="442" spans="2:16" x14ac:dyDescent="0.25">
      <c r="B442" s="30">
        <v>45271</v>
      </c>
      <c r="C442" s="115">
        <v>3028</v>
      </c>
      <c r="D442" s="116">
        <v>126</v>
      </c>
      <c r="E442" s="117" t="s">
        <v>167</v>
      </c>
      <c r="F442" s="186"/>
      <c r="G442" s="119" t="s">
        <v>33</v>
      </c>
      <c r="H442" s="120" t="s">
        <v>33</v>
      </c>
      <c r="I442" s="287">
        <v>144.41</v>
      </c>
      <c r="J442" s="179">
        <v>34.14</v>
      </c>
      <c r="K442" s="215" t="s">
        <v>167</v>
      </c>
      <c r="L442" s="181" t="s">
        <v>33</v>
      </c>
      <c r="M442" s="182">
        <v>140.93</v>
      </c>
      <c r="N442" s="178" t="s">
        <v>33</v>
      </c>
      <c r="O442" s="187"/>
      <c r="P442" s="134">
        <v>3473</v>
      </c>
    </row>
    <row r="443" spans="2:16" x14ac:dyDescent="0.25">
      <c r="B443" s="30">
        <v>45273</v>
      </c>
      <c r="C443" s="115">
        <v>1438</v>
      </c>
      <c r="D443" s="116">
        <v>112</v>
      </c>
      <c r="E443" s="117" t="s">
        <v>167</v>
      </c>
      <c r="F443" s="186"/>
      <c r="G443" s="119"/>
      <c r="H443" s="120"/>
      <c r="I443" s="287">
        <v>93.91</v>
      </c>
      <c r="J443" s="179">
        <v>20.58</v>
      </c>
      <c r="K443" s="215" t="s">
        <v>167</v>
      </c>
      <c r="L443" s="181"/>
      <c r="M443" s="182">
        <v>154.85</v>
      </c>
      <c r="N443" s="178"/>
      <c r="O443" s="187"/>
      <c r="P443" s="134">
        <v>1819</v>
      </c>
    </row>
    <row r="444" spans="2:16" x14ac:dyDescent="0.25">
      <c r="B444" s="30">
        <v>45275</v>
      </c>
      <c r="C444" s="115">
        <v>1319</v>
      </c>
      <c r="D444" s="116">
        <v>59</v>
      </c>
      <c r="E444" s="117" t="s">
        <v>167</v>
      </c>
      <c r="F444" s="186"/>
      <c r="G444" s="119"/>
      <c r="H444" s="120"/>
      <c r="I444" s="287">
        <v>63.33</v>
      </c>
      <c r="J444" s="179">
        <v>22</v>
      </c>
      <c r="K444" s="215" t="s">
        <v>167</v>
      </c>
      <c r="L444" s="181"/>
      <c r="M444" s="182">
        <v>98.76</v>
      </c>
      <c r="N444" s="178"/>
      <c r="O444" s="187"/>
      <c r="P444" s="134">
        <v>1563</v>
      </c>
    </row>
    <row r="445" spans="2:16" x14ac:dyDescent="0.25">
      <c r="B445" s="246">
        <v>45278</v>
      </c>
      <c r="C445" s="115">
        <v>1426</v>
      </c>
      <c r="D445" s="116">
        <v>63</v>
      </c>
      <c r="E445" s="117" t="s">
        <v>167</v>
      </c>
      <c r="F445" s="186"/>
      <c r="G445" s="119" t="s">
        <v>33</v>
      </c>
      <c r="H445" s="120" t="s">
        <v>33</v>
      </c>
      <c r="I445" s="287">
        <v>85.04</v>
      </c>
      <c r="J445" s="179">
        <v>15.39</v>
      </c>
      <c r="K445" s="215" t="s">
        <v>167</v>
      </c>
      <c r="L445" s="181" t="s">
        <v>33</v>
      </c>
      <c r="M445" s="182" t="s">
        <v>33</v>
      </c>
      <c r="N445" s="178" t="s">
        <v>33</v>
      </c>
      <c r="O445" s="187"/>
      <c r="P445" s="134">
        <v>1590</v>
      </c>
    </row>
    <row r="446" spans="2:16" x14ac:dyDescent="0.25">
      <c r="B446" s="246">
        <v>45280</v>
      </c>
      <c r="C446" s="115">
        <v>2102</v>
      </c>
      <c r="D446" s="116">
        <v>93</v>
      </c>
      <c r="E446" s="117" t="s">
        <v>167</v>
      </c>
      <c r="F446" s="186"/>
      <c r="G446" s="119"/>
      <c r="H446" s="120"/>
      <c r="I446" s="287">
        <v>93.85</v>
      </c>
      <c r="J446" s="179">
        <v>14.89</v>
      </c>
      <c r="K446" s="215" t="s">
        <v>167</v>
      </c>
      <c r="L446" s="181"/>
      <c r="M446" s="182">
        <v>99.69</v>
      </c>
      <c r="N446" s="178"/>
      <c r="O446" s="187"/>
      <c r="P446" s="134">
        <v>2404</v>
      </c>
    </row>
    <row r="447" spans="2:16" x14ac:dyDescent="0.25">
      <c r="B447" s="246">
        <v>45282</v>
      </c>
      <c r="C447" s="115">
        <v>2012</v>
      </c>
      <c r="D447" s="116">
        <v>87</v>
      </c>
      <c r="E447" s="117" t="s">
        <v>167</v>
      </c>
      <c r="F447" s="186"/>
      <c r="G447" s="119"/>
      <c r="H447" s="120"/>
      <c r="I447" s="287">
        <v>105.05</v>
      </c>
      <c r="J447" s="179">
        <v>21.57</v>
      </c>
      <c r="K447" s="215" t="s">
        <v>167</v>
      </c>
      <c r="L447" s="181"/>
      <c r="M447" s="182">
        <v>158.27000000000001</v>
      </c>
      <c r="N447" s="178"/>
      <c r="O447" s="187"/>
      <c r="P447" s="134">
        <v>2384</v>
      </c>
    </row>
    <row r="448" spans="2:16" x14ac:dyDescent="0.25">
      <c r="B448" s="246">
        <v>45286</v>
      </c>
      <c r="C448" s="115">
        <v>1579</v>
      </c>
      <c r="D448" s="116">
        <v>145</v>
      </c>
      <c r="E448" s="117" t="s">
        <v>167</v>
      </c>
      <c r="F448" s="186"/>
      <c r="G448" s="119" t="s">
        <v>33</v>
      </c>
      <c r="H448" s="120" t="s">
        <v>33</v>
      </c>
      <c r="I448" s="287">
        <v>60.78</v>
      </c>
      <c r="J448" s="179">
        <v>28.27</v>
      </c>
      <c r="K448" s="215" t="s">
        <v>167</v>
      </c>
      <c r="L448" s="181" t="s">
        <v>33</v>
      </c>
      <c r="M448" s="182">
        <v>368.61</v>
      </c>
      <c r="N448" s="178" t="s">
        <v>33</v>
      </c>
      <c r="O448" s="187"/>
      <c r="P448" s="134">
        <v>2182</v>
      </c>
    </row>
    <row r="449" spans="2:17" x14ac:dyDescent="0.25">
      <c r="B449" s="246">
        <v>45287</v>
      </c>
      <c r="C449" s="115">
        <v>1622</v>
      </c>
      <c r="D449" s="116">
        <v>148</v>
      </c>
      <c r="E449" s="117" t="s">
        <v>167</v>
      </c>
      <c r="F449" s="186"/>
      <c r="G449" s="119"/>
      <c r="H449" s="120"/>
      <c r="I449" s="287">
        <v>64.040000000000006</v>
      </c>
      <c r="J449" s="179">
        <v>24.84</v>
      </c>
      <c r="K449" s="215" t="s">
        <v>167</v>
      </c>
      <c r="L449" s="181"/>
      <c r="M449" s="182">
        <v>274.72000000000003</v>
      </c>
      <c r="N449" s="178"/>
      <c r="O449" s="187"/>
      <c r="P449" s="134">
        <v>2134</v>
      </c>
    </row>
    <row r="450" spans="2:17" x14ac:dyDescent="0.25">
      <c r="B450" s="246">
        <v>45289</v>
      </c>
      <c r="C450" s="115">
        <v>1781</v>
      </c>
      <c r="D450" s="116">
        <v>143</v>
      </c>
      <c r="E450" s="117" t="s">
        <v>167</v>
      </c>
      <c r="F450" s="186"/>
      <c r="G450" s="119"/>
      <c r="H450" s="120"/>
      <c r="I450" s="287">
        <v>56.63</v>
      </c>
      <c r="J450" s="179">
        <v>30.08</v>
      </c>
      <c r="K450" s="215" t="s">
        <v>167</v>
      </c>
      <c r="L450" s="181"/>
      <c r="M450" s="182">
        <v>178.17</v>
      </c>
      <c r="N450" s="178"/>
      <c r="O450" s="187"/>
      <c r="P450" s="134">
        <v>2189</v>
      </c>
    </row>
    <row r="451" spans="2:17" x14ac:dyDescent="0.25">
      <c r="B451" s="30">
        <v>45317</v>
      </c>
      <c r="C451" s="115">
        <v>1277</v>
      </c>
      <c r="D451" s="116">
        <v>159</v>
      </c>
      <c r="E451" s="117" t="s">
        <v>167</v>
      </c>
      <c r="F451" s="186"/>
      <c r="G451" s="119" t="s">
        <v>33</v>
      </c>
      <c r="H451" s="120" t="s">
        <v>33</v>
      </c>
      <c r="I451" s="287">
        <v>79.22</v>
      </c>
      <c r="J451" s="179">
        <v>16.13</v>
      </c>
      <c r="K451" s="215" t="s">
        <v>167</v>
      </c>
      <c r="L451" s="181" t="s">
        <v>33</v>
      </c>
      <c r="M451" s="182" t="s">
        <v>33</v>
      </c>
      <c r="N451" s="178" t="s">
        <v>33</v>
      </c>
      <c r="O451" s="187"/>
      <c r="P451" s="134">
        <v>1531</v>
      </c>
    </row>
    <row r="452" spans="2:17" x14ac:dyDescent="0.25">
      <c r="B452" s="30">
        <v>45321</v>
      </c>
      <c r="C452" s="115">
        <v>1506</v>
      </c>
      <c r="D452" s="116">
        <v>165</v>
      </c>
      <c r="E452" s="117" t="s">
        <v>167</v>
      </c>
      <c r="F452" s="186"/>
      <c r="G452" s="119" t="s">
        <v>33</v>
      </c>
      <c r="H452" s="120" t="s">
        <v>33</v>
      </c>
      <c r="I452" s="287">
        <v>52.09</v>
      </c>
      <c r="J452" s="179">
        <v>11.28</v>
      </c>
      <c r="K452" s="215" t="s">
        <v>167</v>
      </c>
      <c r="L452" s="181" t="s">
        <v>33</v>
      </c>
      <c r="M452" s="182" t="s">
        <v>33</v>
      </c>
      <c r="N452" s="178" t="s">
        <v>33</v>
      </c>
      <c r="O452" s="187"/>
      <c r="P452" s="134">
        <v>1734</v>
      </c>
    </row>
    <row r="453" spans="2:17" x14ac:dyDescent="0.25">
      <c r="B453" s="30">
        <v>45322</v>
      </c>
      <c r="C453" s="115">
        <v>1679</v>
      </c>
      <c r="D453" s="116">
        <v>201</v>
      </c>
      <c r="E453" s="117" t="s">
        <v>167</v>
      </c>
      <c r="F453" s="186"/>
      <c r="G453" s="119" t="s">
        <v>181</v>
      </c>
      <c r="H453" s="120" t="s">
        <v>33</v>
      </c>
      <c r="I453" s="287">
        <v>74.069999999999993</v>
      </c>
      <c r="J453" s="179">
        <v>15.06</v>
      </c>
      <c r="K453" s="215" t="s">
        <v>167</v>
      </c>
      <c r="L453" s="181" t="s">
        <v>33</v>
      </c>
      <c r="M453" s="182" t="s">
        <v>33</v>
      </c>
      <c r="N453" s="178" t="s">
        <v>33</v>
      </c>
      <c r="O453" s="187"/>
      <c r="P453" s="134">
        <v>1968</v>
      </c>
    </row>
    <row r="454" spans="2:17" x14ac:dyDescent="0.25">
      <c r="B454" s="30">
        <v>45324</v>
      </c>
      <c r="C454" s="115">
        <v>1815</v>
      </c>
      <c r="D454" s="116">
        <v>233</v>
      </c>
      <c r="E454" s="117" t="s">
        <v>167</v>
      </c>
      <c r="F454" s="186"/>
      <c r="G454" s="119" t="s">
        <v>33</v>
      </c>
      <c r="H454" s="120" t="s">
        <v>33</v>
      </c>
      <c r="I454" s="287">
        <v>67.3</v>
      </c>
      <c r="J454" s="179">
        <v>13.51</v>
      </c>
      <c r="K454" s="215" t="s">
        <v>167</v>
      </c>
      <c r="L454" s="181" t="s">
        <v>33</v>
      </c>
      <c r="M454" s="182" t="s">
        <v>33</v>
      </c>
      <c r="N454" s="178" t="s">
        <v>33</v>
      </c>
      <c r="O454" s="187"/>
      <c r="P454" s="134">
        <v>2129</v>
      </c>
    </row>
    <row r="455" spans="2:17" x14ac:dyDescent="0.25">
      <c r="B455" s="30">
        <v>45327</v>
      </c>
      <c r="C455" s="115">
        <v>2642</v>
      </c>
      <c r="D455" s="116">
        <v>316</v>
      </c>
      <c r="E455" s="117" t="s">
        <v>167</v>
      </c>
      <c r="F455" s="186"/>
      <c r="G455" s="119" t="s">
        <v>33</v>
      </c>
      <c r="H455" s="120" t="s">
        <v>33</v>
      </c>
      <c r="I455" s="287">
        <v>70.87</v>
      </c>
      <c r="J455" s="179">
        <v>15.51</v>
      </c>
      <c r="K455" s="215" t="s">
        <v>167</v>
      </c>
      <c r="L455" s="181" t="s">
        <v>33</v>
      </c>
      <c r="M455" s="182">
        <v>20.059999999999999</v>
      </c>
      <c r="N455" s="178" t="s">
        <v>33</v>
      </c>
      <c r="O455" s="187"/>
      <c r="P455" s="134">
        <v>3064</v>
      </c>
    </row>
    <row r="456" spans="2:17" x14ac:dyDescent="0.25">
      <c r="B456" s="30">
        <v>45329</v>
      </c>
      <c r="C456" s="115">
        <v>1829</v>
      </c>
      <c r="D456" s="116">
        <v>251</v>
      </c>
      <c r="E456" s="117" t="s">
        <v>167</v>
      </c>
      <c r="F456" s="186"/>
      <c r="G456" s="119" t="s">
        <v>33</v>
      </c>
      <c r="H456" s="120" t="s">
        <v>33</v>
      </c>
      <c r="I456" s="287">
        <v>73.89</v>
      </c>
      <c r="J456" s="179">
        <v>5.76</v>
      </c>
      <c r="K456" s="215" t="s">
        <v>167</v>
      </c>
      <c r="L456" s="181" t="s">
        <v>33</v>
      </c>
      <c r="M456" s="182">
        <v>60.78</v>
      </c>
      <c r="N456" s="178" t="s">
        <v>33</v>
      </c>
      <c r="O456" s="187"/>
      <c r="P456" s="134">
        <v>2200</v>
      </c>
    </row>
    <row r="457" spans="2:17" x14ac:dyDescent="0.25">
      <c r="B457" s="30">
        <v>45331</v>
      </c>
      <c r="C457" s="115">
        <v>1936</v>
      </c>
      <c r="D457" s="116">
        <v>186</v>
      </c>
      <c r="E457" s="117" t="s">
        <v>167</v>
      </c>
      <c r="F457" s="186"/>
      <c r="G457" s="119" t="s">
        <v>181</v>
      </c>
      <c r="H457" s="120" t="s">
        <v>33</v>
      </c>
      <c r="I457" s="287">
        <v>51.89</v>
      </c>
      <c r="J457" s="179">
        <v>6.59</v>
      </c>
      <c r="K457" s="215" t="s">
        <v>167</v>
      </c>
      <c r="L457" s="181" t="s">
        <v>33</v>
      </c>
      <c r="M457" s="182">
        <v>62.23</v>
      </c>
      <c r="N457" s="178" t="s">
        <v>33</v>
      </c>
      <c r="O457" s="187"/>
      <c r="P457" s="134">
        <v>2243</v>
      </c>
      <c r="Q457" t="s">
        <v>193</v>
      </c>
    </row>
    <row r="458" spans="2:17" x14ac:dyDescent="0.25">
      <c r="B458" s="30">
        <v>45334</v>
      </c>
      <c r="C458" s="115">
        <v>688</v>
      </c>
      <c r="D458" s="116">
        <v>195</v>
      </c>
      <c r="E458" s="117" t="s">
        <v>167</v>
      </c>
      <c r="F458" s="186"/>
      <c r="G458" s="119" t="s">
        <v>181</v>
      </c>
      <c r="H458" s="120" t="s">
        <v>33</v>
      </c>
      <c r="I458" s="287">
        <v>101.72</v>
      </c>
      <c r="J458" s="179">
        <v>11.6</v>
      </c>
      <c r="K458" s="215" t="s">
        <v>167</v>
      </c>
      <c r="L458" s="181" t="s">
        <v>33</v>
      </c>
      <c r="M458" s="182">
        <v>49.32</v>
      </c>
      <c r="N458" s="178" t="s">
        <v>33</v>
      </c>
      <c r="O458" s="187"/>
      <c r="P458" s="134">
        <v>1045</v>
      </c>
    </row>
    <row r="459" spans="2:17" x14ac:dyDescent="0.25">
      <c r="B459" s="30">
        <v>45336</v>
      </c>
      <c r="C459" s="115">
        <v>1668</v>
      </c>
      <c r="D459" s="116">
        <v>214</v>
      </c>
      <c r="E459" s="117" t="s">
        <v>167</v>
      </c>
      <c r="F459" s="186"/>
      <c r="G459" s="119" t="s">
        <v>181</v>
      </c>
      <c r="H459" s="120" t="s">
        <v>33</v>
      </c>
      <c r="I459" s="287">
        <v>66.37</v>
      </c>
      <c r="J459" s="179">
        <v>7.92</v>
      </c>
      <c r="K459" s="215" t="s">
        <v>167</v>
      </c>
      <c r="L459" s="181" t="s">
        <v>33</v>
      </c>
      <c r="M459" s="182">
        <v>64.98</v>
      </c>
      <c r="N459" s="178" t="s">
        <v>33</v>
      </c>
      <c r="O459" s="187"/>
      <c r="P459" s="134">
        <v>2021</v>
      </c>
    </row>
    <row r="460" spans="2:17" x14ac:dyDescent="0.25">
      <c r="B460" s="30">
        <v>45338</v>
      </c>
      <c r="C460" s="115">
        <v>1539</v>
      </c>
      <c r="D460" s="116">
        <v>173</v>
      </c>
      <c r="E460" s="117" t="s">
        <v>167</v>
      </c>
      <c r="F460" s="186"/>
      <c r="G460" s="119" t="s">
        <v>33</v>
      </c>
      <c r="H460" s="120" t="s">
        <v>33</v>
      </c>
      <c r="I460" s="287">
        <v>87.53</v>
      </c>
      <c r="J460" s="179">
        <v>10.37</v>
      </c>
      <c r="K460" s="215" t="s">
        <v>167</v>
      </c>
      <c r="L460" s="181" t="s">
        <v>33</v>
      </c>
      <c r="M460" s="182">
        <v>32.619999999999997</v>
      </c>
      <c r="N460" s="178" t="s">
        <v>33</v>
      </c>
      <c r="O460" s="187"/>
      <c r="P460" s="134">
        <v>1843</v>
      </c>
    </row>
    <row r="461" spans="2:17" x14ac:dyDescent="0.25">
      <c r="B461" s="30">
        <v>45342</v>
      </c>
      <c r="C461" s="115">
        <v>1692</v>
      </c>
      <c r="D461" s="116">
        <v>146</v>
      </c>
      <c r="E461" s="117" t="s">
        <v>167</v>
      </c>
      <c r="F461" s="186"/>
      <c r="G461" s="119" t="s">
        <v>33</v>
      </c>
      <c r="H461" s="120" t="s">
        <v>33</v>
      </c>
      <c r="I461" s="287">
        <v>69</v>
      </c>
      <c r="J461" s="179">
        <v>5.53</v>
      </c>
      <c r="K461" s="215" t="s">
        <v>167</v>
      </c>
      <c r="L461" s="181" t="s">
        <v>33</v>
      </c>
      <c r="M461" s="182">
        <v>397.79</v>
      </c>
      <c r="N461" s="178" t="s">
        <v>33</v>
      </c>
      <c r="O461" s="187"/>
      <c r="P461" s="134">
        <v>2310</v>
      </c>
    </row>
    <row r="462" spans="2:17" x14ac:dyDescent="0.25">
      <c r="B462" s="30">
        <v>45343</v>
      </c>
      <c r="C462" s="115">
        <v>1568</v>
      </c>
      <c r="D462" s="116">
        <v>144</v>
      </c>
      <c r="E462" s="117" t="s">
        <v>167</v>
      </c>
      <c r="F462" s="186"/>
      <c r="G462" s="119" t="s">
        <v>33</v>
      </c>
      <c r="H462" s="120" t="s">
        <v>33</v>
      </c>
      <c r="I462" s="287">
        <v>67.86</v>
      </c>
      <c r="J462" s="179">
        <v>5.67</v>
      </c>
      <c r="K462" s="215" t="s">
        <v>167</v>
      </c>
      <c r="L462" s="181" t="s">
        <v>33</v>
      </c>
      <c r="M462" s="182">
        <v>306.12</v>
      </c>
      <c r="N462" s="178" t="s">
        <v>33</v>
      </c>
      <c r="O462" s="187"/>
      <c r="P462" s="134">
        <v>2091</v>
      </c>
    </row>
    <row r="463" spans="2:17" x14ac:dyDescent="0.25">
      <c r="B463" s="30">
        <v>45345</v>
      </c>
      <c r="C463" s="115">
        <v>1339</v>
      </c>
      <c r="D463" s="116">
        <v>201</v>
      </c>
      <c r="E463" s="117" t="s">
        <v>167</v>
      </c>
      <c r="F463" s="186"/>
      <c r="G463" s="119" t="s">
        <v>33</v>
      </c>
      <c r="H463" s="120" t="s">
        <v>33</v>
      </c>
      <c r="I463" s="287">
        <v>12.05</v>
      </c>
      <c r="J463" s="179">
        <v>1.49</v>
      </c>
      <c r="K463" s="215" t="s">
        <v>167</v>
      </c>
      <c r="L463" s="181" t="s">
        <v>33</v>
      </c>
      <c r="M463" s="182">
        <v>11.08</v>
      </c>
      <c r="N463" s="178" t="s">
        <v>33</v>
      </c>
      <c r="O463" s="187"/>
      <c r="P463" s="134">
        <v>1564</v>
      </c>
    </row>
    <row r="464" spans="2:17" x14ac:dyDescent="0.25">
      <c r="B464" s="30">
        <v>45348</v>
      </c>
      <c r="C464" s="115">
        <v>1613</v>
      </c>
      <c r="D464" s="116">
        <v>205</v>
      </c>
      <c r="E464" s="117" t="s">
        <v>167</v>
      </c>
      <c r="F464" s="186"/>
      <c r="G464" s="119" t="s">
        <v>33</v>
      </c>
      <c r="H464" s="120" t="s">
        <v>33</v>
      </c>
      <c r="I464" s="287">
        <v>64.989999999999995</v>
      </c>
      <c r="J464" s="179">
        <v>4.9800000000000004</v>
      </c>
      <c r="K464" s="215" t="s">
        <v>167</v>
      </c>
      <c r="L464" s="181" t="s">
        <v>33</v>
      </c>
      <c r="M464" s="182" t="s">
        <v>33</v>
      </c>
      <c r="N464" s="178" t="s">
        <v>33</v>
      </c>
      <c r="O464" s="187"/>
      <c r="P464" s="134">
        <v>1888</v>
      </c>
    </row>
    <row r="465" spans="2:16" x14ac:dyDescent="0.25">
      <c r="B465" s="30">
        <v>45350</v>
      </c>
      <c r="C465" s="115">
        <v>1156</v>
      </c>
      <c r="D465" s="116">
        <v>97</v>
      </c>
      <c r="E465" s="117" t="s">
        <v>167</v>
      </c>
      <c r="F465" s="186"/>
      <c r="G465" s="119" t="s">
        <v>33</v>
      </c>
      <c r="H465" s="120" t="s">
        <v>33</v>
      </c>
      <c r="I465" s="287">
        <v>1.1200000000000001</v>
      </c>
      <c r="J465" s="179">
        <v>2.9</v>
      </c>
      <c r="K465" s="215" t="s">
        <v>167</v>
      </c>
      <c r="L465" s="181" t="s">
        <v>33</v>
      </c>
      <c r="M465" s="182" t="s">
        <v>33</v>
      </c>
      <c r="N465" s="178" t="s">
        <v>33</v>
      </c>
      <c r="O465" s="187"/>
      <c r="P465" s="134">
        <v>1256</v>
      </c>
    </row>
    <row r="466" spans="2:16" x14ac:dyDescent="0.25">
      <c r="B466" s="30">
        <v>45352</v>
      </c>
      <c r="C466" s="115">
        <v>1277</v>
      </c>
      <c r="D466" s="116">
        <v>330</v>
      </c>
      <c r="E466" s="117" t="s">
        <v>167</v>
      </c>
      <c r="F466" s="186"/>
      <c r="G466" s="119" t="s">
        <v>33</v>
      </c>
      <c r="H466" s="120" t="s">
        <v>33</v>
      </c>
      <c r="I466" s="287">
        <v>1.73</v>
      </c>
      <c r="J466" s="175" t="s">
        <v>167</v>
      </c>
      <c r="K466" s="215" t="s">
        <v>167</v>
      </c>
      <c r="L466" s="181" t="s">
        <v>33</v>
      </c>
      <c r="M466" s="182" t="s">
        <v>33</v>
      </c>
      <c r="N466" s="178" t="s">
        <v>33</v>
      </c>
      <c r="O466" s="187"/>
      <c r="P466" s="134">
        <v>1608</v>
      </c>
    </row>
    <row r="467" spans="2:16" x14ac:dyDescent="0.25">
      <c r="B467" s="30">
        <v>45355</v>
      </c>
      <c r="C467" s="115">
        <v>696</v>
      </c>
      <c r="D467" s="116">
        <v>157</v>
      </c>
      <c r="E467" s="117" t="s">
        <v>167</v>
      </c>
      <c r="F467" s="186"/>
      <c r="G467" s="119" t="s">
        <v>33</v>
      </c>
      <c r="H467" s="120" t="s">
        <v>33</v>
      </c>
      <c r="I467" s="287">
        <v>79.63</v>
      </c>
      <c r="J467" s="179">
        <v>9.82</v>
      </c>
      <c r="K467" s="215" t="s">
        <v>167</v>
      </c>
      <c r="L467" s="181" t="s">
        <v>33</v>
      </c>
      <c r="M467" s="182" t="s">
        <v>33</v>
      </c>
      <c r="N467" s="178" t="s">
        <v>33</v>
      </c>
      <c r="O467" s="187"/>
      <c r="P467" s="134">
        <v>942</v>
      </c>
    </row>
    <row r="468" spans="2:16" x14ac:dyDescent="0.25">
      <c r="B468" s="30">
        <v>45357</v>
      </c>
      <c r="C468" s="115">
        <v>1189</v>
      </c>
      <c r="D468" s="116">
        <v>138</v>
      </c>
      <c r="E468" s="117" t="s">
        <v>167</v>
      </c>
      <c r="F468" s="186"/>
      <c r="G468" s="119" t="s">
        <v>33</v>
      </c>
      <c r="H468" s="120" t="s">
        <v>33</v>
      </c>
      <c r="I468" s="287">
        <v>64.989999999999995</v>
      </c>
      <c r="J468" s="179">
        <v>14.67</v>
      </c>
      <c r="K468" s="215" t="s">
        <v>167</v>
      </c>
      <c r="L468" s="181" t="s">
        <v>33</v>
      </c>
      <c r="M468" s="182">
        <v>81.760000000000005</v>
      </c>
      <c r="N468" s="178" t="s">
        <v>33</v>
      </c>
      <c r="O468" s="187"/>
      <c r="P468" s="134">
        <v>1488</v>
      </c>
    </row>
    <row r="469" spans="2:16" x14ac:dyDescent="0.25">
      <c r="B469" s="30">
        <v>45359</v>
      </c>
      <c r="C469" s="115">
        <v>1318</v>
      </c>
      <c r="D469" s="116">
        <v>190</v>
      </c>
      <c r="E469" s="117" t="s">
        <v>167</v>
      </c>
      <c r="F469" s="186"/>
      <c r="G469" s="119" t="s">
        <v>33</v>
      </c>
      <c r="H469" s="120" t="s">
        <v>33</v>
      </c>
      <c r="I469" s="287">
        <v>57</v>
      </c>
      <c r="J469" s="179">
        <v>17.63</v>
      </c>
      <c r="K469" s="215" t="s">
        <v>167</v>
      </c>
      <c r="L469" s="181" t="s">
        <v>33</v>
      </c>
      <c r="M469" s="182">
        <v>125.78</v>
      </c>
      <c r="N469" s="178" t="s">
        <v>33</v>
      </c>
      <c r="O469" s="187"/>
      <c r="P469" s="134">
        <v>1709</v>
      </c>
    </row>
    <row r="470" spans="2:16" x14ac:dyDescent="0.25">
      <c r="B470" s="30">
        <v>45362</v>
      </c>
      <c r="C470" s="115">
        <v>1408</v>
      </c>
      <c r="D470" s="116" t="s">
        <v>33</v>
      </c>
      <c r="E470" s="117" t="s">
        <v>167</v>
      </c>
      <c r="F470" s="186"/>
      <c r="G470" s="119" t="s">
        <v>33</v>
      </c>
      <c r="H470" s="120" t="s">
        <v>33</v>
      </c>
      <c r="I470" s="287">
        <v>20.54</v>
      </c>
      <c r="J470" s="179">
        <v>4.8499999999999996</v>
      </c>
      <c r="K470" s="215" t="s">
        <v>167</v>
      </c>
      <c r="L470" s="181" t="s">
        <v>33</v>
      </c>
      <c r="M470" s="182">
        <v>19.97</v>
      </c>
      <c r="N470" s="178" t="s">
        <v>33</v>
      </c>
      <c r="O470" s="187"/>
      <c r="P470" s="134">
        <v>1453</v>
      </c>
    </row>
    <row r="471" spans="2:16" x14ac:dyDescent="0.25">
      <c r="B471" s="30">
        <v>45364</v>
      </c>
      <c r="C471" s="115">
        <v>1116</v>
      </c>
      <c r="D471" s="116" t="s">
        <v>33</v>
      </c>
      <c r="E471" s="117" t="s">
        <v>167</v>
      </c>
      <c r="F471" s="186"/>
      <c r="G471" s="119" t="s">
        <v>33</v>
      </c>
      <c r="H471" s="120" t="s">
        <v>33</v>
      </c>
      <c r="I471" s="287">
        <v>27.2</v>
      </c>
      <c r="J471" s="179">
        <v>4.62</v>
      </c>
      <c r="K471" s="215" t="s">
        <v>167</v>
      </c>
      <c r="L471" s="181" t="s">
        <v>33</v>
      </c>
      <c r="M471" s="182">
        <v>22.81</v>
      </c>
      <c r="N471" s="178" t="s">
        <v>33</v>
      </c>
      <c r="O471" s="187"/>
      <c r="P471" s="134">
        <v>1171</v>
      </c>
    </row>
    <row r="472" spans="2:16" x14ac:dyDescent="0.25">
      <c r="B472" s="30">
        <v>45366</v>
      </c>
      <c r="C472" s="115">
        <v>1155</v>
      </c>
      <c r="D472" s="116" t="s">
        <v>33</v>
      </c>
      <c r="E472" s="117" t="s">
        <v>167</v>
      </c>
      <c r="F472" s="186"/>
      <c r="G472" s="119" t="s">
        <v>181</v>
      </c>
      <c r="H472" s="120" t="s">
        <v>33</v>
      </c>
      <c r="I472" s="287">
        <v>25.35</v>
      </c>
      <c r="J472" s="179">
        <v>2.8</v>
      </c>
      <c r="K472" s="215" t="s">
        <v>167</v>
      </c>
      <c r="L472" s="181" t="s">
        <v>33</v>
      </c>
      <c r="M472" s="182" t="s">
        <v>33</v>
      </c>
      <c r="N472" s="178" t="s">
        <v>33</v>
      </c>
      <c r="O472" s="187"/>
      <c r="P472" s="134">
        <v>1183</v>
      </c>
    </row>
    <row r="473" spans="2:16" x14ac:dyDescent="0.25">
      <c r="B473" s="30">
        <v>45371</v>
      </c>
      <c r="C473" s="115">
        <v>1468</v>
      </c>
      <c r="D473" s="116" t="s">
        <v>33</v>
      </c>
      <c r="E473" s="117" t="s">
        <v>167</v>
      </c>
      <c r="F473" s="186"/>
      <c r="G473" s="119" t="s">
        <v>181</v>
      </c>
      <c r="H473" s="120" t="s">
        <v>33</v>
      </c>
      <c r="I473" s="287">
        <v>25.39</v>
      </c>
      <c r="J473" s="179">
        <v>1.53</v>
      </c>
      <c r="K473" s="215" t="s">
        <v>167</v>
      </c>
      <c r="L473" s="181" t="s">
        <v>33</v>
      </c>
      <c r="M473" s="182">
        <v>62.87</v>
      </c>
      <c r="N473" s="178" t="s">
        <v>33</v>
      </c>
      <c r="O473" s="187"/>
      <c r="P473" s="134">
        <v>1558</v>
      </c>
    </row>
    <row r="474" spans="2:16" x14ac:dyDescent="0.25">
      <c r="B474" s="30">
        <v>45373</v>
      </c>
      <c r="C474" s="115">
        <v>1427</v>
      </c>
      <c r="D474" s="116" t="s">
        <v>33</v>
      </c>
      <c r="E474" s="117" t="s">
        <v>167</v>
      </c>
      <c r="F474" s="186"/>
      <c r="G474" s="119" t="s">
        <v>33</v>
      </c>
      <c r="H474" s="120" t="s">
        <v>33</v>
      </c>
      <c r="I474" s="287">
        <v>20.350000000000001</v>
      </c>
      <c r="J474" s="179">
        <v>1.88</v>
      </c>
      <c r="K474" s="215" t="s">
        <v>167</v>
      </c>
      <c r="L474" s="181" t="s">
        <v>33</v>
      </c>
      <c r="M474" s="182">
        <v>61.54</v>
      </c>
      <c r="N474" s="178" t="s">
        <v>33</v>
      </c>
      <c r="O474" s="187"/>
      <c r="P474" s="134">
        <v>1511</v>
      </c>
    </row>
    <row r="475" spans="2:16" x14ac:dyDescent="0.25">
      <c r="B475" s="30">
        <v>45376</v>
      </c>
      <c r="C475" s="115">
        <f>0.0864*Caudal!C475*Nitratos!D481</f>
        <v>1727.8894080000002</v>
      </c>
      <c r="D475" s="116" t="s">
        <v>33</v>
      </c>
      <c r="E475" s="117" t="s">
        <v>167</v>
      </c>
      <c r="F475" s="186"/>
      <c r="G475" s="119" t="s">
        <v>33</v>
      </c>
      <c r="H475" s="188">
        <f>0.0864*Caudal!T475*Nitratos!S481</f>
        <v>3.5527679999999999E-2</v>
      </c>
      <c r="I475" s="287">
        <f>0.0864*Caudal!U475*Nitratos!T481</f>
        <v>18.434304000000001</v>
      </c>
      <c r="J475" s="179">
        <f>0.0864*Caudal!V475*Nitratos!U481</f>
        <v>3.5054208000000004</v>
      </c>
      <c r="K475" s="215" t="s">
        <v>167</v>
      </c>
      <c r="L475" s="181" t="s">
        <v>33</v>
      </c>
      <c r="M475" s="182">
        <f>0.0864*Caudal!Y475*Nitratos!X481</f>
        <v>58.677696000000005</v>
      </c>
      <c r="N475" s="178"/>
      <c r="O475" s="187"/>
      <c r="P475" s="134">
        <f>C475+H475+I475+J475+M475</f>
        <v>1808.5423564800003</v>
      </c>
    </row>
    <row r="476" spans="2:16" x14ac:dyDescent="0.25">
      <c r="B476" s="30">
        <v>45397</v>
      </c>
      <c r="C476" s="115">
        <f>0.0864*Caudal!C476*Nitratos!D482</f>
        <v>415.92960000000005</v>
      </c>
      <c r="D476" s="116" t="s">
        <v>33</v>
      </c>
      <c r="E476" s="117" t="s">
        <v>33</v>
      </c>
      <c r="F476" s="186"/>
      <c r="G476" s="119" t="s">
        <v>33</v>
      </c>
      <c r="H476" s="120" t="s">
        <v>33</v>
      </c>
      <c r="I476" s="120" t="s">
        <v>167</v>
      </c>
      <c r="J476" s="175" t="s">
        <v>167</v>
      </c>
      <c r="K476" s="215" t="s">
        <v>167</v>
      </c>
      <c r="L476" s="181" t="s">
        <v>167</v>
      </c>
      <c r="M476" s="182" t="s">
        <v>33</v>
      </c>
      <c r="N476" s="178">
        <f>0.0864*Caudal!Z476*Nitratos!Y482</f>
        <v>25.99776</v>
      </c>
      <c r="O476" s="187"/>
      <c r="P476" s="134">
        <f>SUM(N476+C476)</f>
        <v>441.92736000000002</v>
      </c>
    </row>
    <row r="477" spans="2:16" hidden="1" x14ac:dyDescent="0.25">
      <c r="B477" s="246"/>
      <c r="C477" s="115">
        <f>0.0864*Caudal!C477*Nitratos!D483</f>
        <v>0</v>
      </c>
      <c r="D477" s="116"/>
      <c r="E477" s="117"/>
      <c r="F477" s="186"/>
      <c r="G477" s="119"/>
      <c r="H477" s="120"/>
      <c r="I477" s="287"/>
      <c r="J477" s="175" t="s">
        <v>167</v>
      </c>
      <c r="K477" s="215"/>
      <c r="L477" s="181"/>
      <c r="M477" s="182"/>
      <c r="N477" s="178"/>
      <c r="O477" s="187"/>
      <c r="P477" s="134"/>
    </row>
    <row r="478" spans="2:16" hidden="1" x14ac:dyDescent="0.25">
      <c r="B478" s="246"/>
      <c r="C478" s="115">
        <f>0.0864*Caudal!C478*Nitratos!D484</f>
        <v>0</v>
      </c>
      <c r="D478" s="116"/>
      <c r="E478" s="117"/>
      <c r="F478" s="186"/>
      <c r="G478" s="119"/>
      <c r="H478" s="120"/>
      <c r="I478" s="287"/>
      <c r="J478" s="175" t="s">
        <v>167</v>
      </c>
      <c r="K478" s="215"/>
      <c r="L478" s="181"/>
      <c r="M478" s="182"/>
      <c r="N478" s="178"/>
      <c r="O478" s="187"/>
      <c r="P478" s="134"/>
    </row>
    <row r="479" spans="2:16" hidden="1" x14ac:dyDescent="0.25">
      <c r="B479" s="246"/>
      <c r="C479" s="115">
        <f>0.0864*Caudal!C479*Nitratos!D485</f>
        <v>0</v>
      </c>
      <c r="D479" s="116" t="s">
        <v>42</v>
      </c>
      <c r="E479" s="117"/>
      <c r="F479" s="186"/>
      <c r="G479" s="119"/>
      <c r="H479" s="120"/>
      <c r="I479" s="120"/>
      <c r="J479" s="175" t="s">
        <v>167</v>
      </c>
      <c r="K479" s="215" t="s">
        <v>189</v>
      </c>
      <c r="L479" s="181"/>
      <c r="M479" s="182" t="s">
        <v>167</v>
      </c>
      <c r="N479" s="178"/>
      <c r="O479" s="187"/>
      <c r="P479" s="134"/>
    </row>
    <row r="480" spans="2:16" hidden="1" x14ac:dyDescent="0.25">
      <c r="B480" s="30"/>
      <c r="C480" s="115">
        <f>0.0864*Caudal!C480*Nitratos!D486</f>
        <v>0</v>
      </c>
      <c r="D480" s="116" t="s">
        <v>42</v>
      </c>
      <c r="E480" s="124"/>
      <c r="F480" s="186"/>
      <c r="G480" s="119"/>
      <c r="H480" s="120"/>
      <c r="I480" s="120"/>
      <c r="J480" s="175" t="s">
        <v>167</v>
      </c>
      <c r="K480" s="215" t="s">
        <v>189</v>
      </c>
      <c r="L480" s="181"/>
      <c r="M480" s="182" t="s">
        <v>167</v>
      </c>
      <c r="N480" s="178"/>
      <c r="O480" s="187"/>
      <c r="P480" s="134"/>
    </row>
    <row r="481" spans="2:16" x14ac:dyDescent="0.25">
      <c r="B481" s="30">
        <v>45399</v>
      </c>
      <c r="C481" s="115">
        <f>0.0864*Caudal!E483*Nitratos!D486</f>
        <v>127.15315200000001</v>
      </c>
      <c r="D481" s="104" t="s">
        <v>33</v>
      </c>
      <c r="E481" s="49" t="s">
        <v>33</v>
      </c>
      <c r="F481" s="105"/>
      <c r="G481" s="102" t="s">
        <v>33</v>
      </c>
      <c r="H481" s="103" t="s">
        <v>33</v>
      </c>
      <c r="I481" s="103" t="s">
        <v>167</v>
      </c>
      <c r="J481" s="175" t="s">
        <v>167</v>
      </c>
      <c r="K481" s="225" t="s">
        <v>167</v>
      </c>
      <c r="L481" s="176" t="s">
        <v>167</v>
      </c>
      <c r="M481" s="177" t="s">
        <v>33</v>
      </c>
      <c r="N481" s="178" t="s">
        <v>33</v>
      </c>
      <c r="O481" s="187"/>
      <c r="P481" s="134">
        <f>C481</f>
        <v>127.15315200000001</v>
      </c>
    </row>
    <row r="482" spans="2:16" x14ac:dyDescent="0.25">
      <c r="B482" s="30">
        <v>45401</v>
      </c>
      <c r="C482" s="115">
        <f>0.0864*Caudal!E484*Nitratos!D487</f>
        <v>524.75904000000003</v>
      </c>
      <c r="D482" s="104" t="s">
        <v>33</v>
      </c>
      <c r="E482" s="49" t="s">
        <v>33</v>
      </c>
      <c r="F482" s="105"/>
      <c r="G482" s="102" t="s">
        <v>33</v>
      </c>
      <c r="H482" s="103" t="s">
        <v>33</v>
      </c>
      <c r="I482" s="103" t="s">
        <v>167</v>
      </c>
      <c r="J482" s="175" t="s">
        <v>167</v>
      </c>
      <c r="K482" s="225" t="s">
        <v>167</v>
      </c>
      <c r="L482" s="176" t="s">
        <v>167</v>
      </c>
      <c r="M482" s="177" t="s">
        <v>33</v>
      </c>
      <c r="N482" s="178">
        <f>0.0864*Caudal!Z484*Nitratos!Y487</f>
        <v>84.955392000000003</v>
      </c>
      <c r="O482" s="187"/>
      <c r="P482" s="134">
        <f>C482+N482</f>
        <v>609.71443199999999</v>
      </c>
    </row>
    <row r="483" spans="2:16" x14ac:dyDescent="0.25">
      <c r="B483" s="30">
        <v>45404</v>
      </c>
      <c r="C483" s="115">
        <f>0.0864*Caudal!E485*Nitratos!D488</f>
        <v>368.17286400000006</v>
      </c>
      <c r="D483" s="104" t="s">
        <v>33</v>
      </c>
      <c r="E483" s="49" t="s">
        <v>33</v>
      </c>
      <c r="F483" s="105"/>
      <c r="G483" s="102" t="s">
        <v>33</v>
      </c>
      <c r="H483" s="103" t="s">
        <v>33</v>
      </c>
      <c r="I483" s="103" t="s">
        <v>167</v>
      </c>
      <c r="J483" s="175" t="s">
        <v>167</v>
      </c>
      <c r="K483" s="225" t="s">
        <v>167</v>
      </c>
      <c r="L483" s="176" t="s">
        <v>167</v>
      </c>
      <c r="M483" s="177">
        <f>0.0864*Caudal!Y485*Nitratos!X488</f>
        <v>54.418521600000005</v>
      </c>
      <c r="N483" s="178" t="s">
        <v>33</v>
      </c>
      <c r="O483" s="187"/>
      <c r="P483" s="134">
        <f>M483+C483</f>
        <v>422.59138560000008</v>
      </c>
    </row>
    <row r="484" spans="2:16" x14ac:dyDescent="0.25">
      <c r="B484" s="30">
        <v>45406</v>
      </c>
      <c r="C484" s="115">
        <f>0.0864*Caudal!E486*Nitratos!D489</f>
        <v>1702.8921599999999</v>
      </c>
      <c r="D484" s="104" t="s">
        <v>33</v>
      </c>
      <c r="E484" s="49" t="s">
        <v>33</v>
      </c>
      <c r="F484" s="105"/>
      <c r="G484" s="102" t="s">
        <v>33</v>
      </c>
      <c r="H484" s="103" t="s">
        <v>33</v>
      </c>
      <c r="I484" s="103" t="s">
        <v>167</v>
      </c>
      <c r="J484" s="175" t="s">
        <v>167</v>
      </c>
      <c r="K484" s="225" t="s">
        <v>167</v>
      </c>
      <c r="L484" s="176" t="s">
        <v>167</v>
      </c>
      <c r="M484" s="177" t="s">
        <v>33</v>
      </c>
      <c r="N484" s="178" t="s">
        <v>33</v>
      </c>
      <c r="O484" s="187"/>
      <c r="P484" s="134">
        <f>C484</f>
        <v>1702.8921599999999</v>
      </c>
    </row>
    <row r="485" spans="2:16" x14ac:dyDescent="0.25">
      <c r="B485" s="30">
        <v>45408</v>
      </c>
      <c r="C485" s="115">
        <f>0.0864*Caudal!E487*Nitratos!D490</f>
        <v>1799.8848000000003</v>
      </c>
      <c r="D485" s="104" t="s">
        <v>33</v>
      </c>
      <c r="E485" s="49" t="s">
        <v>33</v>
      </c>
      <c r="F485" s="105"/>
      <c r="G485" s="102" t="s">
        <v>33</v>
      </c>
      <c r="H485" s="103" t="s">
        <v>33</v>
      </c>
      <c r="I485" s="103" t="s">
        <v>167</v>
      </c>
      <c r="J485" s="175" t="s">
        <v>167</v>
      </c>
      <c r="K485" s="225" t="s">
        <v>167</v>
      </c>
      <c r="L485" s="176" t="s">
        <v>167</v>
      </c>
      <c r="M485" s="177">
        <f>0.0864*Caudal!Y487*Nitratos!X490</f>
        <v>205.19136</v>
      </c>
      <c r="N485" s="178" t="s">
        <v>33</v>
      </c>
      <c r="O485" s="187"/>
      <c r="P485" s="134">
        <f>C485+M485</f>
        <v>2005.0761600000003</v>
      </c>
    </row>
    <row r="486" spans="2:16" x14ac:dyDescent="0.25">
      <c r="B486" s="30">
        <v>45412</v>
      </c>
      <c r="C486" s="115">
        <f>0.0864*Caudal!E488*Nitratos!D491</f>
        <v>2361.2774400000003</v>
      </c>
      <c r="D486" s="104" t="s">
        <v>33</v>
      </c>
      <c r="E486" s="49" t="s">
        <v>33</v>
      </c>
      <c r="F486" s="105"/>
      <c r="G486" s="102" t="s">
        <v>33</v>
      </c>
      <c r="H486" s="103" t="s">
        <v>33</v>
      </c>
      <c r="I486" s="103" t="s">
        <v>167</v>
      </c>
      <c r="J486" s="175" t="s">
        <v>167</v>
      </c>
      <c r="K486" s="225" t="s">
        <v>167</v>
      </c>
      <c r="L486" s="176" t="s">
        <v>167</v>
      </c>
      <c r="M486" s="177">
        <f>0.0864*Caudal!Y488*Nitratos!X491</f>
        <v>51.425280000000001</v>
      </c>
      <c r="N486" s="178" t="s">
        <v>33</v>
      </c>
      <c r="O486" s="187"/>
      <c r="P486" s="134">
        <f>C486+M486</f>
        <v>2412.7027200000002</v>
      </c>
    </row>
    <row r="487" spans="2:16" x14ac:dyDescent="0.25">
      <c r="B487" s="30">
        <v>45414</v>
      </c>
      <c r="C487" s="115">
        <f>0.0864*Caudal!E489*Nitratos!D492</f>
        <v>2320.56576</v>
      </c>
      <c r="D487" s="104" t="s">
        <v>33</v>
      </c>
      <c r="E487" s="49" t="s">
        <v>33</v>
      </c>
      <c r="F487" s="105"/>
      <c r="G487" s="102" t="s">
        <v>33</v>
      </c>
      <c r="H487" s="103" t="s">
        <v>33</v>
      </c>
      <c r="I487" s="103" t="s">
        <v>167</v>
      </c>
      <c r="J487" s="175" t="s">
        <v>167</v>
      </c>
      <c r="K487" s="225" t="s">
        <v>167</v>
      </c>
      <c r="L487" s="176" t="s">
        <v>167</v>
      </c>
      <c r="M487" s="177">
        <f>0.0864*Caudal!Y489*Nitratos!X492</f>
        <v>54.478656000000008</v>
      </c>
      <c r="N487" s="178" t="s">
        <v>33</v>
      </c>
      <c r="O487" s="187"/>
      <c r="P487" s="134">
        <f>C487+M487</f>
        <v>2375.0444160000002</v>
      </c>
    </row>
    <row r="488" spans="2:16" x14ac:dyDescent="0.25">
      <c r="B488" s="30">
        <v>45415</v>
      </c>
      <c r="C488" s="115">
        <f>0.0864*Caudal!E490*Nitratos!D493</f>
        <v>2097.9648000000002</v>
      </c>
      <c r="D488" s="104" t="s">
        <v>33</v>
      </c>
      <c r="E488" s="49" t="s">
        <v>33</v>
      </c>
      <c r="F488" s="105"/>
      <c r="G488" s="102" t="s">
        <v>33</v>
      </c>
      <c r="H488" s="103" t="s">
        <v>33</v>
      </c>
      <c r="I488" s="103" t="s">
        <v>167</v>
      </c>
      <c r="J488" s="175" t="s">
        <v>167</v>
      </c>
      <c r="K488" s="225" t="s">
        <v>167</v>
      </c>
      <c r="L488" s="176" t="s">
        <v>167</v>
      </c>
      <c r="M488" s="177">
        <f>0.0864*Caudal!Y490*Nitratos!X493</f>
        <v>35.173439999999999</v>
      </c>
      <c r="N488" s="178" t="s">
        <v>33</v>
      </c>
      <c r="O488" s="187"/>
      <c r="P488" s="134">
        <f>C488+M488</f>
        <v>2133.1382400000002</v>
      </c>
    </row>
    <row r="489" spans="2:16" x14ac:dyDescent="0.25">
      <c r="B489" s="30">
        <v>45418</v>
      </c>
      <c r="C489" s="115">
        <f>0.0864*Caudal!E491*Nitratos!D494</f>
        <v>1388.7936000000002</v>
      </c>
      <c r="D489" s="104" t="s">
        <v>33</v>
      </c>
      <c r="E489" s="49" t="s">
        <v>33</v>
      </c>
      <c r="F489" s="105"/>
      <c r="G489" s="102" t="s">
        <v>33</v>
      </c>
      <c r="H489" s="103" t="s">
        <v>33</v>
      </c>
      <c r="I489" s="103" t="s">
        <v>167</v>
      </c>
      <c r="J489" s="175" t="s">
        <v>167</v>
      </c>
      <c r="K489" s="225" t="s">
        <v>167</v>
      </c>
      <c r="L489" s="176" t="s">
        <v>167</v>
      </c>
      <c r="M489" s="177">
        <f>0.0864*Caudal!Y491*Nitratos!X494</f>
        <v>89.413632000000007</v>
      </c>
      <c r="N489" s="178" t="s">
        <v>33</v>
      </c>
      <c r="O489" s="187"/>
      <c r="P489" s="134">
        <f>C489+M489</f>
        <v>1478.2072320000002</v>
      </c>
    </row>
    <row r="490" spans="2:16" x14ac:dyDescent="0.25">
      <c r="B490" s="30">
        <v>45420</v>
      </c>
      <c r="C490" s="115">
        <f>0.0864*Caudal!E492*Nitratos!D495</f>
        <v>745.61472000000003</v>
      </c>
      <c r="D490" s="104" t="s">
        <v>33</v>
      </c>
      <c r="E490" s="49" t="s">
        <v>33</v>
      </c>
      <c r="F490" s="105"/>
      <c r="G490" s="102" t="s">
        <v>33</v>
      </c>
      <c r="H490" s="103" t="s">
        <v>33</v>
      </c>
      <c r="I490" s="103" t="s">
        <v>167</v>
      </c>
      <c r="J490" s="175" t="s">
        <v>167</v>
      </c>
      <c r="K490" s="225" t="s">
        <v>167</v>
      </c>
      <c r="L490" s="176" t="s">
        <v>167</v>
      </c>
      <c r="M490" s="177" t="s">
        <v>33</v>
      </c>
      <c r="N490" s="178" t="s">
        <v>33</v>
      </c>
      <c r="O490" s="187"/>
      <c r="P490" s="134">
        <f>C490</f>
        <v>745.61472000000003</v>
      </c>
    </row>
    <row r="491" spans="2:16" x14ac:dyDescent="0.25">
      <c r="B491" s="30">
        <v>45422</v>
      </c>
      <c r="C491" s="115">
        <f>0.0864*Caudal!E493*Nitratos!D496</f>
        <v>1078.89408</v>
      </c>
      <c r="D491" s="104" t="s">
        <v>33</v>
      </c>
      <c r="E491" s="49" t="s">
        <v>33</v>
      </c>
      <c r="F491" s="105"/>
      <c r="G491" s="102" t="s">
        <v>33</v>
      </c>
      <c r="H491" s="103" t="s">
        <v>33</v>
      </c>
      <c r="I491" s="103" t="s">
        <v>167</v>
      </c>
      <c r="J491" s="175" t="s">
        <v>167</v>
      </c>
      <c r="K491" s="225" t="s">
        <v>167</v>
      </c>
      <c r="L491" s="176" t="s">
        <v>167</v>
      </c>
      <c r="M491" s="177">
        <f>0.0864*[1]Caudal!Y493*[1]Nitratos!X496</f>
        <v>68.152320000000003</v>
      </c>
      <c r="N491" s="178" t="s">
        <v>33</v>
      </c>
      <c r="O491" s="187"/>
      <c r="P491" s="134">
        <f>C491+M491</f>
        <v>1147.0463999999999</v>
      </c>
    </row>
    <row r="492" spans="2:16" x14ac:dyDescent="0.25">
      <c r="B492" s="30">
        <v>45425</v>
      </c>
      <c r="C492" s="115">
        <f>0.0864*Caudal!E494*Nitratos!D497</f>
        <v>1254.2774400000003</v>
      </c>
      <c r="D492" s="104" t="s">
        <v>33</v>
      </c>
      <c r="E492" s="49" t="s">
        <v>33</v>
      </c>
      <c r="F492" s="105"/>
      <c r="G492" s="102" t="s">
        <v>33</v>
      </c>
      <c r="H492" s="103" t="s">
        <v>33</v>
      </c>
      <c r="I492" s="103" t="s">
        <v>167</v>
      </c>
      <c r="J492" s="175" t="s">
        <v>167</v>
      </c>
      <c r="K492" s="225" t="s">
        <v>167</v>
      </c>
      <c r="L492" s="176" t="s">
        <v>167</v>
      </c>
      <c r="M492" s="177">
        <f>0.0864*Caudal!Y494*Nitratos!X497</f>
        <v>92.579328000000004</v>
      </c>
      <c r="N492" s="178" t="s">
        <v>33</v>
      </c>
      <c r="O492" s="187"/>
      <c r="P492" s="134">
        <f>C492+M492</f>
        <v>1346.8567680000003</v>
      </c>
    </row>
    <row r="493" spans="2:16" x14ac:dyDescent="0.25">
      <c r="B493" s="30">
        <v>45427</v>
      </c>
      <c r="C493" s="115">
        <f>0.0864*Caudal!E495*Nitratos!D498</f>
        <v>947.1409920000001</v>
      </c>
      <c r="D493" s="104" t="s">
        <v>33</v>
      </c>
      <c r="E493" s="49" t="s">
        <v>33</v>
      </c>
      <c r="F493" s="105"/>
      <c r="G493" s="102" t="s">
        <v>33</v>
      </c>
      <c r="H493" s="103" t="s">
        <v>33</v>
      </c>
      <c r="I493" s="103" t="s">
        <v>167</v>
      </c>
      <c r="J493" s="175" t="s">
        <v>167</v>
      </c>
      <c r="K493" s="225" t="s">
        <v>167</v>
      </c>
      <c r="L493" s="176" t="s">
        <v>167</v>
      </c>
      <c r="M493" s="177" t="s">
        <v>33</v>
      </c>
      <c r="N493" s="178" t="s">
        <v>33</v>
      </c>
      <c r="O493" s="187"/>
      <c r="P493" s="134">
        <f>C493</f>
        <v>947.1409920000001</v>
      </c>
    </row>
    <row r="494" spans="2:16" x14ac:dyDescent="0.25">
      <c r="B494" s="30">
        <v>45429</v>
      </c>
      <c r="C494" s="115">
        <f>0.0864*Caudal!E496*Nitratos!D499</f>
        <v>1241.0496000000001</v>
      </c>
      <c r="D494" s="104" t="s">
        <v>33</v>
      </c>
      <c r="E494" s="49" t="s">
        <v>33</v>
      </c>
      <c r="F494" s="105"/>
      <c r="G494" s="102" t="s">
        <v>33</v>
      </c>
      <c r="H494" s="103" t="s">
        <v>33</v>
      </c>
      <c r="I494" s="103" t="s">
        <v>167</v>
      </c>
      <c r="J494" s="175" t="s">
        <v>167</v>
      </c>
      <c r="K494" s="225" t="s">
        <v>167</v>
      </c>
      <c r="L494" s="176" t="s">
        <v>167</v>
      </c>
      <c r="M494" s="177">
        <f>0.0864*Caudal!Y496*Nitratos!X499</f>
        <v>148.17254400000002</v>
      </c>
      <c r="N494" s="178" t="s">
        <v>33</v>
      </c>
      <c r="O494" s="187"/>
      <c r="P494" s="134">
        <f>C494+M494</f>
        <v>1389.2221440000001</v>
      </c>
    </row>
    <row r="495" spans="2:16" x14ac:dyDescent="0.25">
      <c r="B495" s="30">
        <v>45432</v>
      </c>
      <c r="C495" s="115">
        <f>0.0864*Caudal!E497*Nitratos!D500</f>
        <v>873.33120000000008</v>
      </c>
      <c r="D495" s="104" t="s">
        <v>33</v>
      </c>
      <c r="E495" s="49" t="s">
        <v>33</v>
      </c>
      <c r="F495" s="105"/>
      <c r="G495" s="102" t="s">
        <v>33</v>
      </c>
      <c r="H495" s="103" t="s">
        <v>33</v>
      </c>
      <c r="I495" s="103" t="s">
        <v>167</v>
      </c>
      <c r="J495" s="175" t="s">
        <v>167</v>
      </c>
      <c r="K495" s="225" t="s">
        <v>167</v>
      </c>
      <c r="L495" s="176" t="s">
        <v>167</v>
      </c>
      <c r="M495" s="177">
        <f>0.0864*Caudal!Y497*Nitratos!X500</f>
        <v>38.646720000000002</v>
      </c>
      <c r="N495" s="178" t="s">
        <v>33</v>
      </c>
      <c r="O495" s="187"/>
      <c r="P495" s="134">
        <f>C495+M495</f>
        <v>911.97792000000004</v>
      </c>
    </row>
    <row r="496" spans="2:16" x14ac:dyDescent="0.25">
      <c r="B496" s="30">
        <v>45434</v>
      </c>
      <c r="C496" s="115">
        <f>0.0864*Caudal!E498*Nitratos!D501</f>
        <v>972.83807999999999</v>
      </c>
      <c r="D496" s="104" t="s">
        <v>33</v>
      </c>
      <c r="E496" s="49" t="s">
        <v>33</v>
      </c>
      <c r="F496" s="105"/>
      <c r="G496" s="102" t="s">
        <v>33</v>
      </c>
      <c r="H496" s="103" t="s">
        <v>33</v>
      </c>
      <c r="I496" s="103" t="s">
        <v>167</v>
      </c>
      <c r="J496" s="175" t="s">
        <v>167</v>
      </c>
      <c r="K496" s="225" t="s">
        <v>167</v>
      </c>
      <c r="L496" s="176" t="s">
        <v>167</v>
      </c>
      <c r="M496" s="177" t="s">
        <v>33</v>
      </c>
      <c r="N496" s="178" t="s">
        <v>33</v>
      </c>
      <c r="O496" s="187"/>
      <c r="P496" s="134">
        <f>C496</f>
        <v>972.83807999999999</v>
      </c>
    </row>
    <row r="497" spans="2:16" x14ac:dyDescent="0.25">
      <c r="B497" s="30">
        <v>45436</v>
      </c>
      <c r="C497" s="115">
        <f>0.0864*Caudal!E499*Nitratos!D502</f>
        <v>763.34400000000005</v>
      </c>
      <c r="D497" s="104" t="s">
        <v>33</v>
      </c>
      <c r="E497" s="49" t="s">
        <v>33</v>
      </c>
      <c r="F497" s="105"/>
      <c r="G497" s="102" t="s">
        <v>33</v>
      </c>
      <c r="H497" s="103" t="s">
        <v>33</v>
      </c>
      <c r="I497" s="103" t="s">
        <v>167</v>
      </c>
      <c r="J497" s="175" t="s">
        <v>167</v>
      </c>
      <c r="K497" s="225" t="s">
        <v>167</v>
      </c>
      <c r="L497" s="176" t="s">
        <v>167</v>
      </c>
      <c r="M497" s="177" t="s">
        <v>33</v>
      </c>
      <c r="N497" s="178" t="s">
        <v>33</v>
      </c>
      <c r="O497" s="187"/>
      <c r="P497" s="134">
        <f>C497</f>
        <v>763.34400000000005</v>
      </c>
    </row>
    <row r="498" spans="2:16" x14ac:dyDescent="0.25">
      <c r="B498" s="30">
        <v>45439</v>
      </c>
      <c r="C498" s="115">
        <f>0.0864*Caudal!E500*Nitratos!D503</f>
        <v>1039.9104</v>
      </c>
      <c r="D498" s="104" t="s">
        <v>33</v>
      </c>
      <c r="E498" s="49" t="s">
        <v>33</v>
      </c>
      <c r="F498" s="105"/>
      <c r="G498" s="102" t="s">
        <v>33</v>
      </c>
      <c r="H498" s="103" t="s">
        <v>33</v>
      </c>
      <c r="I498" s="103" t="s">
        <v>167</v>
      </c>
      <c r="J498" s="175" t="s">
        <v>167</v>
      </c>
      <c r="K498" s="225" t="s">
        <v>167</v>
      </c>
      <c r="L498" s="176" t="s">
        <v>167</v>
      </c>
      <c r="M498" s="177">
        <f>0.0864*Caudal!Y500*Nitratos!X503</f>
        <v>9.8217791999999999</v>
      </c>
      <c r="N498" s="178" t="s">
        <v>33</v>
      </c>
      <c r="O498" s="187"/>
      <c r="P498" s="327">
        <f>C498+M498</f>
        <v>1049.7321792</v>
      </c>
    </row>
    <row r="499" spans="2:16" x14ac:dyDescent="0.25">
      <c r="B499" s="30">
        <v>45441</v>
      </c>
      <c r="C499" s="113">
        <v>794.09341440000014</v>
      </c>
      <c r="D499" s="104" t="s">
        <v>33</v>
      </c>
      <c r="E499" s="49" t="s">
        <v>33</v>
      </c>
      <c r="F499" s="105"/>
      <c r="G499" s="102" t="s">
        <v>33</v>
      </c>
      <c r="H499" s="103" t="s">
        <v>33</v>
      </c>
      <c r="I499" s="103" t="s">
        <v>167</v>
      </c>
      <c r="J499" s="175" t="s">
        <v>167</v>
      </c>
      <c r="K499" s="225" t="s">
        <v>167</v>
      </c>
      <c r="L499" s="176" t="s">
        <v>167</v>
      </c>
      <c r="M499" s="177" t="s">
        <v>167</v>
      </c>
      <c r="N499" s="178" t="s">
        <v>33</v>
      </c>
      <c r="O499" s="187"/>
      <c r="P499" s="129">
        <f>C499</f>
        <v>794.09341440000014</v>
      </c>
    </row>
    <row r="500" spans="2:16" x14ac:dyDescent="0.25">
      <c r="B500" s="30">
        <v>45443</v>
      </c>
      <c r="C500" s="113">
        <v>733.42687679999995</v>
      </c>
      <c r="D500" s="104" t="s">
        <v>33</v>
      </c>
      <c r="E500" s="49" t="s">
        <v>33</v>
      </c>
      <c r="F500" s="105"/>
      <c r="G500" s="102" t="s">
        <v>33</v>
      </c>
      <c r="H500" s="103" t="s">
        <v>33</v>
      </c>
      <c r="I500" s="103" t="s">
        <v>167</v>
      </c>
      <c r="J500" s="175" t="s">
        <v>167</v>
      </c>
      <c r="K500" s="225" t="s">
        <v>167</v>
      </c>
      <c r="L500" s="176" t="s">
        <v>167</v>
      </c>
      <c r="M500" s="177">
        <v>3.4292159999999998</v>
      </c>
      <c r="N500" s="178" t="s">
        <v>33</v>
      </c>
      <c r="O500" s="187"/>
      <c r="P500" s="129">
        <f>C500+M500</f>
        <v>736.85609279999994</v>
      </c>
    </row>
    <row r="501" spans="2:16" x14ac:dyDescent="0.25">
      <c r="B501" s="30">
        <v>45446</v>
      </c>
      <c r="C501" s="113">
        <v>411.42815999999999</v>
      </c>
      <c r="D501" s="104" t="s">
        <v>33</v>
      </c>
      <c r="E501" s="49" t="s">
        <v>33</v>
      </c>
      <c r="F501" s="105"/>
      <c r="G501" s="102" t="s">
        <v>33</v>
      </c>
      <c r="H501" s="103" t="s">
        <v>33</v>
      </c>
      <c r="I501" s="103" t="s">
        <v>167</v>
      </c>
      <c r="J501" s="175" t="s">
        <v>167</v>
      </c>
      <c r="K501" s="225" t="s">
        <v>167</v>
      </c>
      <c r="L501" s="176" t="s">
        <v>167</v>
      </c>
      <c r="M501" s="177" t="s">
        <v>33</v>
      </c>
      <c r="N501" s="178" t="s">
        <v>33</v>
      </c>
      <c r="O501" s="187"/>
      <c r="P501" s="129">
        <f>C501</f>
        <v>411.42815999999999</v>
      </c>
    </row>
    <row r="502" spans="2:16" x14ac:dyDescent="0.25">
      <c r="B502" s="30">
        <v>45448</v>
      </c>
      <c r="C502" s="113">
        <v>786.2321376000001</v>
      </c>
      <c r="D502" s="104" t="s">
        <v>33</v>
      </c>
      <c r="E502" s="49" t="s">
        <v>33</v>
      </c>
      <c r="F502" s="105"/>
      <c r="G502" s="102" t="s">
        <v>33</v>
      </c>
      <c r="H502" s="103" t="s">
        <v>33</v>
      </c>
      <c r="I502" s="103" t="s">
        <v>167</v>
      </c>
      <c r="J502" s="175" t="s">
        <v>167</v>
      </c>
      <c r="K502" s="225" t="s">
        <v>167</v>
      </c>
      <c r="L502" s="176" t="s">
        <v>167</v>
      </c>
      <c r="M502" s="177" t="s">
        <v>33</v>
      </c>
      <c r="N502" s="178" t="s">
        <v>33</v>
      </c>
      <c r="O502" s="187"/>
      <c r="P502" s="129">
        <f>C502</f>
        <v>786.2321376000001</v>
      </c>
    </row>
    <row r="503" spans="2:16" x14ac:dyDescent="0.25">
      <c r="B503" s="30">
        <v>45450</v>
      </c>
      <c r="C503" s="113">
        <v>1011.2688000000001</v>
      </c>
      <c r="D503" s="104" t="s">
        <v>33</v>
      </c>
      <c r="E503" s="49" t="s">
        <v>33</v>
      </c>
      <c r="F503" s="105"/>
      <c r="G503" s="102" t="s">
        <v>33</v>
      </c>
      <c r="H503" s="103" t="s">
        <v>33</v>
      </c>
      <c r="I503" s="103" t="s">
        <v>167</v>
      </c>
      <c r="J503" s="175" t="s">
        <v>167</v>
      </c>
      <c r="K503" s="225" t="s">
        <v>167</v>
      </c>
      <c r="L503" s="176" t="s">
        <v>167</v>
      </c>
      <c r="M503" s="177">
        <v>46.2139776</v>
      </c>
      <c r="N503" s="178" t="s">
        <v>33</v>
      </c>
      <c r="O503" s="187"/>
      <c r="P503" s="129">
        <f>C503+M503</f>
        <v>1057.4827776</v>
      </c>
    </row>
    <row r="504" spans="2:16" x14ac:dyDescent="0.25">
      <c r="B504" s="30">
        <v>45453</v>
      </c>
      <c r="C504" s="113">
        <v>837.26784000000009</v>
      </c>
      <c r="D504" s="104" t="s">
        <v>33</v>
      </c>
      <c r="E504" s="49" t="s">
        <v>33</v>
      </c>
      <c r="F504" s="105"/>
      <c r="G504" s="102" t="s">
        <v>33</v>
      </c>
      <c r="H504" s="103" t="s">
        <v>33</v>
      </c>
      <c r="I504" s="103" t="s">
        <v>167</v>
      </c>
      <c r="J504" s="175" t="s">
        <v>167</v>
      </c>
      <c r="K504" s="225" t="s">
        <v>167</v>
      </c>
      <c r="L504" s="176" t="s">
        <v>167</v>
      </c>
      <c r="M504" s="177">
        <v>19.392047999999999</v>
      </c>
      <c r="N504" s="178" t="s">
        <v>33</v>
      </c>
      <c r="O504" s="187"/>
      <c r="P504" s="129">
        <f>C504+M504</f>
        <v>856.65988800000014</v>
      </c>
    </row>
    <row r="505" spans="2:16" x14ac:dyDescent="0.25">
      <c r="B505" s="30">
        <v>45455</v>
      </c>
      <c r="C505" s="113">
        <v>990.57945600000005</v>
      </c>
      <c r="D505" s="104" t="s">
        <v>33</v>
      </c>
      <c r="E505" s="49" t="s">
        <v>33</v>
      </c>
      <c r="F505" s="105"/>
      <c r="G505" s="102" t="s">
        <v>33</v>
      </c>
      <c r="H505" s="103" t="s">
        <v>33</v>
      </c>
      <c r="I505" s="103" t="s">
        <v>167</v>
      </c>
      <c r="J505" s="175" t="s">
        <v>167</v>
      </c>
      <c r="K505" s="225" t="s">
        <v>167</v>
      </c>
      <c r="L505" s="176" t="s">
        <v>167</v>
      </c>
      <c r="M505" s="177">
        <v>263.52440640000003</v>
      </c>
      <c r="N505" s="178" t="s">
        <v>33</v>
      </c>
      <c r="O505" s="187"/>
      <c r="P505" s="129">
        <f>C505+M505</f>
        <v>1254.1038624</v>
      </c>
    </row>
    <row r="506" spans="2:16" x14ac:dyDescent="0.25">
      <c r="B506" s="30">
        <v>45457</v>
      </c>
      <c r="C506" s="113">
        <v>3257.0640000000003</v>
      </c>
      <c r="D506" s="104" t="s">
        <v>33</v>
      </c>
      <c r="E506" s="49" t="s">
        <v>33</v>
      </c>
      <c r="F506" s="105"/>
      <c r="G506" s="102" t="s">
        <v>33</v>
      </c>
      <c r="H506" s="103" t="s">
        <v>33</v>
      </c>
      <c r="I506" s="103">
        <v>414.15010560000002</v>
      </c>
      <c r="J506" s="175" t="s">
        <v>167</v>
      </c>
      <c r="K506" s="225" t="s">
        <v>167</v>
      </c>
      <c r="L506" s="176" t="s">
        <v>167</v>
      </c>
      <c r="M506" s="177">
        <v>305.72596800000002</v>
      </c>
      <c r="N506" s="178" t="s">
        <v>33</v>
      </c>
      <c r="O506" s="187"/>
      <c r="P506" s="129">
        <f>C506+M506+I506</f>
        <v>3976.9400736000007</v>
      </c>
    </row>
    <row r="507" spans="2:16" x14ac:dyDescent="0.25">
      <c r="B507" s="30">
        <v>45460</v>
      </c>
      <c r="C507" s="113">
        <v>2212.5311999999999</v>
      </c>
      <c r="D507" s="104" t="s">
        <v>33</v>
      </c>
      <c r="E507" s="49" t="s">
        <v>33</v>
      </c>
      <c r="F507" s="105"/>
      <c r="G507" s="102" t="s">
        <v>33</v>
      </c>
      <c r="H507" s="103" t="s">
        <v>33</v>
      </c>
      <c r="I507" s="103" t="s">
        <v>167</v>
      </c>
      <c r="J507" s="175" t="s">
        <v>167</v>
      </c>
      <c r="K507" s="225" t="s">
        <v>167</v>
      </c>
      <c r="L507" s="176" t="s">
        <v>167</v>
      </c>
      <c r="M507" s="177">
        <v>104.05324800000001</v>
      </c>
      <c r="N507" s="178" t="s">
        <v>33</v>
      </c>
      <c r="O507" s="187"/>
      <c r="P507" s="129">
        <f t="shared" ref="P507:P512" si="2">C507+M507</f>
        <v>2316.5844480000001</v>
      </c>
    </row>
    <row r="508" spans="2:16" x14ac:dyDescent="0.25">
      <c r="B508" s="30">
        <v>45462</v>
      </c>
      <c r="C508" s="113">
        <v>2177.2800000000002</v>
      </c>
      <c r="D508" s="104" t="s">
        <v>33</v>
      </c>
      <c r="E508" s="49" t="s">
        <v>33</v>
      </c>
      <c r="F508" s="105"/>
      <c r="G508" s="102" t="s">
        <v>33</v>
      </c>
      <c r="H508" s="103" t="s">
        <v>33</v>
      </c>
      <c r="I508" s="103" t="s">
        <v>167</v>
      </c>
      <c r="J508" s="175" t="s">
        <v>167</v>
      </c>
      <c r="K508" s="225" t="s">
        <v>167</v>
      </c>
      <c r="L508" s="176" t="s">
        <v>167</v>
      </c>
      <c r="M508" s="177">
        <v>123.740352</v>
      </c>
      <c r="N508" s="178" t="s">
        <v>33</v>
      </c>
      <c r="O508" s="187"/>
      <c r="P508" s="129">
        <f t="shared" si="2"/>
        <v>2301.020352</v>
      </c>
    </row>
    <row r="509" spans="2:16" x14ac:dyDescent="0.25">
      <c r="B509" s="30">
        <v>45464</v>
      </c>
      <c r="C509" s="113">
        <v>1987.6320000000001</v>
      </c>
      <c r="D509" s="104" t="s">
        <v>33</v>
      </c>
      <c r="E509" s="49" t="s">
        <v>33</v>
      </c>
      <c r="F509" s="105"/>
      <c r="G509" s="102" t="s">
        <v>33</v>
      </c>
      <c r="H509" s="103" t="s">
        <v>33</v>
      </c>
      <c r="I509" s="103" t="s">
        <v>167</v>
      </c>
      <c r="J509" s="175" t="s">
        <v>167</v>
      </c>
      <c r="K509" s="225" t="s">
        <v>167</v>
      </c>
      <c r="L509" s="176" t="s">
        <v>167</v>
      </c>
      <c r="M509" s="177">
        <f>0.0864*Caudal!Y511*Nitratos!X514</f>
        <v>31.325184</v>
      </c>
      <c r="N509" s="178" t="s">
        <v>33</v>
      </c>
      <c r="O509" s="187"/>
      <c r="P509" s="129">
        <f t="shared" si="2"/>
        <v>2018.9571840000001</v>
      </c>
    </row>
    <row r="510" spans="2:16" x14ac:dyDescent="0.25">
      <c r="B510" s="30">
        <v>45467</v>
      </c>
      <c r="C510" s="113">
        <v>1452.7446335999996</v>
      </c>
      <c r="D510" s="104" t="s">
        <v>33</v>
      </c>
      <c r="E510" s="49" t="s">
        <v>33</v>
      </c>
      <c r="F510" s="105"/>
      <c r="G510" s="102" t="s">
        <v>33</v>
      </c>
      <c r="H510" s="103" t="s">
        <v>33</v>
      </c>
      <c r="I510" s="103" t="s">
        <v>167</v>
      </c>
      <c r="J510" s="175" t="s">
        <v>167</v>
      </c>
      <c r="K510" s="225" t="s">
        <v>167</v>
      </c>
      <c r="L510" s="176" t="s">
        <v>167</v>
      </c>
      <c r="M510" s="177">
        <v>363.18881088000001</v>
      </c>
      <c r="N510" s="178" t="s">
        <v>33</v>
      </c>
      <c r="O510" s="187"/>
      <c r="P510" s="129">
        <f t="shared" si="2"/>
        <v>1815.9334444799997</v>
      </c>
    </row>
    <row r="511" spans="2:16" x14ac:dyDescent="0.25">
      <c r="B511" s="30">
        <v>45469</v>
      </c>
      <c r="C511" s="113">
        <v>2076.6240000000003</v>
      </c>
      <c r="D511" s="104" t="s">
        <v>33</v>
      </c>
      <c r="E511" s="49" t="s">
        <v>33</v>
      </c>
      <c r="F511" s="105"/>
      <c r="G511" s="102" t="s">
        <v>33</v>
      </c>
      <c r="H511" s="103" t="s">
        <v>33</v>
      </c>
      <c r="I511" s="103" t="s">
        <v>167</v>
      </c>
      <c r="J511" s="175" t="s">
        <v>167</v>
      </c>
      <c r="K511" s="225" t="s">
        <v>167</v>
      </c>
      <c r="L511" s="176" t="s">
        <v>167</v>
      </c>
      <c r="M511" s="177">
        <v>162.15724800000004</v>
      </c>
      <c r="N511" s="178" t="s">
        <v>33</v>
      </c>
      <c r="O511" s="187"/>
      <c r="P511" s="129">
        <f t="shared" si="2"/>
        <v>2238.7812480000002</v>
      </c>
    </row>
    <row r="512" spans="2:16" x14ac:dyDescent="0.25">
      <c r="B512" s="30">
        <v>45471</v>
      </c>
      <c r="C512" s="113">
        <v>1661.0832</v>
      </c>
      <c r="D512" s="104" t="s">
        <v>33</v>
      </c>
      <c r="E512" s="49" t="s">
        <v>33</v>
      </c>
      <c r="F512" s="105"/>
      <c r="G512" s="102" t="s">
        <v>33</v>
      </c>
      <c r="H512" s="103" t="s">
        <v>33</v>
      </c>
      <c r="I512" s="103" t="s">
        <v>167</v>
      </c>
      <c r="J512" s="175" t="s">
        <v>167</v>
      </c>
      <c r="K512" s="225" t="s">
        <v>167</v>
      </c>
      <c r="L512" s="176" t="s">
        <v>167</v>
      </c>
      <c r="M512" s="177">
        <v>142.40448000000001</v>
      </c>
      <c r="N512" s="178" t="s">
        <v>33</v>
      </c>
      <c r="O512" s="187"/>
      <c r="P512" s="129">
        <f t="shared" si="2"/>
        <v>1803.48768</v>
      </c>
    </row>
    <row r="513" spans="2:16" x14ac:dyDescent="0.25">
      <c r="B513" s="30">
        <v>45474</v>
      </c>
      <c r="C513" s="113">
        <v>1337.47</v>
      </c>
      <c r="D513" s="104" t="s">
        <v>33</v>
      </c>
      <c r="E513" s="49" t="s">
        <v>33</v>
      </c>
      <c r="F513" s="105"/>
      <c r="G513" s="102" t="s">
        <v>33</v>
      </c>
      <c r="H513" s="103" t="s">
        <v>33</v>
      </c>
      <c r="I513" s="103" t="s">
        <v>167</v>
      </c>
      <c r="J513" s="175" t="s">
        <v>167</v>
      </c>
      <c r="K513" s="225" t="s">
        <v>167</v>
      </c>
      <c r="L513" s="176" t="s">
        <v>167</v>
      </c>
      <c r="M513" s="177">
        <v>135.22999999999999</v>
      </c>
      <c r="N513" s="178" t="s">
        <v>33</v>
      </c>
      <c r="O513" s="187"/>
      <c r="P513" s="129">
        <f>C513+M513</f>
        <v>1472.7</v>
      </c>
    </row>
    <row r="514" spans="2:16" x14ac:dyDescent="0.25">
      <c r="B514" s="30">
        <v>45476</v>
      </c>
      <c r="C514" s="113">
        <v>1455.9609600000001</v>
      </c>
      <c r="D514" s="104" t="s">
        <v>33</v>
      </c>
      <c r="E514" s="49" t="s">
        <v>33</v>
      </c>
      <c r="F514" s="105"/>
      <c r="G514" s="102" t="s">
        <v>33</v>
      </c>
      <c r="H514" s="103" t="s">
        <v>33</v>
      </c>
      <c r="I514" s="103" t="s">
        <v>167</v>
      </c>
      <c r="J514" s="175" t="s">
        <v>167</v>
      </c>
      <c r="K514" s="225" t="s">
        <v>167</v>
      </c>
      <c r="L514" s="176" t="s">
        <v>167</v>
      </c>
      <c r="M514" s="177">
        <v>52.876800000000003</v>
      </c>
      <c r="N514" s="178" t="s">
        <v>33</v>
      </c>
      <c r="O514" s="187"/>
      <c r="P514" s="129">
        <f>C514+M514</f>
        <v>1508.8377600000001</v>
      </c>
    </row>
    <row r="515" spans="2:16" x14ac:dyDescent="0.25">
      <c r="B515" s="30">
        <v>45478</v>
      </c>
      <c r="C515" s="113">
        <v>1329.4022400000001</v>
      </c>
      <c r="D515" s="104" t="s">
        <v>33</v>
      </c>
      <c r="E515" s="49" t="s">
        <v>33</v>
      </c>
      <c r="F515" s="105"/>
      <c r="G515" s="102" t="s">
        <v>33</v>
      </c>
      <c r="H515" s="103" t="s">
        <v>33</v>
      </c>
      <c r="I515" s="103" t="s">
        <v>167</v>
      </c>
      <c r="J515" s="175" t="s">
        <v>167</v>
      </c>
      <c r="K515" s="225" t="s">
        <v>167</v>
      </c>
      <c r="L515" s="176" t="s">
        <v>167</v>
      </c>
      <c r="M515" s="177">
        <v>71.318016000000014</v>
      </c>
      <c r="N515" s="178" t="s">
        <v>33</v>
      </c>
      <c r="O515" s="187"/>
      <c r="P515" s="129">
        <f>C515+M515</f>
        <v>1400.7202560000001</v>
      </c>
    </row>
    <row r="516" spans="2:16" x14ac:dyDescent="0.25">
      <c r="B516" s="30">
        <v>45481</v>
      </c>
      <c r="C516" s="113">
        <v>963.96134400000005</v>
      </c>
      <c r="D516" s="104" t="s">
        <v>33</v>
      </c>
      <c r="E516" s="49" t="s">
        <v>33</v>
      </c>
      <c r="F516" s="105"/>
      <c r="G516" s="102" t="s">
        <v>33</v>
      </c>
      <c r="H516" s="103" t="s">
        <v>33</v>
      </c>
      <c r="I516" s="103" t="s">
        <v>167</v>
      </c>
      <c r="J516" s="175" t="s">
        <v>167</v>
      </c>
      <c r="K516" s="225" t="s">
        <v>167</v>
      </c>
      <c r="L516" s="176" t="s">
        <v>167</v>
      </c>
      <c r="M516" s="177">
        <v>44.141760000000005</v>
      </c>
      <c r="N516" s="178" t="s">
        <v>33</v>
      </c>
      <c r="O516" s="187"/>
      <c r="P516" s="129">
        <f t="shared" ref="P516:P521" si="3">C516+M516</f>
        <v>1008.103104</v>
      </c>
    </row>
    <row r="517" spans="2:16" x14ac:dyDescent="0.25">
      <c r="B517" s="30">
        <v>45483</v>
      </c>
      <c r="C517" s="113">
        <v>1002.79296</v>
      </c>
      <c r="D517" s="104" t="s">
        <v>33</v>
      </c>
      <c r="E517" s="49" t="s">
        <v>33</v>
      </c>
      <c r="F517" s="105"/>
      <c r="G517" s="102" t="s">
        <v>33</v>
      </c>
      <c r="H517" s="103" t="s">
        <v>33</v>
      </c>
      <c r="I517" s="103" t="s">
        <v>167</v>
      </c>
      <c r="J517" s="175" t="s">
        <v>167</v>
      </c>
      <c r="K517" s="225" t="s">
        <v>167</v>
      </c>
      <c r="L517" s="176" t="s">
        <v>167</v>
      </c>
      <c r="M517" s="177">
        <v>60.901631999999999</v>
      </c>
      <c r="N517" s="178" t="s">
        <v>33</v>
      </c>
      <c r="O517" s="187"/>
      <c r="P517" s="129">
        <f t="shared" si="3"/>
        <v>1063.6945920000001</v>
      </c>
    </row>
    <row r="518" spans="2:16" x14ac:dyDescent="0.25">
      <c r="B518" s="30">
        <v>45485</v>
      </c>
      <c r="C518" s="113">
        <v>632.75040000000001</v>
      </c>
      <c r="D518" s="104" t="s">
        <v>33</v>
      </c>
      <c r="E518" s="49" t="s">
        <v>33</v>
      </c>
      <c r="F518" s="105"/>
      <c r="G518" s="102" t="s">
        <v>33</v>
      </c>
      <c r="H518" s="103" t="s">
        <v>33</v>
      </c>
      <c r="I518" s="103" t="s">
        <v>167</v>
      </c>
      <c r="J518" s="175" t="s">
        <v>167</v>
      </c>
      <c r="K518" s="225" t="s">
        <v>167</v>
      </c>
      <c r="L518" s="176" t="s">
        <v>167</v>
      </c>
      <c r="M518" s="177">
        <v>17.992800000000003</v>
      </c>
      <c r="N518" s="178" t="s">
        <v>33</v>
      </c>
      <c r="O518" s="187"/>
      <c r="P518" s="129">
        <f t="shared" si="3"/>
        <v>650.7432</v>
      </c>
    </row>
    <row r="519" spans="2:16" x14ac:dyDescent="0.25">
      <c r="B519" s="30">
        <v>45488</v>
      </c>
      <c r="C519" s="113">
        <v>967.76640000000009</v>
      </c>
      <c r="D519" s="104" t="s">
        <v>33</v>
      </c>
      <c r="E519" s="49" t="s">
        <v>33</v>
      </c>
      <c r="F519" s="105"/>
      <c r="G519" s="102" t="s">
        <v>33</v>
      </c>
      <c r="H519" s="103" t="s">
        <v>33</v>
      </c>
      <c r="I519" s="103" t="s">
        <v>167</v>
      </c>
      <c r="J519" s="175" t="s">
        <v>167</v>
      </c>
      <c r="K519" s="225" t="s">
        <v>167</v>
      </c>
      <c r="L519" s="176" t="s">
        <v>167</v>
      </c>
      <c r="M519" s="177">
        <v>15.161472000000003</v>
      </c>
      <c r="N519" s="178" t="s">
        <v>33</v>
      </c>
      <c r="O519" s="187"/>
      <c r="P519" s="129">
        <f t="shared" si="3"/>
        <v>982.92787200000009</v>
      </c>
    </row>
    <row r="520" spans="2:16" x14ac:dyDescent="0.25">
      <c r="B520" s="30">
        <v>45490</v>
      </c>
      <c r="C520" s="113">
        <v>981.46857599999998</v>
      </c>
      <c r="D520" s="104" t="s">
        <v>33</v>
      </c>
      <c r="E520" s="49" t="s">
        <v>33</v>
      </c>
      <c r="F520" s="105"/>
      <c r="G520" s="102" t="s">
        <v>33</v>
      </c>
      <c r="H520" s="103" t="s">
        <v>33</v>
      </c>
      <c r="I520" s="103" t="s">
        <v>167</v>
      </c>
      <c r="J520" s="175" t="s">
        <v>167</v>
      </c>
      <c r="K520" s="225" t="s">
        <v>167</v>
      </c>
      <c r="L520" s="176" t="s">
        <v>167</v>
      </c>
      <c r="M520" s="177">
        <v>12.627360000000001</v>
      </c>
      <c r="N520" s="178" t="s">
        <v>33</v>
      </c>
      <c r="O520" s="187"/>
      <c r="P520" s="129">
        <f t="shared" si="3"/>
        <v>994.09593599999994</v>
      </c>
    </row>
    <row r="521" spans="2:16" x14ac:dyDescent="0.25">
      <c r="B521" s="30">
        <v>45492</v>
      </c>
      <c r="C521" s="113">
        <v>856.03737600000011</v>
      </c>
      <c r="D521" s="104" t="s">
        <v>33</v>
      </c>
      <c r="E521" s="49" t="s">
        <v>33</v>
      </c>
      <c r="F521" s="105"/>
      <c r="G521" s="102" t="s">
        <v>33</v>
      </c>
      <c r="H521" s="103" t="s">
        <v>33</v>
      </c>
      <c r="I521" s="103" t="s">
        <v>167</v>
      </c>
      <c r="J521" s="175" t="s">
        <v>167</v>
      </c>
      <c r="K521" s="225" t="s">
        <v>167</v>
      </c>
      <c r="L521" s="176" t="s">
        <v>167</v>
      </c>
      <c r="M521" s="177">
        <v>44.592768</v>
      </c>
      <c r="N521" s="178" t="s">
        <v>33</v>
      </c>
      <c r="O521" s="187"/>
      <c r="P521" s="129">
        <f t="shared" si="3"/>
        <v>900.63014400000009</v>
      </c>
    </row>
    <row r="522" spans="2:16" x14ac:dyDescent="0.25">
      <c r="B522" s="30">
        <v>45495</v>
      </c>
      <c r="C522" s="113">
        <v>692.89862400000004</v>
      </c>
      <c r="D522" s="104" t="s">
        <v>33</v>
      </c>
      <c r="E522" s="49" t="s">
        <v>33</v>
      </c>
      <c r="F522" s="105"/>
      <c r="G522" s="102" t="s">
        <v>33</v>
      </c>
      <c r="H522" s="103" t="s">
        <v>33</v>
      </c>
      <c r="I522" s="103" t="s">
        <v>167</v>
      </c>
      <c r="J522" s="175" t="s">
        <v>167</v>
      </c>
      <c r="K522" s="225" t="s">
        <v>167</v>
      </c>
      <c r="L522" s="176" t="s">
        <v>167</v>
      </c>
      <c r="M522" s="177">
        <v>17.701632</v>
      </c>
      <c r="N522" s="178" t="s">
        <v>33</v>
      </c>
      <c r="O522" s="187"/>
      <c r="P522" s="129">
        <f>C522+M522</f>
        <v>710.60025600000006</v>
      </c>
    </row>
    <row r="523" spans="2:16" x14ac:dyDescent="0.25">
      <c r="B523" s="30">
        <v>45497</v>
      </c>
      <c r="C523" s="113">
        <v>781.05600000000004</v>
      </c>
      <c r="D523" s="104" t="s">
        <v>33</v>
      </c>
      <c r="E523" s="49" t="s">
        <v>33</v>
      </c>
      <c r="F523" s="105"/>
      <c r="G523" s="102" t="s">
        <v>33</v>
      </c>
      <c r="H523" s="103" t="s">
        <v>33</v>
      </c>
      <c r="I523" s="103" t="s">
        <v>167</v>
      </c>
      <c r="J523" s="175" t="s">
        <v>167</v>
      </c>
      <c r="K523" s="225" t="s">
        <v>167</v>
      </c>
      <c r="L523" s="176" t="s">
        <v>167</v>
      </c>
      <c r="M523" s="177">
        <v>88.698239999999998</v>
      </c>
      <c r="N523" s="178" t="s">
        <v>33</v>
      </c>
      <c r="O523" s="187"/>
      <c r="P523" s="129">
        <f>C523+M523</f>
        <v>869.75423999999998</v>
      </c>
    </row>
    <row r="524" spans="2:16" x14ac:dyDescent="0.25">
      <c r="B524" s="30">
        <v>45499</v>
      </c>
      <c r="C524" s="113">
        <v>909.55785600000013</v>
      </c>
      <c r="D524" s="104" t="s">
        <v>33</v>
      </c>
      <c r="E524" s="49" t="s">
        <v>33</v>
      </c>
      <c r="F524" s="105"/>
      <c r="G524" s="102" t="s">
        <v>33</v>
      </c>
      <c r="H524" s="103" t="s">
        <v>33</v>
      </c>
      <c r="I524" s="103" t="s">
        <v>167</v>
      </c>
      <c r="J524" s="175" t="s">
        <v>167</v>
      </c>
      <c r="K524" s="225" t="s">
        <v>167</v>
      </c>
      <c r="L524" s="176" t="s">
        <v>167</v>
      </c>
      <c r="M524" s="177">
        <v>34.784640000000003</v>
      </c>
      <c r="N524" s="178" t="s">
        <v>33</v>
      </c>
      <c r="O524" s="187"/>
      <c r="P524" s="129">
        <f>C524+M524</f>
        <v>944.3424960000001</v>
      </c>
    </row>
    <row r="525" spans="2:16" x14ac:dyDescent="0.25">
      <c r="B525" s="30">
        <v>45502</v>
      </c>
      <c r="C525" s="113">
        <v>977.14944000000014</v>
      </c>
      <c r="D525" s="104" t="s">
        <v>33</v>
      </c>
      <c r="E525" s="49" t="s">
        <v>33</v>
      </c>
      <c r="F525" s="105"/>
      <c r="G525" s="102" t="s">
        <v>33</v>
      </c>
      <c r="H525" s="103" t="s">
        <v>33</v>
      </c>
      <c r="I525" s="103" t="s">
        <v>167</v>
      </c>
      <c r="J525" s="175" t="s">
        <v>167</v>
      </c>
      <c r="K525" s="225" t="s">
        <v>167</v>
      </c>
      <c r="L525" s="176" t="s">
        <v>167</v>
      </c>
      <c r="M525" s="177">
        <v>42.977088000000002</v>
      </c>
      <c r="N525" s="178" t="s">
        <v>33</v>
      </c>
      <c r="O525" s="187"/>
      <c r="P525" s="129">
        <f t="shared" ref="P525:P530" si="4">C525+M525</f>
        <v>1020.1265280000001</v>
      </c>
    </row>
    <row r="526" spans="2:16" x14ac:dyDescent="0.25">
      <c r="B526" s="30">
        <v>45504</v>
      </c>
      <c r="C526" s="113">
        <v>708.37631999999996</v>
      </c>
      <c r="D526" s="104" t="s">
        <v>33</v>
      </c>
      <c r="E526" s="49" t="s">
        <v>33</v>
      </c>
      <c r="F526" s="105"/>
      <c r="G526" s="102" t="s">
        <v>33</v>
      </c>
      <c r="H526" s="103" t="s">
        <v>33</v>
      </c>
      <c r="I526" s="103" t="s">
        <v>167</v>
      </c>
      <c r="J526" s="175" t="s">
        <v>167</v>
      </c>
      <c r="K526" s="225" t="s">
        <v>167</v>
      </c>
      <c r="L526" s="176" t="s">
        <v>167</v>
      </c>
      <c r="M526" s="177">
        <v>31.987008000000007</v>
      </c>
      <c r="N526" s="178" t="s">
        <v>33</v>
      </c>
      <c r="O526" s="187"/>
      <c r="P526" s="129">
        <f t="shared" si="4"/>
        <v>740.36332800000002</v>
      </c>
    </row>
    <row r="527" spans="2:16" x14ac:dyDescent="0.25">
      <c r="B527" s="30">
        <v>45506</v>
      </c>
      <c r="C527" s="113">
        <v>328.64400000000001</v>
      </c>
      <c r="D527" s="104" t="s">
        <v>33</v>
      </c>
      <c r="E527" s="49" t="s">
        <v>33</v>
      </c>
      <c r="F527" s="105"/>
      <c r="G527" s="102" t="s">
        <v>33</v>
      </c>
      <c r="H527" s="103" t="s">
        <v>33</v>
      </c>
      <c r="I527" s="103" t="s">
        <v>167</v>
      </c>
      <c r="J527" s="175" t="s">
        <v>167</v>
      </c>
      <c r="K527" s="225" t="s">
        <v>167</v>
      </c>
      <c r="L527" s="176" t="s">
        <v>167</v>
      </c>
      <c r="M527" s="177">
        <v>114.316704</v>
      </c>
      <c r="N527" s="178" t="s">
        <v>33</v>
      </c>
      <c r="O527" s="187"/>
      <c r="P527" s="129">
        <f t="shared" si="4"/>
        <v>442.96070400000002</v>
      </c>
    </row>
    <row r="528" spans="2:16" x14ac:dyDescent="0.25">
      <c r="B528" s="30">
        <v>45509</v>
      </c>
      <c r="C528" s="113">
        <v>289.94112000000001</v>
      </c>
      <c r="D528" s="104" t="s">
        <v>33</v>
      </c>
      <c r="E528" s="49" t="s">
        <v>33</v>
      </c>
      <c r="F528" s="105"/>
      <c r="G528" s="102" t="s">
        <v>33</v>
      </c>
      <c r="H528" s="103" t="s">
        <v>33</v>
      </c>
      <c r="I528" s="103" t="s">
        <v>167</v>
      </c>
      <c r="J528" s="175" t="s">
        <v>167</v>
      </c>
      <c r="K528" s="225" t="s">
        <v>167</v>
      </c>
      <c r="L528" s="176" t="s">
        <v>167</v>
      </c>
      <c r="M528" s="177">
        <v>25.349759999999996</v>
      </c>
      <c r="N528" s="178" t="s">
        <v>33</v>
      </c>
      <c r="O528" s="187"/>
      <c r="P528" s="129">
        <f t="shared" si="4"/>
        <v>315.29088000000002</v>
      </c>
    </row>
    <row r="529" spans="2:16" x14ac:dyDescent="0.25">
      <c r="B529" s="30">
        <v>45511</v>
      </c>
      <c r="C529" s="113">
        <v>270.83807999999999</v>
      </c>
      <c r="D529" s="104" t="s">
        <v>33</v>
      </c>
      <c r="E529" s="49" t="s">
        <v>33</v>
      </c>
      <c r="F529" s="105"/>
      <c r="G529" s="102" t="s">
        <v>33</v>
      </c>
      <c r="H529" s="103" t="s">
        <v>33</v>
      </c>
      <c r="I529" s="103" t="s">
        <v>167</v>
      </c>
      <c r="J529" s="175" t="s">
        <v>167</v>
      </c>
      <c r="K529" s="225" t="s">
        <v>167</v>
      </c>
      <c r="L529" s="176" t="s">
        <v>167</v>
      </c>
      <c r="M529" s="177">
        <v>74.644416000000007</v>
      </c>
      <c r="N529" s="178" t="s">
        <v>33</v>
      </c>
      <c r="O529" s="187"/>
      <c r="P529" s="129">
        <f t="shared" si="4"/>
        <v>345.48249599999997</v>
      </c>
    </row>
    <row r="530" spans="2:16" x14ac:dyDescent="0.25">
      <c r="B530" s="30">
        <v>45513</v>
      </c>
      <c r="C530" s="113">
        <v>258.00767999999999</v>
      </c>
      <c r="D530" s="104" t="s">
        <v>33</v>
      </c>
      <c r="E530" s="49" t="s">
        <v>33</v>
      </c>
      <c r="F530" s="105"/>
      <c r="G530" s="102" t="s">
        <v>33</v>
      </c>
      <c r="H530" s="103" t="s">
        <v>33</v>
      </c>
      <c r="I530" s="103" t="s">
        <v>167</v>
      </c>
      <c r="J530" s="175" t="s">
        <v>167</v>
      </c>
      <c r="K530" s="225" t="s">
        <v>167</v>
      </c>
      <c r="L530" s="176" t="s">
        <v>167</v>
      </c>
      <c r="M530" s="177">
        <v>68.827967999999998</v>
      </c>
      <c r="N530" s="178" t="s">
        <v>33</v>
      </c>
      <c r="O530" s="187"/>
      <c r="P530" s="129">
        <f t="shared" si="4"/>
        <v>326.83564799999999</v>
      </c>
    </row>
    <row r="531" spans="2:16" x14ac:dyDescent="0.25">
      <c r="B531" s="30">
        <v>45516</v>
      </c>
      <c r="C531" s="113">
        <v>172.99008000000001</v>
      </c>
      <c r="D531" s="104" t="s">
        <v>33</v>
      </c>
      <c r="E531" s="49" t="s">
        <v>33</v>
      </c>
      <c r="F531" s="105"/>
      <c r="G531" s="102" t="s">
        <v>33</v>
      </c>
      <c r="H531" s="103" t="s">
        <v>33</v>
      </c>
      <c r="I531" s="103" t="s">
        <v>167</v>
      </c>
      <c r="J531" s="175" t="s">
        <v>167</v>
      </c>
      <c r="K531" s="225" t="s">
        <v>167</v>
      </c>
      <c r="L531" s="176" t="s">
        <v>167</v>
      </c>
      <c r="M531" s="177">
        <v>108.158976</v>
      </c>
      <c r="N531" s="178" t="s">
        <v>33</v>
      </c>
      <c r="O531" s="187"/>
      <c r="P531" s="129">
        <f>C531+M531</f>
        <v>281.14905599999997</v>
      </c>
    </row>
    <row r="532" spans="2:16" x14ac:dyDescent="0.25">
      <c r="B532" s="30">
        <v>45518</v>
      </c>
      <c r="C532" s="113">
        <v>565.78175999999996</v>
      </c>
      <c r="D532" s="104" t="s">
        <v>33</v>
      </c>
      <c r="E532" s="49" t="s">
        <v>33</v>
      </c>
      <c r="F532" s="105"/>
      <c r="G532" s="102" t="s">
        <v>33</v>
      </c>
      <c r="H532" s="103" t="s">
        <v>33</v>
      </c>
      <c r="I532" s="103" t="s">
        <v>167</v>
      </c>
      <c r="J532" s="175" t="s">
        <v>167</v>
      </c>
      <c r="K532" s="225" t="s">
        <v>167</v>
      </c>
      <c r="L532" s="176" t="s">
        <v>167</v>
      </c>
      <c r="M532" s="177">
        <v>81.430272000000002</v>
      </c>
      <c r="N532" s="178" t="s">
        <v>33</v>
      </c>
      <c r="O532" s="187"/>
      <c r="P532" s="129">
        <f t="shared" ref="P532:P537" si="5">C532+M532</f>
        <v>647.21203199999991</v>
      </c>
    </row>
    <row r="533" spans="2:16" x14ac:dyDescent="0.25">
      <c r="B533" s="30">
        <v>45520</v>
      </c>
      <c r="C533" s="113">
        <v>213.73632000000003</v>
      </c>
      <c r="D533" s="104" t="s">
        <v>33</v>
      </c>
      <c r="E533" s="49" t="s">
        <v>33</v>
      </c>
      <c r="F533" s="105"/>
      <c r="G533" s="102" t="s">
        <v>33</v>
      </c>
      <c r="H533" s="103" t="s">
        <v>33</v>
      </c>
      <c r="I533" s="103" t="s">
        <v>167</v>
      </c>
      <c r="J533" s="175" t="s">
        <v>167</v>
      </c>
      <c r="K533" s="225" t="s">
        <v>167</v>
      </c>
      <c r="L533" s="176" t="s">
        <v>167</v>
      </c>
      <c r="M533" s="177">
        <v>36.640512000000001</v>
      </c>
      <c r="N533" s="178" t="s">
        <v>33</v>
      </c>
      <c r="O533" s="187"/>
      <c r="P533" s="129">
        <f t="shared" si="5"/>
        <v>250.37683200000004</v>
      </c>
    </row>
    <row r="534" spans="2:16" x14ac:dyDescent="0.25">
      <c r="B534" s="30">
        <v>45524</v>
      </c>
      <c r="C534" s="113">
        <v>398.90016000000008</v>
      </c>
      <c r="D534" s="104" t="s">
        <v>33</v>
      </c>
      <c r="E534" s="49" t="s">
        <v>33</v>
      </c>
      <c r="F534" s="105"/>
      <c r="G534" s="102" t="s">
        <v>33</v>
      </c>
      <c r="H534" s="103" t="s">
        <v>33</v>
      </c>
      <c r="I534" s="103" t="s">
        <v>167</v>
      </c>
      <c r="J534" s="175" t="s">
        <v>167</v>
      </c>
      <c r="K534" s="225" t="s">
        <v>167</v>
      </c>
      <c r="L534" s="176" t="s">
        <v>167</v>
      </c>
      <c r="M534" s="177">
        <v>31.837536</v>
      </c>
      <c r="N534" s="178" t="s">
        <v>33</v>
      </c>
      <c r="O534" s="187"/>
      <c r="P534" s="129">
        <f t="shared" si="5"/>
        <v>430.73769600000008</v>
      </c>
    </row>
    <row r="535" spans="2:16" x14ac:dyDescent="0.25">
      <c r="B535" s="30">
        <v>45525</v>
      </c>
      <c r="C535" s="113">
        <v>242.6112</v>
      </c>
      <c r="D535" s="104" t="s">
        <v>33</v>
      </c>
      <c r="E535" s="49" t="s">
        <v>33</v>
      </c>
      <c r="F535" s="105"/>
      <c r="G535" s="102" t="s">
        <v>33</v>
      </c>
      <c r="H535" s="103" t="s">
        <v>33</v>
      </c>
      <c r="I535" s="103" t="s">
        <v>167</v>
      </c>
      <c r="J535" s="175" t="s">
        <v>167</v>
      </c>
      <c r="K535" s="225" t="s">
        <v>167</v>
      </c>
      <c r="L535" s="176" t="s">
        <v>167</v>
      </c>
      <c r="M535" s="177">
        <v>31.600799999999996</v>
      </c>
      <c r="N535" s="178" t="s">
        <v>33</v>
      </c>
      <c r="O535" s="187"/>
      <c r="P535" s="129">
        <f t="shared" si="5"/>
        <v>274.21199999999999</v>
      </c>
    </row>
    <row r="536" spans="2:16" x14ac:dyDescent="0.25">
      <c r="B536" s="30">
        <v>45527</v>
      </c>
      <c r="C536" s="113">
        <v>190.77120000000002</v>
      </c>
      <c r="D536" s="104" t="s">
        <v>33</v>
      </c>
      <c r="E536" s="49" t="s">
        <v>33</v>
      </c>
      <c r="F536" s="105"/>
      <c r="G536" s="102" t="s">
        <v>33</v>
      </c>
      <c r="H536" s="103" t="s">
        <v>33</v>
      </c>
      <c r="I536" s="103" t="s">
        <v>167</v>
      </c>
      <c r="J536" s="175" t="s">
        <v>167</v>
      </c>
      <c r="K536" s="225" t="s">
        <v>167</v>
      </c>
      <c r="L536" s="176" t="s">
        <v>167</v>
      </c>
      <c r="M536" s="177">
        <v>27.832896000000002</v>
      </c>
      <c r="N536" s="178" t="s">
        <v>33</v>
      </c>
      <c r="O536" s="187"/>
      <c r="P536" s="129">
        <f t="shared" si="5"/>
        <v>218.60409600000003</v>
      </c>
    </row>
    <row r="537" spans="2:16" x14ac:dyDescent="0.25">
      <c r="B537" s="30">
        <v>45530</v>
      </c>
      <c r="C537" s="113">
        <v>398.52086400000002</v>
      </c>
      <c r="D537" s="104" t="s">
        <v>33</v>
      </c>
      <c r="E537" s="49" t="s">
        <v>33</v>
      </c>
      <c r="F537" s="105"/>
      <c r="G537" s="102" t="s">
        <v>33</v>
      </c>
      <c r="H537" s="103" t="s">
        <v>33</v>
      </c>
      <c r="I537" s="103" t="s">
        <v>167</v>
      </c>
      <c r="J537" s="175" t="s">
        <v>167</v>
      </c>
      <c r="K537" s="225" t="s">
        <v>167</v>
      </c>
      <c r="L537" s="176" t="s">
        <v>167</v>
      </c>
      <c r="M537" s="177">
        <v>19.403711999999999</v>
      </c>
      <c r="N537" s="178" t="s">
        <v>33</v>
      </c>
      <c r="O537" s="187"/>
      <c r="P537" s="129">
        <f t="shared" si="5"/>
        <v>417.924576</v>
      </c>
    </row>
    <row r="538" spans="2:16" x14ac:dyDescent="0.25">
      <c r="B538" s="30">
        <v>45532</v>
      </c>
      <c r="C538" s="113">
        <v>345.6</v>
      </c>
      <c r="D538" s="104" t="s">
        <v>33</v>
      </c>
      <c r="E538" s="49" t="s">
        <v>33</v>
      </c>
      <c r="F538" s="105"/>
      <c r="G538" s="102" t="s">
        <v>33</v>
      </c>
      <c r="H538" s="103" t="s">
        <v>33</v>
      </c>
      <c r="I538" s="103" t="s">
        <v>167</v>
      </c>
      <c r="J538" s="175" t="s">
        <v>167</v>
      </c>
      <c r="K538" s="225" t="s">
        <v>167</v>
      </c>
      <c r="L538" s="176" t="s">
        <v>167</v>
      </c>
      <c r="M538" s="177">
        <v>18.182880000000001</v>
      </c>
      <c r="N538" s="178" t="s">
        <v>33</v>
      </c>
      <c r="O538" s="187"/>
      <c r="P538" s="129">
        <f t="shared" ref="P538:P552" si="6">C538+M538</f>
        <v>363.78288000000003</v>
      </c>
    </row>
    <row r="539" spans="2:16" x14ac:dyDescent="0.25">
      <c r="B539" s="30">
        <v>45534</v>
      </c>
      <c r="C539" s="113">
        <v>290.55283200000008</v>
      </c>
      <c r="D539" s="104" t="s">
        <v>33</v>
      </c>
      <c r="E539" s="49" t="s">
        <v>33</v>
      </c>
      <c r="F539" s="105"/>
      <c r="G539" s="102" t="s">
        <v>33</v>
      </c>
      <c r="H539" s="103" t="s">
        <v>33</v>
      </c>
      <c r="I539" s="103" t="s">
        <v>167</v>
      </c>
      <c r="J539" s="175" t="s">
        <v>167</v>
      </c>
      <c r="K539" s="225" t="s">
        <v>167</v>
      </c>
      <c r="L539" s="176" t="s">
        <v>167</v>
      </c>
      <c r="M539" s="177">
        <v>16.334784000000003</v>
      </c>
      <c r="N539" s="178" t="s">
        <v>33</v>
      </c>
      <c r="O539" s="187"/>
      <c r="P539" s="129">
        <f t="shared" si="6"/>
        <v>306.88761600000009</v>
      </c>
    </row>
    <row r="540" spans="2:16" x14ac:dyDescent="0.25">
      <c r="B540" s="30">
        <v>45537</v>
      </c>
      <c r="C540" s="113">
        <v>342.88358399999998</v>
      </c>
      <c r="D540" s="104" t="s">
        <v>33</v>
      </c>
      <c r="E540" s="49" t="s">
        <v>33</v>
      </c>
      <c r="F540" s="105"/>
      <c r="G540" s="102" t="s">
        <v>33</v>
      </c>
      <c r="H540" s="103" t="s">
        <v>33</v>
      </c>
      <c r="I540" s="103" t="s">
        <v>167</v>
      </c>
      <c r="J540" s="175" t="s">
        <v>167</v>
      </c>
      <c r="K540" s="225" t="s">
        <v>167</v>
      </c>
      <c r="L540" s="176" t="s">
        <v>167</v>
      </c>
      <c r="M540" s="177">
        <v>69.424127999999996</v>
      </c>
      <c r="N540" s="178" t="s">
        <v>33</v>
      </c>
      <c r="O540" s="187"/>
      <c r="P540" s="129">
        <f t="shared" si="6"/>
        <v>412.30771199999998</v>
      </c>
    </row>
    <row r="541" spans="2:16" x14ac:dyDescent="0.25">
      <c r="B541" s="30">
        <v>45539</v>
      </c>
      <c r="C541" s="113">
        <v>660.44159999999999</v>
      </c>
      <c r="D541" s="104" t="s">
        <v>33</v>
      </c>
      <c r="E541" s="49" t="s">
        <v>33</v>
      </c>
      <c r="F541" s="105"/>
      <c r="G541" s="102" t="s">
        <v>33</v>
      </c>
      <c r="H541" s="103" t="s">
        <v>33</v>
      </c>
      <c r="I541" s="103" t="s">
        <v>167</v>
      </c>
      <c r="J541" s="175" t="s">
        <v>167</v>
      </c>
      <c r="K541" s="225" t="s">
        <v>167</v>
      </c>
      <c r="L541" s="176" t="s">
        <v>167</v>
      </c>
      <c r="M541" s="177">
        <v>40.210560000000001</v>
      </c>
      <c r="N541" s="178" t="s">
        <v>33</v>
      </c>
      <c r="O541" s="187"/>
      <c r="P541" s="129">
        <f t="shared" si="6"/>
        <v>700.65215999999998</v>
      </c>
    </row>
    <row r="542" spans="2:16" x14ac:dyDescent="0.25">
      <c r="B542" s="30">
        <v>45541</v>
      </c>
      <c r="C542" s="113">
        <v>321.01401600000008</v>
      </c>
      <c r="D542" s="104" t="s">
        <v>33</v>
      </c>
      <c r="E542" s="49" t="s">
        <v>33</v>
      </c>
      <c r="F542" s="105"/>
      <c r="G542" s="102" t="s">
        <v>33</v>
      </c>
      <c r="H542" s="103" t="s">
        <v>33</v>
      </c>
      <c r="I542" s="103" t="s">
        <v>167</v>
      </c>
      <c r="J542" s="175" t="s">
        <v>167</v>
      </c>
      <c r="K542" s="225" t="s">
        <v>167</v>
      </c>
      <c r="L542" s="176" t="s">
        <v>167</v>
      </c>
      <c r="M542" s="177">
        <v>62.215776000000005</v>
      </c>
      <c r="N542" s="178" t="s">
        <v>33</v>
      </c>
      <c r="O542" s="187"/>
      <c r="P542" s="129">
        <f t="shared" si="6"/>
        <v>383.22979200000009</v>
      </c>
    </row>
    <row r="543" spans="2:16" x14ac:dyDescent="0.25">
      <c r="B543" s="30">
        <v>45546</v>
      </c>
      <c r="C543" s="113">
        <v>102.84624000000001</v>
      </c>
      <c r="D543" s="104" t="s">
        <v>33</v>
      </c>
      <c r="E543" s="49" t="s">
        <v>33</v>
      </c>
      <c r="F543" s="105"/>
      <c r="G543" s="102" t="s">
        <v>33</v>
      </c>
      <c r="H543" s="103" t="s">
        <v>33</v>
      </c>
      <c r="I543" s="103" t="s">
        <v>167</v>
      </c>
      <c r="J543" s="175" t="s">
        <v>167</v>
      </c>
      <c r="K543" s="225" t="s">
        <v>167</v>
      </c>
      <c r="L543" s="176" t="s">
        <v>167</v>
      </c>
      <c r="M543" s="177">
        <v>25.743744000000003</v>
      </c>
      <c r="N543" s="178" t="s">
        <v>33</v>
      </c>
      <c r="O543" s="187"/>
      <c r="P543" s="129">
        <f t="shared" si="6"/>
        <v>128.58998400000002</v>
      </c>
    </row>
    <row r="544" spans="2:16" x14ac:dyDescent="0.25">
      <c r="B544" s="30">
        <v>45547</v>
      </c>
      <c r="C544" s="113">
        <v>98.520191999999994</v>
      </c>
      <c r="D544" s="104" t="s">
        <v>33</v>
      </c>
      <c r="E544" s="49" t="s">
        <v>33</v>
      </c>
      <c r="F544" s="105"/>
      <c r="G544" s="102" t="s">
        <v>33</v>
      </c>
      <c r="H544" s="103" t="s">
        <v>33</v>
      </c>
      <c r="I544" s="103" t="s">
        <v>167</v>
      </c>
      <c r="J544" s="175" t="s">
        <v>167</v>
      </c>
      <c r="K544" s="225" t="s">
        <v>167</v>
      </c>
      <c r="L544" s="176" t="s">
        <v>167</v>
      </c>
      <c r="M544" s="177">
        <v>33.527520000000003</v>
      </c>
      <c r="N544" s="178" t="s">
        <v>33</v>
      </c>
      <c r="O544" s="187"/>
      <c r="P544" s="129">
        <f t="shared" si="6"/>
        <v>132.04771199999999</v>
      </c>
    </row>
    <row r="545" spans="2:16" x14ac:dyDescent="0.25">
      <c r="B545" s="30">
        <v>45548</v>
      </c>
      <c r="C545" s="113">
        <v>366.42931199999998</v>
      </c>
      <c r="D545" s="104" t="s">
        <v>33</v>
      </c>
      <c r="E545" s="49" t="s">
        <v>33</v>
      </c>
      <c r="F545" s="105"/>
      <c r="G545" s="102" t="s">
        <v>33</v>
      </c>
      <c r="H545" s="103" t="s">
        <v>33</v>
      </c>
      <c r="I545" s="103" t="s">
        <v>167</v>
      </c>
      <c r="J545" s="175" t="s">
        <v>167</v>
      </c>
      <c r="K545" s="225" t="s">
        <v>167</v>
      </c>
      <c r="L545" s="176" t="s">
        <v>167</v>
      </c>
      <c r="M545" s="177">
        <v>62.441280000000006</v>
      </c>
      <c r="N545" s="178" t="s">
        <v>33</v>
      </c>
      <c r="O545" s="187"/>
      <c r="P545" s="129">
        <f t="shared" si="6"/>
        <v>428.87059199999999</v>
      </c>
    </row>
    <row r="546" spans="2:16" x14ac:dyDescent="0.25">
      <c r="B546" s="30">
        <v>45551</v>
      </c>
      <c r="C546" s="113">
        <v>156.888576</v>
      </c>
      <c r="D546" s="104" t="s">
        <v>33</v>
      </c>
      <c r="E546" s="49" t="s">
        <v>33</v>
      </c>
      <c r="F546" s="105"/>
      <c r="G546" s="102" t="s">
        <v>33</v>
      </c>
      <c r="H546" s="103" t="s">
        <v>33</v>
      </c>
      <c r="I546" s="103" t="s">
        <v>167</v>
      </c>
      <c r="J546" s="175" t="s">
        <v>167</v>
      </c>
      <c r="K546" s="225" t="s">
        <v>167</v>
      </c>
      <c r="L546" s="176" t="s">
        <v>167</v>
      </c>
      <c r="M546" s="177">
        <v>27.523584</v>
      </c>
      <c r="N546" s="178" t="s">
        <v>33</v>
      </c>
      <c r="O546" s="187"/>
      <c r="P546" s="129">
        <f t="shared" si="6"/>
        <v>184.41216</v>
      </c>
    </row>
    <row r="547" spans="2:16" x14ac:dyDescent="0.25">
      <c r="B547" s="30">
        <v>45553</v>
      </c>
      <c r="C547" s="113">
        <f>0.0864*Caudal!E549*Nitratos!D552</f>
        <v>564.03734399999996</v>
      </c>
      <c r="D547" s="104" t="s">
        <v>33</v>
      </c>
      <c r="E547" s="49" t="s">
        <v>33</v>
      </c>
      <c r="F547" s="105"/>
      <c r="G547" s="102" t="s">
        <v>33</v>
      </c>
      <c r="H547" s="103" t="s">
        <v>33</v>
      </c>
      <c r="I547" s="103" t="s">
        <v>167</v>
      </c>
      <c r="J547" s="175" t="s">
        <v>167</v>
      </c>
      <c r="K547" s="225" t="s">
        <v>167</v>
      </c>
      <c r="L547" s="176" t="s">
        <v>167</v>
      </c>
      <c r="M547" s="177">
        <v>48.91104</v>
      </c>
      <c r="N547" s="178" t="s">
        <v>33</v>
      </c>
      <c r="O547" s="187"/>
      <c r="P547" s="129">
        <f t="shared" si="6"/>
        <v>612.94838399999992</v>
      </c>
    </row>
    <row r="548" spans="2:16" x14ac:dyDescent="0.25">
      <c r="B548" s="30">
        <v>45555</v>
      </c>
      <c r="C548" s="113">
        <v>337.92336000000006</v>
      </c>
      <c r="D548" s="104" t="s">
        <v>33</v>
      </c>
      <c r="E548" s="49" t="s">
        <v>33</v>
      </c>
      <c r="F548" s="105"/>
      <c r="G548" s="102" t="s">
        <v>33</v>
      </c>
      <c r="H548" s="103" t="s">
        <v>33</v>
      </c>
      <c r="I548" s="103" t="s">
        <v>167</v>
      </c>
      <c r="J548" s="175" t="s">
        <v>167</v>
      </c>
      <c r="K548" s="225" t="s">
        <v>167</v>
      </c>
      <c r="L548" s="176" t="s">
        <v>167</v>
      </c>
      <c r="M548" s="177">
        <v>46.949759999999998</v>
      </c>
      <c r="N548" s="178" t="s">
        <v>33</v>
      </c>
      <c r="O548" s="187"/>
      <c r="P548" s="129">
        <f t="shared" si="6"/>
        <v>384.87312000000009</v>
      </c>
    </row>
    <row r="549" spans="2:16" x14ac:dyDescent="0.25">
      <c r="B549" s="30">
        <v>45558</v>
      </c>
      <c r="C549" s="113">
        <v>498.67488000000009</v>
      </c>
      <c r="D549" s="104" t="s">
        <v>33</v>
      </c>
      <c r="E549" s="49" t="s">
        <v>33</v>
      </c>
      <c r="F549" s="105"/>
      <c r="G549" s="102" t="s">
        <v>33</v>
      </c>
      <c r="H549" s="103" t="s">
        <v>33</v>
      </c>
      <c r="I549" s="103" t="s">
        <v>167</v>
      </c>
      <c r="J549" s="175" t="s">
        <v>167</v>
      </c>
      <c r="K549" s="225" t="s">
        <v>167</v>
      </c>
      <c r="L549" s="176" t="s">
        <v>167</v>
      </c>
      <c r="M549" s="177">
        <v>57.841344000000007</v>
      </c>
      <c r="N549" s="178" t="s">
        <v>33</v>
      </c>
      <c r="O549" s="187"/>
      <c r="P549" s="129">
        <f t="shared" si="6"/>
        <v>556.51622400000008</v>
      </c>
    </row>
    <row r="550" spans="2:16" x14ac:dyDescent="0.25">
      <c r="B550" s="30">
        <v>45560</v>
      </c>
      <c r="C550" s="113">
        <v>660.46752000000004</v>
      </c>
      <c r="D550" s="104" t="s">
        <v>33</v>
      </c>
      <c r="E550" s="49" t="s">
        <v>33</v>
      </c>
      <c r="F550" s="105"/>
      <c r="G550" s="102" t="s">
        <v>33</v>
      </c>
      <c r="H550" s="103" t="s">
        <v>33</v>
      </c>
      <c r="I550" s="103" t="s">
        <v>167</v>
      </c>
      <c r="J550" s="175" t="s">
        <v>167</v>
      </c>
      <c r="K550" s="225" t="s">
        <v>167</v>
      </c>
      <c r="L550" s="176" t="s">
        <v>167</v>
      </c>
      <c r="M550" s="177">
        <v>79.591680000000011</v>
      </c>
      <c r="N550" s="178" t="s">
        <v>33</v>
      </c>
      <c r="O550" s="187"/>
      <c r="P550" s="129">
        <f t="shared" si="6"/>
        <v>740.05920000000003</v>
      </c>
    </row>
    <row r="551" spans="2:16" x14ac:dyDescent="0.25">
      <c r="B551" s="30">
        <v>45565</v>
      </c>
      <c r="C551" s="113">
        <v>332.42400000000004</v>
      </c>
      <c r="D551" s="104" t="s">
        <v>33</v>
      </c>
      <c r="E551" s="49" t="s">
        <v>33</v>
      </c>
      <c r="F551" s="105"/>
      <c r="G551" s="102" t="s">
        <v>33</v>
      </c>
      <c r="H551" s="103" t="s">
        <v>33</v>
      </c>
      <c r="I551" s="103" t="s">
        <v>167</v>
      </c>
      <c r="J551" s="175" t="s">
        <v>167</v>
      </c>
      <c r="K551" s="225" t="s">
        <v>167</v>
      </c>
      <c r="L551" s="176" t="s">
        <v>167</v>
      </c>
      <c r="M551" s="177">
        <v>51.039072000000004</v>
      </c>
      <c r="N551" s="178" t="s">
        <v>33</v>
      </c>
      <c r="O551" s="187"/>
      <c r="P551" s="129">
        <f t="shared" si="6"/>
        <v>383.46307200000001</v>
      </c>
    </row>
    <row r="552" spans="2:16" x14ac:dyDescent="0.25">
      <c r="B552" s="30">
        <v>45567</v>
      </c>
      <c r="C552" s="113">
        <v>696.11616000000004</v>
      </c>
      <c r="D552" s="104" t="s">
        <v>33</v>
      </c>
      <c r="E552" s="49" t="s">
        <v>33</v>
      </c>
      <c r="F552" s="105"/>
      <c r="G552" s="102" t="s">
        <v>33</v>
      </c>
      <c r="H552" s="103" t="s">
        <v>33</v>
      </c>
      <c r="I552" s="103" t="s">
        <v>167</v>
      </c>
      <c r="J552" s="175" t="s">
        <v>167</v>
      </c>
      <c r="K552" s="225" t="s">
        <v>167</v>
      </c>
      <c r="L552" s="176" t="s">
        <v>167</v>
      </c>
      <c r="M552" s="177">
        <v>85.847040000000007</v>
      </c>
      <c r="N552" s="178" t="s">
        <v>33</v>
      </c>
      <c r="O552" s="187"/>
      <c r="P552" s="129">
        <f t="shared" si="6"/>
        <v>781.96320000000003</v>
      </c>
    </row>
    <row r="553" spans="2:16" x14ac:dyDescent="0.25">
      <c r="B553" s="30">
        <v>45569</v>
      </c>
      <c r="C553" s="113">
        <v>57.784320000000008</v>
      </c>
      <c r="D553" s="104" t="s">
        <v>33</v>
      </c>
      <c r="E553" s="49" t="s">
        <v>33</v>
      </c>
      <c r="F553" s="105"/>
      <c r="G553" s="102" t="s">
        <v>33</v>
      </c>
      <c r="H553" s="103" t="s">
        <v>33</v>
      </c>
      <c r="I553" s="103" t="s">
        <v>167</v>
      </c>
      <c r="J553" s="175" t="s">
        <v>167</v>
      </c>
      <c r="K553" s="225" t="s">
        <v>167</v>
      </c>
      <c r="L553" s="176" t="s">
        <v>167</v>
      </c>
      <c r="M553" s="177">
        <v>37.836288000000003</v>
      </c>
      <c r="N553" s="178" t="s">
        <v>33</v>
      </c>
      <c r="O553" s="187"/>
      <c r="P553" s="129">
        <f t="shared" ref="P553:P558" si="7">C553+M553</f>
        <v>95.620608000000004</v>
      </c>
    </row>
    <row r="554" spans="2:16" x14ac:dyDescent="0.25">
      <c r="B554" s="30">
        <v>45572</v>
      </c>
      <c r="C554" s="113">
        <v>192.81888000000001</v>
      </c>
      <c r="D554" s="104" t="s">
        <v>33</v>
      </c>
      <c r="E554" s="49" t="s">
        <v>33</v>
      </c>
      <c r="F554" s="105"/>
      <c r="G554" s="102" t="s">
        <v>33</v>
      </c>
      <c r="H554" s="103" t="s">
        <v>33</v>
      </c>
      <c r="I554" s="103" t="s">
        <v>167</v>
      </c>
      <c r="J554" s="175" t="s">
        <v>167</v>
      </c>
      <c r="K554" s="225" t="s">
        <v>167</v>
      </c>
      <c r="L554" s="176" t="s">
        <v>167</v>
      </c>
      <c r="M554" s="177">
        <v>40.875840000000004</v>
      </c>
      <c r="N554" s="178" t="s">
        <v>33</v>
      </c>
      <c r="O554" s="187"/>
      <c r="P554" s="129">
        <f t="shared" si="7"/>
        <v>233.69472000000002</v>
      </c>
    </row>
    <row r="555" spans="2:16" x14ac:dyDescent="0.25">
      <c r="B555" s="30">
        <v>45576</v>
      </c>
      <c r="C555" s="113">
        <v>342.36</v>
      </c>
      <c r="D555" s="104" t="s">
        <v>33</v>
      </c>
      <c r="E555" s="49" t="s">
        <v>33</v>
      </c>
      <c r="F555" s="105"/>
      <c r="G555" s="102" t="s">
        <v>33</v>
      </c>
      <c r="H555" s="103" t="s">
        <v>33</v>
      </c>
      <c r="I555" s="103" t="s">
        <v>167</v>
      </c>
      <c r="J555" s="175" t="s">
        <v>167</v>
      </c>
      <c r="K555" s="225" t="s">
        <v>167</v>
      </c>
      <c r="L555" s="176" t="s">
        <v>167</v>
      </c>
      <c r="M555" s="177">
        <v>32.085504</v>
      </c>
      <c r="N555" s="178" t="s">
        <v>33</v>
      </c>
      <c r="O555" s="187"/>
      <c r="P555" s="129">
        <f t="shared" si="7"/>
        <v>374.44550400000003</v>
      </c>
    </row>
    <row r="556" spans="2:16" x14ac:dyDescent="0.25">
      <c r="B556" s="30">
        <v>45579</v>
      </c>
      <c r="C556" s="113">
        <v>387.06336000000005</v>
      </c>
      <c r="D556" s="104" t="s">
        <v>33</v>
      </c>
      <c r="E556" s="49" t="s">
        <v>33</v>
      </c>
      <c r="F556" s="105"/>
      <c r="G556" s="102" t="s">
        <v>33</v>
      </c>
      <c r="H556" s="103" t="s">
        <v>33</v>
      </c>
      <c r="I556" s="103" t="s">
        <v>167</v>
      </c>
      <c r="J556" s="175" t="s">
        <v>167</v>
      </c>
      <c r="K556" s="225" t="s">
        <v>167</v>
      </c>
      <c r="L556" s="176" t="s">
        <v>167</v>
      </c>
      <c r="M556" s="177">
        <v>39.770784000000006</v>
      </c>
      <c r="N556" s="178" t="s">
        <v>33</v>
      </c>
      <c r="O556" s="187"/>
      <c r="P556" s="129">
        <f t="shared" si="7"/>
        <v>426.83414400000004</v>
      </c>
    </row>
    <row r="557" spans="2:16" x14ac:dyDescent="0.25">
      <c r="B557" s="30">
        <v>45581</v>
      </c>
      <c r="C557" s="113">
        <v>532.81151999999997</v>
      </c>
      <c r="D557" s="104" t="s">
        <v>33</v>
      </c>
      <c r="E557" s="49" t="s">
        <v>33</v>
      </c>
      <c r="F557" s="105"/>
      <c r="G557" s="102" t="s">
        <v>33</v>
      </c>
      <c r="H557" s="103" t="s">
        <v>33</v>
      </c>
      <c r="I557" s="103" t="s">
        <v>167</v>
      </c>
      <c r="J557" s="175" t="s">
        <v>167</v>
      </c>
      <c r="K557" s="225" t="s">
        <v>167</v>
      </c>
      <c r="L557" s="176" t="s">
        <v>167</v>
      </c>
      <c r="M557" s="177">
        <v>44.668800000000005</v>
      </c>
      <c r="N557" s="178" t="s">
        <v>33</v>
      </c>
      <c r="O557" s="187"/>
      <c r="P557" s="129">
        <f t="shared" si="7"/>
        <v>577.48032000000001</v>
      </c>
    </row>
    <row r="558" spans="2:16" x14ac:dyDescent="0.25">
      <c r="B558" s="30">
        <v>45583</v>
      </c>
      <c r="C558" s="113">
        <v>413.45856000000009</v>
      </c>
      <c r="D558" s="104" t="s">
        <v>33</v>
      </c>
      <c r="E558" s="49" t="s">
        <v>33</v>
      </c>
      <c r="F558" s="105"/>
      <c r="G558" s="102" t="s">
        <v>33</v>
      </c>
      <c r="H558" s="103" t="s">
        <v>33</v>
      </c>
      <c r="I558" s="103" t="s">
        <v>167</v>
      </c>
      <c r="J558" s="175" t="s">
        <v>167</v>
      </c>
      <c r="K558" s="225" t="s">
        <v>167</v>
      </c>
      <c r="L558" s="176" t="s">
        <v>167</v>
      </c>
      <c r="M558" s="177">
        <v>99.154368000000005</v>
      </c>
      <c r="N558" s="178" t="s">
        <v>33</v>
      </c>
      <c r="O558" s="187"/>
      <c r="P558" s="129">
        <f t="shared" si="7"/>
        <v>512.61292800000012</v>
      </c>
    </row>
    <row r="559" spans="2:16" x14ac:dyDescent="0.25">
      <c r="B559" s="30">
        <v>45586</v>
      </c>
      <c r="C559" s="113">
        <v>510.84950400000008</v>
      </c>
      <c r="D559" s="104" t="s">
        <v>33</v>
      </c>
      <c r="E559" s="49" t="s">
        <v>33</v>
      </c>
      <c r="F559" s="105"/>
      <c r="G559" s="102" t="s">
        <v>33</v>
      </c>
      <c r="H559" s="103" t="s">
        <v>33</v>
      </c>
      <c r="I559" s="103" t="s">
        <v>167</v>
      </c>
      <c r="J559" s="175" t="s">
        <v>167</v>
      </c>
      <c r="K559" s="225" t="s">
        <v>167</v>
      </c>
      <c r="L559" s="176" t="s">
        <v>167</v>
      </c>
      <c r="M559" s="177">
        <v>127.39334400000001</v>
      </c>
      <c r="N559" s="178" t="s">
        <v>33</v>
      </c>
      <c r="O559" s="187"/>
      <c r="P559" s="129">
        <f>C559+M559</f>
        <v>638.24284800000009</v>
      </c>
    </row>
    <row r="560" spans="2:16" x14ac:dyDescent="0.25">
      <c r="B560" s="30">
        <v>45588</v>
      </c>
      <c r="C560" s="113">
        <v>330.11280000000005</v>
      </c>
      <c r="D560" s="104" t="s">
        <v>33</v>
      </c>
      <c r="E560" s="49" t="s">
        <v>33</v>
      </c>
      <c r="F560" s="105"/>
      <c r="G560" s="102">
        <v>0.61890047999999998</v>
      </c>
      <c r="H560" s="103" t="s">
        <v>33</v>
      </c>
      <c r="I560" s="103" t="s">
        <v>167</v>
      </c>
      <c r="J560" s="175" t="s">
        <v>167</v>
      </c>
      <c r="K560" s="225" t="s">
        <v>167</v>
      </c>
      <c r="L560" s="176" t="s">
        <v>167</v>
      </c>
      <c r="M560" s="177">
        <v>117.3312</v>
      </c>
      <c r="N560" s="178" t="s">
        <v>33</v>
      </c>
      <c r="O560" s="187"/>
      <c r="P560" s="129">
        <f>C560+M560+G560</f>
        <v>448.06290048000005</v>
      </c>
    </row>
    <row r="561" spans="2:16" x14ac:dyDescent="0.25">
      <c r="B561" s="30">
        <v>45590</v>
      </c>
      <c r="C561" s="113">
        <v>509.12063999999998</v>
      </c>
      <c r="D561" s="104" t="s">
        <v>33</v>
      </c>
      <c r="E561" s="49" t="s">
        <v>33</v>
      </c>
      <c r="F561" s="105"/>
      <c r="G561" s="102" t="s">
        <v>167</v>
      </c>
      <c r="H561" s="103" t="s">
        <v>33</v>
      </c>
      <c r="I561" s="103" t="s">
        <v>167</v>
      </c>
      <c r="J561" s="175" t="s">
        <v>167</v>
      </c>
      <c r="K561" s="225" t="s">
        <v>167</v>
      </c>
      <c r="L561" s="176" t="s">
        <v>167</v>
      </c>
      <c r="M561" s="177">
        <v>88.28006400000001</v>
      </c>
      <c r="N561" s="178" t="s">
        <v>33</v>
      </c>
      <c r="O561" s="187"/>
      <c r="P561" s="129">
        <f>C561+M561</f>
        <v>597.40070400000002</v>
      </c>
    </row>
    <row r="562" spans="2:16" x14ac:dyDescent="0.25">
      <c r="B562" s="30">
        <v>45593</v>
      </c>
      <c r="C562" s="113">
        <v>806.79455999999993</v>
      </c>
      <c r="D562" s="104" t="s">
        <v>33</v>
      </c>
      <c r="E562" s="49" t="s">
        <v>33</v>
      </c>
      <c r="F562" s="105"/>
      <c r="G562" s="102" t="s">
        <v>167</v>
      </c>
      <c r="H562" s="103" t="s">
        <v>33</v>
      </c>
      <c r="I562" s="103" t="s">
        <v>167</v>
      </c>
      <c r="J562" s="175" t="s">
        <v>167</v>
      </c>
      <c r="K562" s="225" t="s">
        <v>167</v>
      </c>
      <c r="L562" s="176" t="s">
        <v>167</v>
      </c>
      <c r="M562" s="177">
        <v>146.333088</v>
      </c>
      <c r="N562" s="178" t="s">
        <v>33</v>
      </c>
      <c r="O562" s="187"/>
      <c r="P562" s="129">
        <f>C562+M562</f>
        <v>953.12764799999991</v>
      </c>
    </row>
    <row r="563" spans="2:16" x14ac:dyDescent="0.25">
      <c r="B563" s="30">
        <v>45595</v>
      </c>
      <c r="C563" s="113">
        <v>992.86560000000009</v>
      </c>
      <c r="D563" s="104" t="s">
        <v>33</v>
      </c>
      <c r="E563" s="49" t="s">
        <v>33</v>
      </c>
      <c r="F563" s="105"/>
      <c r="G563" s="102" t="s">
        <v>167</v>
      </c>
      <c r="H563" s="103" t="s">
        <v>33</v>
      </c>
      <c r="I563" s="103">
        <v>36.6187392</v>
      </c>
      <c r="J563" s="175" t="s">
        <v>167</v>
      </c>
      <c r="K563" s="225" t="s">
        <v>167</v>
      </c>
      <c r="L563" s="176" t="s">
        <v>167</v>
      </c>
      <c r="M563" s="177">
        <f>0.0864*Caudal!Y565*Nitratos!X568</f>
        <v>93.864959999999996</v>
      </c>
      <c r="N563" s="178" t="s">
        <v>33</v>
      </c>
      <c r="O563" s="187"/>
      <c r="P563" s="129">
        <f t="shared" ref="P563:P572" si="8">C563+M563+I563</f>
        <v>1123.3492991999999</v>
      </c>
    </row>
    <row r="564" spans="2:16" x14ac:dyDescent="0.25">
      <c r="B564" s="30">
        <v>45600</v>
      </c>
      <c r="C564" s="113">
        <v>1662.7507200000002</v>
      </c>
      <c r="D564" s="104" t="s">
        <v>33</v>
      </c>
      <c r="E564" s="49" t="s">
        <v>33</v>
      </c>
      <c r="F564" s="105"/>
      <c r="G564" s="102" t="s">
        <v>167</v>
      </c>
      <c r="H564" s="103" t="s">
        <v>33</v>
      </c>
      <c r="I564" s="103">
        <v>77.293440000000004</v>
      </c>
      <c r="J564" s="175" t="s">
        <v>167</v>
      </c>
      <c r="K564" s="225" t="s">
        <v>167</v>
      </c>
      <c r="L564" s="176" t="s">
        <v>167</v>
      </c>
      <c r="M564" s="177">
        <v>59.802623999999994</v>
      </c>
      <c r="N564" s="178" t="s">
        <v>33</v>
      </c>
      <c r="O564" s="187"/>
      <c r="P564" s="129">
        <f t="shared" si="8"/>
        <v>1799.8467840000001</v>
      </c>
    </row>
    <row r="565" spans="2:16" x14ac:dyDescent="0.25">
      <c r="B565" s="30">
        <v>45602</v>
      </c>
      <c r="C565" s="113">
        <v>1384.3872000000001</v>
      </c>
      <c r="D565" s="104" t="s">
        <v>33</v>
      </c>
      <c r="E565" s="49" t="s">
        <v>33</v>
      </c>
      <c r="F565" s="105"/>
      <c r="G565" s="102" t="s">
        <v>167</v>
      </c>
      <c r="H565" s="103" t="s">
        <v>33</v>
      </c>
      <c r="I565" s="103">
        <v>32.764175999999999</v>
      </c>
      <c r="J565" s="175" t="s">
        <v>167</v>
      </c>
      <c r="K565" s="225" t="s">
        <v>167</v>
      </c>
      <c r="L565" s="176" t="s">
        <v>167</v>
      </c>
      <c r="M565" s="177">
        <v>63.365760000000002</v>
      </c>
      <c r="N565" s="178" t="s">
        <v>33</v>
      </c>
      <c r="O565" s="187"/>
      <c r="P565" s="129">
        <f t="shared" si="8"/>
        <v>1480.5171359999999</v>
      </c>
    </row>
    <row r="566" spans="2:16" x14ac:dyDescent="0.25">
      <c r="B566" s="30">
        <v>45604</v>
      </c>
      <c r="C566" s="113">
        <v>1329.8688</v>
      </c>
      <c r="D566" s="104" t="s">
        <v>33</v>
      </c>
      <c r="E566" s="49" t="s">
        <v>33</v>
      </c>
      <c r="F566" s="105"/>
      <c r="G566" s="102" t="s">
        <v>167</v>
      </c>
      <c r="H566" s="103" t="s">
        <v>33</v>
      </c>
      <c r="I566" s="103">
        <v>24.218870400000007</v>
      </c>
      <c r="J566" s="175" t="s">
        <v>167</v>
      </c>
      <c r="K566" s="225" t="s">
        <v>167</v>
      </c>
      <c r="L566" s="176" t="s">
        <v>167</v>
      </c>
      <c r="M566" s="177">
        <v>58.748544000000003</v>
      </c>
      <c r="N566" s="178" t="s">
        <v>33</v>
      </c>
      <c r="O566" s="187"/>
      <c r="P566" s="129">
        <f t="shared" si="8"/>
        <v>1412.8362144</v>
      </c>
    </row>
    <row r="567" spans="2:16" x14ac:dyDescent="0.25">
      <c r="B567" s="30">
        <v>45607</v>
      </c>
      <c r="C567" s="113">
        <v>1208.09664</v>
      </c>
      <c r="D567" s="104" t="s">
        <v>33</v>
      </c>
      <c r="E567" s="49" t="s">
        <v>33</v>
      </c>
      <c r="F567" s="105"/>
      <c r="G567" s="102" t="s">
        <v>167</v>
      </c>
      <c r="H567" s="103" t="s">
        <v>33</v>
      </c>
      <c r="I567" s="103">
        <v>14.253408000000002</v>
      </c>
      <c r="J567" s="175" t="s">
        <v>167</v>
      </c>
      <c r="K567" s="225" t="s">
        <v>167</v>
      </c>
      <c r="L567" s="176" t="s">
        <v>167</v>
      </c>
      <c r="M567" s="177">
        <v>40.476672000000001</v>
      </c>
      <c r="N567" s="178" t="s">
        <v>33</v>
      </c>
      <c r="O567" s="187"/>
      <c r="P567" s="129">
        <f t="shared" si="8"/>
        <v>1262.82672</v>
      </c>
    </row>
    <row r="568" spans="2:16" x14ac:dyDescent="0.25">
      <c r="B568" s="30">
        <v>45609</v>
      </c>
      <c r="C568" s="113">
        <v>3021.5030400000001</v>
      </c>
      <c r="D568" s="104" t="s">
        <v>33</v>
      </c>
      <c r="E568" s="49" t="s">
        <v>33</v>
      </c>
      <c r="F568" s="105"/>
      <c r="G568" s="102" t="s">
        <v>167</v>
      </c>
      <c r="H568" s="103" t="s">
        <v>33</v>
      </c>
      <c r="I568" s="103">
        <v>518.27904000000012</v>
      </c>
      <c r="J568" s="175" t="s">
        <v>167</v>
      </c>
      <c r="K568" s="225" t="s">
        <v>167</v>
      </c>
      <c r="L568" s="176" t="s">
        <v>167</v>
      </c>
      <c r="M568" s="177">
        <v>37.037260800000006</v>
      </c>
      <c r="N568" s="178" t="s">
        <v>33</v>
      </c>
      <c r="O568" s="187"/>
      <c r="P568" s="129">
        <f t="shared" si="8"/>
        <v>3576.8193407999997</v>
      </c>
    </row>
    <row r="569" spans="2:16" x14ac:dyDescent="0.25">
      <c r="B569" s="30">
        <v>45614</v>
      </c>
      <c r="C569" s="113">
        <v>1516.2336</v>
      </c>
      <c r="D569" s="104" t="s">
        <v>33</v>
      </c>
      <c r="E569" s="49" t="s">
        <v>33</v>
      </c>
      <c r="F569" s="105"/>
      <c r="G569" s="102" t="s">
        <v>167</v>
      </c>
      <c r="H569" s="103" t="s">
        <v>33</v>
      </c>
      <c r="I569" s="103">
        <v>8.5183488000000018</v>
      </c>
      <c r="J569" s="175" t="s">
        <v>167</v>
      </c>
      <c r="K569" s="225" t="s">
        <v>167</v>
      </c>
      <c r="L569" s="176" t="s">
        <v>167</v>
      </c>
      <c r="M569" s="177">
        <v>40.098239999999997</v>
      </c>
      <c r="N569" s="178" t="s">
        <v>33</v>
      </c>
      <c r="O569" s="187"/>
      <c r="P569" s="129">
        <f t="shared" si="8"/>
        <v>1564.8501888000001</v>
      </c>
    </row>
    <row r="570" spans="2:16" x14ac:dyDescent="0.25">
      <c r="B570" s="30">
        <v>45616</v>
      </c>
      <c r="C570" s="113">
        <v>742.10687999999993</v>
      </c>
      <c r="D570" s="104" t="s">
        <v>33</v>
      </c>
      <c r="E570" s="49" t="s">
        <v>33</v>
      </c>
      <c r="F570" s="105"/>
      <c r="G570" s="102" t="s">
        <v>167</v>
      </c>
      <c r="H570" s="103" t="s">
        <v>33</v>
      </c>
      <c r="I570" s="103">
        <v>3.4237728000000001</v>
      </c>
      <c r="J570" s="175" t="s">
        <v>167</v>
      </c>
      <c r="K570" s="225" t="s">
        <v>167</v>
      </c>
      <c r="L570" s="176" t="s">
        <v>167</v>
      </c>
      <c r="M570" s="177">
        <v>24.520319999999998</v>
      </c>
      <c r="N570" s="178" t="s">
        <v>33</v>
      </c>
      <c r="O570" s="187"/>
      <c r="P570" s="129">
        <f t="shared" si="8"/>
        <v>770.05097279999995</v>
      </c>
    </row>
    <row r="571" spans="2:16" x14ac:dyDescent="0.25">
      <c r="B571" s="30">
        <v>45618</v>
      </c>
      <c r="C571" s="113">
        <v>1728.6048000000001</v>
      </c>
      <c r="D571" s="104" t="s">
        <v>33</v>
      </c>
      <c r="E571" s="49" t="s">
        <v>33</v>
      </c>
      <c r="F571" s="105"/>
      <c r="G571" s="102" t="s">
        <v>167</v>
      </c>
      <c r="H571" s="103" t="s">
        <v>33</v>
      </c>
      <c r="I571" s="103">
        <v>3.0730752000000003</v>
      </c>
      <c r="J571" s="175" t="s">
        <v>167</v>
      </c>
      <c r="K571" s="225" t="s">
        <v>167</v>
      </c>
      <c r="L571" s="176" t="s">
        <v>167</v>
      </c>
      <c r="M571" s="177">
        <v>86.745599999999996</v>
      </c>
      <c r="N571" s="178" t="s">
        <v>33</v>
      </c>
      <c r="O571" s="187"/>
      <c r="P571" s="129">
        <f t="shared" si="8"/>
        <v>1818.4234752</v>
      </c>
    </row>
    <row r="572" spans="2:16" x14ac:dyDescent="0.25">
      <c r="B572" s="30">
        <v>45621</v>
      </c>
      <c r="C572" s="113">
        <v>1490.4</v>
      </c>
      <c r="D572" s="104" t="s">
        <v>33</v>
      </c>
      <c r="E572" s="49" t="s">
        <v>33</v>
      </c>
      <c r="F572" s="105"/>
      <c r="G572" s="102" t="s">
        <v>167</v>
      </c>
      <c r="H572" s="103" t="s">
        <v>33</v>
      </c>
      <c r="I572" s="103">
        <v>4.7165760000000008</v>
      </c>
      <c r="J572" s="175" t="s">
        <v>167</v>
      </c>
      <c r="K572" s="225" t="s">
        <v>167</v>
      </c>
      <c r="L572" s="176" t="s">
        <v>167</v>
      </c>
      <c r="M572" s="177">
        <v>38.949120000000008</v>
      </c>
      <c r="N572" s="178" t="s">
        <v>33</v>
      </c>
      <c r="O572" s="187"/>
      <c r="P572" s="129">
        <f t="shared" si="8"/>
        <v>1534.0656960000001</v>
      </c>
    </row>
    <row r="573" spans="2:16" x14ac:dyDescent="0.25">
      <c r="B573" s="30">
        <v>45623</v>
      </c>
      <c r="C573" s="113">
        <v>1137.35232</v>
      </c>
      <c r="D573" s="104" t="s">
        <v>33</v>
      </c>
      <c r="E573" s="49" t="s">
        <v>33</v>
      </c>
      <c r="F573" s="105"/>
      <c r="G573" s="102" t="s">
        <v>167</v>
      </c>
      <c r="H573" s="103" t="s">
        <v>33</v>
      </c>
      <c r="I573" s="103">
        <v>5.0993279999999999</v>
      </c>
      <c r="J573" s="175" t="s">
        <v>167</v>
      </c>
      <c r="K573" s="225" t="s">
        <v>167</v>
      </c>
      <c r="L573" s="176" t="s">
        <v>167</v>
      </c>
      <c r="M573" s="177">
        <v>40.681440000000002</v>
      </c>
      <c r="N573" s="178" t="s">
        <v>33</v>
      </c>
      <c r="O573" s="187"/>
      <c r="P573" s="129">
        <f t="shared" ref="P573:P578" si="9">C573+M573+I573</f>
        <v>1183.133088</v>
      </c>
    </row>
    <row r="574" spans="2:16" x14ac:dyDescent="0.25">
      <c r="B574" s="30">
        <v>45625</v>
      </c>
      <c r="C574" s="113">
        <v>1350.40608</v>
      </c>
      <c r="D574" s="104" t="s">
        <v>33</v>
      </c>
      <c r="E574" s="49" t="s">
        <v>33</v>
      </c>
      <c r="F574" s="105"/>
      <c r="G574" s="102" t="s">
        <v>167</v>
      </c>
      <c r="H574" s="103" t="s">
        <v>33</v>
      </c>
      <c r="I574" s="103">
        <v>4.3497215999999996</v>
      </c>
      <c r="J574" s="175" t="s">
        <v>167</v>
      </c>
      <c r="K574" s="225" t="s">
        <v>167</v>
      </c>
      <c r="L574" s="176" t="s">
        <v>167</v>
      </c>
      <c r="M574" s="177">
        <v>27.559007999999999</v>
      </c>
      <c r="N574" s="178" t="s">
        <v>33</v>
      </c>
      <c r="O574" s="187"/>
      <c r="P574" s="129">
        <f t="shared" si="9"/>
        <v>1382.3148096</v>
      </c>
    </row>
    <row r="575" spans="2:16" x14ac:dyDescent="0.25">
      <c r="B575" s="30">
        <v>45628</v>
      </c>
      <c r="C575" s="113">
        <v>1168.7328</v>
      </c>
      <c r="D575" s="104" t="s">
        <v>33</v>
      </c>
      <c r="E575" s="49" t="s">
        <v>33</v>
      </c>
      <c r="F575" s="105"/>
      <c r="G575" s="102" t="s">
        <v>167</v>
      </c>
      <c r="H575" s="103" t="s">
        <v>33</v>
      </c>
      <c r="I575" s="103">
        <v>5.9754239999999994</v>
      </c>
      <c r="J575" s="175" t="s">
        <v>167</v>
      </c>
      <c r="K575" s="225" t="s">
        <v>167</v>
      </c>
      <c r="L575" s="176" t="s">
        <v>167</v>
      </c>
      <c r="M575" s="177">
        <v>40.402368000000003</v>
      </c>
      <c r="N575" s="178" t="s">
        <v>33</v>
      </c>
      <c r="O575" s="187"/>
      <c r="P575" s="129">
        <f t="shared" si="9"/>
        <v>1215.110592</v>
      </c>
    </row>
    <row r="576" spans="2:16" x14ac:dyDescent="0.25">
      <c r="B576" s="30">
        <v>45630</v>
      </c>
      <c r="C576" s="113">
        <v>1503.3600000000001</v>
      </c>
      <c r="D576" s="104" t="s">
        <v>33</v>
      </c>
      <c r="E576" s="49" t="s">
        <v>33</v>
      </c>
      <c r="F576" s="105"/>
      <c r="G576" s="102" t="s">
        <v>167</v>
      </c>
      <c r="H576" s="103" t="s">
        <v>33</v>
      </c>
      <c r="I576" s="103">
        <v>4.2854400000000004</v>
      </c>
      <c r="J576" s="175" t="s">
        <v>167</v>
      </c>
      <c r="K576" s="225" t="s">
        <v>167</v>
      </c>
      <c r="L576" s="176" t="s">
        <v>167</v>
      </c>
      <c r="M576" s="177">
        <v>51.72336</v>
      </c>
      <c r="N576" s="178" t="s">
        <v>33</v>
      </c>
      <c r="O576" s="187"/>
      <c r="P576" s="129">
        <f t="shared" si="9"/>
        <v>1559.3688000000002</v>
      </c>
    </row>
    <row r="577" spans="2:16" x14ac:dyDescent="0.25">
      <c r="B577" s="30">
        <v>45637</v>
      </c>
      <c r="C577" s="113">
        <v>597.62448000000006</v>
      </c>
      <c r="D577" s="104" t="s">
        <v>33</v>
      </c>
      <c r="E577" s="49" t="s">
        <v>33</v>
      </c>
      <c r="F577" s="105"/>
      <c r="G577" s="102" t="s">
        <v>167</v>
      </c>
      <c r="H577" s="103" t="s">
        <v>33</v>
      </c>
      <c r="I577" s="103">
        <v>14.342831999999998</v>
      </c>
      <c r="J577" s="175" t="s">
        <v>167</v>
      </c>
      <c r="K577" s="225" t="s">
        <v>167</v>
      </c>
      <c r="L577" s="176" t="s">
        <v>167</v>
      </c>
      <c r="M577" s="177">
        <v>90.953279999999992</v>
      </c>
      <c r="N577" s="178" t="s">
        <v>33</v>
      </c>
      <c r="O577" s="187"/>
      <c r="P577" s="129">
        <f t="shared" si="9"/>
        <v>702.92059200000006</v>
      </c>
    </row>
    <row r="578" spans="2:16" x14ac:dyDescent="0.25">
      <c r="B578" s="30">
        <v>45639</v>
      </c>
      <c r="C578" s="113">
        <v>1399.4467200000001</v>
      </c>
      <c r="D578" s="104" t="s">
        <v>33</v>
      </c>
      <c r="E578" s="49" t="s">
        <v>33</v>
      </c>
      <c r="F578" s="105"/>
      <c r="G578" s="102" t="s">
        <v>167</v>
      </c>
      <c r="H578" s="103" t="s">
        <v>33</v>
      </c>
      <c r="I578" s="103">
        <v>98.837279999999993</v>
      </c>
      <c r="J578" s="175" t="s">
        <v>167</v>
      </c>
      <c r="K578" s="225" t="s">
        <v>167</v>
      </c>
      <c r="L578" s="176" t="s">
        <v>167</v>
      </c>
      <c r="M578" s="177">
        <v>100.41408000000001</v>
      </c>
      <c r="N578" s="178" t="s">
        <v>33</v>
      </c>
      <c r="O578" s="187"/>
      <c r="P578" s="129">
        <f t="shared" si="9"/>
        <v>1598.6980800000001</v>
      </c>
    </row>
    <row r="579" spans="2:16" x14ac:dyDescent="0.25">
      <c r="B579" s="30">
        <v>45642</v>
      </c>
      <c r="C579" s="113">
        <v>576.79776000000015</v>
      </c>
      <c r="D579" s="104" t="s">
        <v>33</v>
      </c>
      <c r="E579" s="49" t="s">
        <v>33</v>
      </c>
      <c r="F579" s="105"/>
      <c r="G579" s="102" t="s">
        <v>167</v>
      </c>
      <c r="H579" s="103" t="s">
        <v>33</v>
      </c>
      <c r="I579" s="103">
        <v>36.014198400000005</v>
      </c>
      <c r="J579" s="175" t="s">
        <v>167</v>
      </c>
      <c r="K579" s="225" t="s">
        <v>167</v>
      </c>
      <c r="L579" s="176" t="s">
        <v>167</v>
      </c>
      <c r="M579" s="177">
        <v>36.295775999999996</v>
      </c>
      <c r="N579" s="178" t="s">
        <v>33</v>
      </c>
      <c r="O579" s="187"/>
      <c r="P579" s="129">
        <f t="shared" ref="P579:P584" si="10">C579+M579+I579</f>
        <v>649.10773440000025</v>
      </c>
    </row>
    <row r="580" spans="2:16" x14ac:dyDescent="0.25">
      <c r="B580" s="30">
        <v>45643</v>
      </c>
      <c r="C580" s="113">
        <v>1471.2192</v>
      </c>
      <c r="D580" s="104" t="s">
        <v>33</v>
      </c>
      <c r="E580" s="49" t="s">
        <v>33</v>
      </c>
      <c r="F580" s="105"/>
      <c r="G580" s="102" t="s">
        <v>167</v>
      </c>
      <c r="H580" s="103" t="s">
        <v>33</v>
      </c>
      <c r="I580" s="103">
        <v>58.765824000000002</v>
      </c>
      <c r="J580" s="175" t="s">
        <v>167</v>
      </c>
      <c r="K580" s="225" t="s">
        <v>167</v>
      </c>
      <c r="L580" s="176" t="s">
        <v>167</v>
      </c>
      <c r="M580" s="177">
        <v>73.685376000000005</v>
      </c>
      <c r="N580" s="178" t="s">
        <v>33</v>
      </c>
      <c r="O580" s="187"/>
      <c r="P580" s="129">
        <f t="shared" si="10"/>
        <v>1603.6704</v>
      </c>
    </row>
    <row r="581" spans="2:16" x14ac:dyDescent="0.25">
      <c r="B581" s="30">
        <v>45646</v>
      </c>
      <c r="C581" s="113">
        <v>1072.4572800000001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>
        <v>11.341641600000001</v>
      </c>
      <c r="J581" s="175" t="s">
        <v>167</v>
      </c>
      <c r="K581" s="225" t="s">
        <v>167</v>
      </c>
      <c r="L581" s="176" t="s">
        <v>167</v>
      </c>
      <c r="M581" s="177">
        <v>20.520000000000003</v>
      </c>
      <c r="N581" s="178" t="s">
        <v>33</v>
      </c>
      <c r="O581" s="187"/>
      <c r="P581" s="129">
        <f t="shared" si="10"/>
        <v>1104.3189216000001</v>
      </c>
    </row>
    <row r="582" spans="2:16" x14ac:dyDescent="0.25">
      <c r="B582" s="30">
        <v>45649</v>
      </c>
      <c r="C582" s="113">
        <v>749.55024000000003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>
        <v>9.1601280000000003</v>
      </c>
      <c r="J582" s="175" t="s">
        <v>167</v>
      </c>
      <c r="K582" s="225" t="s">
        <v>167</v>
      </c>
      <c r="L582" s="176" t="s">
        <v>167</v>
      </c>
      <c r="M582" s="177">
        <v>79.815455999999998</v>
      </c>
      <c r="N582" s="178" t="s">
        <v>33</v>
      </c>
      <c r="O582" s="187"/>
      <c r="P582" s="129">
        <f t="shared" si="10"/>
        <v>838.52582400000006</v>
      </c>
    </row>
    <row r="583" spans="2:16" x14ac:dyDescent="0.25">
      <c r="B583" s="30">
        <v>45653</v>
      </c>
      <c r="C583" s="113">
        <v>424.12550399999998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>
        <v>5.9031936000000007</v>
      </c>
      <c r="J583" s="175" t="s">
        <v>167</v>
      </c>
      <c r="K583" s="225" t="s">
        <v>167</v>
      </c>
      <c r="L583" s="176" t="s">
        <v>167</v>
      </c>
      <c r="M583" s="177">
        <v>40.875840000000004</v>
      </c>
      <c r="N583" s="178" t="s">
        <v>33</v>
      </c>
      <c r="O583" s="187"/>
      <c r="P583" s="129">
        <f t="shared" si="10"/>
        <v>470.90453759999997</v>
      </c>
    </row>
    <row r="584" spans="2:16" x14ac:dyDescent="0.25">
      <c r="B584" s="30">
        <v>45656</v>
      </c>
      <c r="C584" s="113">
        <v>405.21081600000008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>
        <v>64.144224000000008</v>
      </c>
      <c r="J584" s="175" t="s">
        <v>167</v>
      </c>
      <c r="K584" s="225" t="s">
        <v>167</v>
      </c>
      <c r="L584" s="176" t="s">
        <v>167</v>
      </c>
      <c r="M584" s="177">
        <v>31.877280000000003</v>
      </c>
      <c r="N584" s="178" t="s">
        <v>33</v>
      </c>
      <c r="O584" s="187"/>
      <c r="P584" s="129">
        <f t="shared" si="10"/>
        <v>501.23232000000007</v>
      </c>
    </row>
    <row r="585" spans="2:16" x14ac:dyDescent="0.25">
      <c r="B585" s="30">
        <v>45660</v>
      </c>
      <c r="C585" s="113">
        <v>1387.3161600000001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167</v>
      </c>
      <c r="K585" s="225" t="s">
        <v>167</v>
      </c>
      <c r="L585" s="176" t="s">
        <v>167</v>
      </c>
      <c r="M585" s="177">
        <v>31.858272000000003</v>
      </c>
      <c r="N585" s="178" t="s">
        <v>33</v>
      </c>
      <c r="O585" s="187"/>
      <c r="P585" s="129">
        <f>C585+M585</f>
        <v>1419.174432</v>
      </c>
    </row>
    <row r="586" spans="2:16" x14ac:dyDescent="0.25">
      <c r="B586" s="30">
        <v>45665</v>
      </c>
      <c r="C586" s="113">
        <v>1007.45856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167</v>
      </c>
      <c r="K586" s="225" t="s">
        <v>167</v>
      </c>
      <c r="L586" s="176" t="s">
        <v>167</v>
      </c>
      <c r="M586" s="177">
        <v>35.92512</v>
      </c>
      <c r="N586" s="178" t="s">
        <v>33</v>
      </c>
      <c r="O586" s="187"/>
      <c r="P586" s="129">
        <f>C586+M586</f>
        <v>1043.3836800000001</v>
      </c>
    </row>
    <row r="587" spans="2:16" x14ac:dyDescent="0.25">
      <c r="B587" s="30">
        <v>45667</v>
      </c>
      <c r="C587" s="113">
        <v>1602.72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>
        <v>139.86431999999999</v>
      </c>
      <c r="J587" s="175" t="s">
        <v>167</v>
      </c>
      <c r="K587" s="225" t="s">
        <v>167</v>
      </c>
      <c r="L587" s="176" t="s">
        <v>167</v>
      </c>
      <c r="M587" s="177">
        <v>15.108508800000001</v>
      </c>
      <c r="N587" s="178" t="s">
        <v>33</v>
      </c>
      <c r="O587" s="187"/>
      <c r="P587" s="129">
        <f t="shared" ref="P587:P592" si="11">C587+M587+I587</f>
        <v>1757.6928287999999</v>
      </c>
    </row>
    <row r="588" spans="2:16" x14ac:dyDescent="0.25">
      <c r="B588" s="30">
        <v>45670</v>
      </c>
      <c r="C588" s="113">
        <v>447.98400000000004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>
        <v>86.883840000000021</v>
      </c>
      <c r="J588" s="175" t="s">
        <v>167</v>
      </c>
      <c r="K588" s="225" t="s">
        <v>167</v>
      </c>
      <c r="L588" s="176" t="s">
        <v>167</v>
      </c>
      <c r="M588" s="177">
        <v>52.223616</v>
      </c>
      <c r="N588" s="178" t="s">
        <v>33</v>
      </c>
      <c r="O588" s="187"/>
      <c r="P588" s="129">
        <f t="shared" si="11"/>
        <v>587.09145600000011</v>
      </c>
    </row>
    <row r="589" spans="2:16" x14ac:dyDescent="0.25">
      <c r="B589" s="30">
        <v>45672</v>
      </c>
      <c r="C589" s="113">
        <v>1241.0496000000001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>
        <v>58.654368000000005</v>
      </c>
      <c r="J589" s="175" t="s">
        <v>167</v>
      </c>
      <c r="K589" s="225" t="s">
        <v>167</v>
      </c>
      <c r="L589" s="176" t="s">
        <v>167</v>
      </c>
      <c r="M589" s="177">
        <v>72.534528000000009</v>
      </c>
      <c r="N589" s="178" t="s">
        <v>33</v>
      </c>
      <c r="O589" s="187"/>
      <c r="P589" s="129">
        <f t="shared" si="11"/>
        <v>1372.2384959999999</v>
      </c>
    </row>
    <row r="590" spans="2:16" x14ac:dyDescent="0.25">
      <c r="B590" s="30">
        <v>45674</v>
      </c>
      <c r="C590" s="113">
        <v>728.66304000000002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>
        <v>154.65600000000001</v>
      </c>
      <c r="J590" s="175" t="s">
        <v>167</v>
      </c>
      <c r="K590" s="225" t="s">
        <v>167</v>
      </c>
      <c r="L590" s="176" t="s">
        <v>167</v>
      </c>
      <c r="M590" s="177">
        <v>44.749152000000002</v>
      </c>
      <c r="N590" s="178" t="s">
        <v>33</v>
      </c>
      <c r="O590" s="187"/>
      <c r="P590" s="129">
        <f t="shared" si="11"/>
        <v>928.06819199999995</v>
      </c>
    </row>
    <row r="591" spans="2:16" x14ac:dyDescent="0.25">
      <c r="B591" s="30">
        <v>45677</v>
      </c>
      <c r="C591" s="113">
        <v>753.16608000000008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>
        <v>123.60297600000003</v>
      </c>
      <c r="J591" s="175" t="s">
        <v>167</v>
      </c>
      <c r="K591" s="225" t="s">
        <v>167</v>
      </c>
      <c r="L591" s="176" t="s">
        <v>167</v>
      </c>
      <c r="M591" s="177">
        <v>73.906560000000013</v>
      </c>
      <c r="N591" s="178" t="s">
        <v>33</v>
      </c>
      <c r="O591" s="187"/>
      <c r="P591" s="129">
        <f t="shared" si="11"/>
        <v>950.6756160000001</v>
      </c>
    </row>
    <row r="592" spans="2:16" x14ac:dyDescent="0.25">
      <c r="B592" s="30">
        <v>45679</v>
      </c>
      <c r="C592" s="113">
        <v>717.244416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>
        <v>119.72102400000001</v>
      </c>
      <c r="J592" s="175" t="s">
        <v>167</v>
      </c>
      <c r="K592" s="225" t="s">
        <v>167</v>
      </c>
      <c r="L592" s="176" t="s">
        <v>167</v>
      </c>
      <c r="M592" s="177">
        <v>60.673535999999999</v>
      </c>
      <c r="N592" s="178" t="s">
        <v>33</v>
      </c>
      <c r="O592" s="187"/>
      <c r="P592" s="129">
        <f t="shared" si="11"/>
        <v>897.63897600000007</v>
      </c>
    </row>
    <row r="593" spans="2:16" x14ac:dyDescent="0.25">
      <c r="B593" s="30">
        <v>45681</v>
      </c>
      <c r="C593" s="113">
        <v>621.30239999999992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>
        <v>136.58112</v>
      </c>
      <c r="J593" s="175" t="s">
        <v>167</v>
      </c>
      <c r="K593" s="225" t="s">
        <v>167</v>
      </c>
      <c r="L593" s="176" t="s">
        <v>167</v>
      </c>
      <c r="M593" s="177">
        <v>55.012608000000007</v>
      </c>
      <c r="N593" s="178" t="s">
        <v>33</v>
      </c>
      <c r="O593" s="187"/>
      <c r="P593" s="129">
        <f t="shared" ref="P593:P608" si="12">C593+M593+I593</f>
        <v>812.89612799999986</v>
      </c>
    </row>
    <row r="594" spans="2:16" x14ac:dyDescent="0.25">
      <c r="B594" s="30">
        <v>45684</v>
      </c>
      <c r="C594" s="113">
        <v>722.3955840000001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>
        <v>98.243711999999988</v>
      </c>
      <c r="J594" s="175" t="s">
        <v>167</v>
      </c>
      <c r="K594" s="225" t="s">
        <v>167</v>
      </c>
      <c r="L594" s="176" t="s">
        <v>167</v>
      </c>
      <c r="M594" s="177">
        <v>31.292352000000001</v>
      </c>
      <c r="N594" s="178" t="s">
        <v>33</v>
      </c>
      <c r="O594" s="187"/>
      <c r="P594" s="129">
        <f t="shared" si="12"/>
        <v>851.93164800000011</v>
      </c>
    </row>
    <row r="595" spans="2:16" x14ac:dyDescent="0.25">
      <c r="B595" s="30">
        <v>45686</v>
      </c>
      <c r="C595" s="113">
        <v>823.03776000000005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>
        <v>160.22015999999999</v>
      </c>
      <c r="J595" s="175" t="s">
        <v>167</v>
      </c>
      <c r="K595" s="225" t="s">
        <v>167</v>
      </c>
      <c r="L595" s="176" t="s">
        <v>167</v>
      </c>
      <c r="M595" s="177">
        <v>25.655616000000002</v>
      </c>
      <c r="N595" s="178" t="s">
        <v>33</v>
      </c>
      <c r="O595" s="187"/>
      <c r="P595" s="129">
        <f t="shared" si="12"/>
        <v>1008.913536</v>
      </c>
    </row>
    <row r="596" spans="2:16" x14ac:dyDescent="0.25">
      <c r="B596" s="30">
        <v>45688</v>
      </c>
      <c r="C596" s="113">
        <v>508.04064000000005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>
        <v>142.56</v>
      </c>
      <c r="J596" s="175" t="s">
        <v>167</v>
      </c>
      <c r="K596" s="225" t="s">
        <v>167</v>
      </c>
      <c r="L596" s="176" t="s">
        <v>167</v>
      </c>
      <c r="M596" s="177">
        <v>26.315712000000005</v>
      </c>
      <c r="N596" s="178" t="s">
        <v>33</v>
      </c>
      <c r="O596" s="187"/>
      <c r="P596" s="129">
        <f t="shared" si="12"/>
        <v>676.91635199999996</v>
      </c>
    </row>
    <row r="597" spans="2:16" x14ac:dyDescent="0.25">
      <c r="B597" s="30">
        <v>45691</v>
      </c>
      <c r="C597" s="113">
        <v>1114.5600000000002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>
        <v>93.074399999999997</v>
      </c>
      <c r="J597" s="175" t="s">
        <v>167</v>
      </c>
      <c r="K597" s="225" t="s">
        <v>167</v>
      </c>
      <c r="L597" s="176" t="s">
        <v>167</v>
      </c>
      <c r="M597" s="177">
        <v>47.471616000000004</v>
      </c>
      <c r="N597" s="178" t="s">
        <v>33</v>
      </c>
      <c r="O597" s="187"/>
      <c r="P597" s="129">
        <f>C597+M597+I597</f>
        <v>1255.1060160000002</v>
      </c>
    </row>
    <row r="598" spans="2:16" x14ac:dyDescent="0.25">
      <c r="B598" s="30">
        <v>45693</v>
      </c>
      <c r="C598" s="113">
        <v>757.71935999999994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>
        <v>92.88172800000001</v>
      </c>
      <c r="J598" s="175" t="s">
        <v>167</v>
      </c>
      <c r="K598" s="225" t="s">
        <v>167</v>
      </c>
      <c r="L598" s="176" t="s">
        <v>167</v>
      </c>
      <c r="M598" s="177">
        <v>55.194912000000002</v>
      </c>
      <c r="N598" s="178" t="s">
        <v>33</v>
      </c>
      <c r="O598" s="187"/>
      <c r="P598" s="129">
        <f t="shared" si="12"/>
        <v>905.79600000000005</v>
      </c>
    </row>
    <row r="599" spans="2:16" x14ac:dyDescent="0.25">
      <c r="B599" s="30">
        <v>45695</v>
      </c>
      <c r="C599" s="113">
        <v>669.08160000000009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>
        <v>108.26265600000001</v>
      </c>
      <c r="J599" s="175" t="s">
        <v>167</v>
      </c>
      <c r="K599" s="225" t="s">
        <v>167</v>
      </c>
      <c r="L599" s="176" t="s">
        <v>167</v>
      </c>
      <c r="M599" s="177">
        <v>32.486400000000003</v>
      </c>
      <c r="N599" s="178" t="s">
        <v>33</v>
      </c>
      <c r="O599" s="187"/>
      <c r="P599" s="129">
        <f t="shared" si="12"/>
        <v>809.83065600000009</v>
      </c>
    </row>
    <row r="600" spans="2:16" x14ac:dyDescent="0.25">
      <c r="B600" s="30">
        <v>45698</v>
      </c>
      <c r="C600" s="113">
        <v>454.23936000000009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>
        <v>59.446655999999997</v>
      </c>
      <c r="J600" s="175" t="s">
        <v>167</v>
      </c>
      <c r="K600" s="225" t="s">
        <v>167</v>
      </c>
      <c r="L600" s="176" t="s">
        <v>167</v>
      </c>
      <c r="M600" s="177">
        <v>31.505760000000002</v>
      </c>
      <c r="N600" s="178" t="s">
        <v>33</v>
      </c>
      <c r="O600" s="187"/>
      <c r="P600" s="129">
        <f t="shared" si="12"/>
        <v>545.19177600000012</v>
      </c>
    </row>
    <row r="601" spans="2:16" x14ac:dyDescent="0.25">
      <c r="B601" s="30">
        <v>45700</v>
      </c>
      <c r="C601" s="113">
        <v>758.78207999999995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>
        <v>92.793599999999998</v>
      </c>
      <c r="J601" s="175" t="s">
        <v>167</v>
      </c>
      <c r="K601" s="225" t="s">
        <v>167</v>
      </c>
      <c r="L601" s="176" t="s">
        <v>167</v>
      </c>
      <c r="M601" s="177">
        <v>34.655040000000007</v>
      </c>
      <c r="N601" s="178" t="s">
        <v>33</v>
      </c>
      <c r="O601" s="187"/>
      <c r="P601" s="129">
        <f t="shared" si="12"/>
        <v>886.23071999999991</v>
      </c>
    </row>
    <row r="602" spans="2:16" x14ac:dyDescent="0.25">
      <c r="B602" s="30">
        <v>45702</v>
      </c>
      <c r="C602" s="113">
        <v>817.68960000000004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>
        <v>51.014015999999998</v>
      </c>
      <c r="J602" s="175" t="s">
        <v>167</v>
      </c>
      <c r="K602" s="225" t="s">
        <v>167</v>
      </c>
      <c r="L602" s="176" t="s">
        <v>167</v>
      </c>
      <c r="M602" s="177">
        <v>39.426048000000002</v>
      </c>
      <c r="N602" s="178" t="s">
        <v>33</v>
      </c>
      <c r="O602" s="187"/>
      <c r="P602" s="129">
        <f t="shared" si="12"/>
        <v>908.12966400000005</v>
      </c>
    </row>
    <row r="603" spans="2:16" x14ac:dyDescent="0.25">
      <c r="B603" s="30">
        <v>45705</v>
      </c>
      <c r="C603" s="113">
        <v>849.52800000000002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>
        <v>159.62918400000001</v>
      </c>
      <c r="J603" s="175" t="s">
        <v>167</v>
      </c>
      <c r="K603" s="225" t="s">
        <v>167</v>
      </c>
      <c r="L603" s="176" t="s">
        <v>167</v>
      </c>
      <c r="M603" s="177">
        <v>64.535616000000005</v>
      </c>
      <c r="N603" s="178" t="s">
        <v>33</v>
      </c>
      <c r="O603" s="187"/>
      <c r="P603" s="129">
        <f t="shared" si="12"/>
        <v>1073.6928</v>
      </c>
    </row>
    <row r="604" spans="2:16" x14ac:dyDescent="0.25">
      <c r="B604" s="30">
        <v>45707</v>
      </c>
      <c r="C604" s="113">
        <v>924.42816000000005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>
        <v>138.20544000000001</v>
      </c>
      <c r="J604" s="175" t="s">
        <v>167</v>
      </c>
      <c r="K604" s="225" t="s">
        <v>167</v>
      </c>
      <c r="L604" s="176" t="s">
        <v>167</v>
      </c>
      <c r="M604" s="177">
        <v>61.171200000000006</v>
      </c>
      <c r="N604" s="178" t="s">
        <v>33</v>
      </c>
      <c r="O604" s="187"/>
      <c r="P604" s="129">
        <f t="shared" si="12"/>
        <v>1123.8048000000001</v>
      </c>
    </row>
    <row r="605" spans="2:16" x14ac:dyDescent="0.25">
      <c r="B605" s="30">
        <v>45709</v>
      </c>
      <c r="C605" s="113">
        <v>843.31843200000014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>
        <v>126.30643200000002</v>
      </c>
      <c r="J605" s="175" t="s">
        <v>167</v>
      </c>
      <c r="K605" s="225" t="s">
        <v>167</v>
      </c>
      <c r="L605" s="176" t="s">
        <v>167</v>
      </c>
      <c r="M605" s="177">
        <v>80.421120000000002</v>
      </c>
      <c r="N605" s="178" t="s">
        <v>33</v>
      </c>
      <c r="O605" s="187"/>
      <c r="P605" s="129">
        <f t="shared" si="12"/>
        <v>1050.0459840000001</v>
      </c>
    </row>
    <row r="606" spans="2:16" x14ac:dyDescent="0.25">
      <c r="B606" s="30">
        <v>45712</v>
      </c>
      <c r="C606" s="113">
        <v>865.77984000000015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>
        <v>122.43744</v>
      </c>
      <c r="J606" s="175" t="s">
        <v>167</v>
      </c>
      <c r="K606" s="225" t="s">
        <v>167</v>
      </c>
      <c r="L606" s="176" t="s">
        <v>167</v>
      </c>
      <c r="M606" s="177">
        <v>106.17868799999999</v>
      </c>
      <c r="N606" s="178" t="s">
        <v>33</v>
      </c>
      <c r="O606" s="187"/>
      <c r="P606" s="129">
        <f t="shared" si="12"/>
        <v>1094.395968</v>
      </c>
    </row>
    <row r="607" spans="2:16" x14ac:dyDescent="0.25">
      <c r="B607" s="30">
        <v>45714</v>
      </c>
      <c r="C607" s="113">
        <v>708.85670400000004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>
        <v>23.080723200000001</v>
      </c>
      <c r="J607" s="175" t="s">
        <v>167</v>
      </c>
      <c r="K607" s="225" t="s">
        <v>167</v>
      </c>
      <c r="L607" s="176" t="s">
        <v>167</v>
      </c>
      <c r="M607" s="177">
        <v>98.050175999999993</v>
      </c>
      <c r="N607" s="178" t="s">
        <v>33</v>
      </c>
      <c r="O607" s="187"/>
      <c r="P607" s="129">
        <f t="shared" si="12"/>
        <v>829.98760319999997</v>
      </c>
    </row>
    <row r="608" spans="2:16" x14ac:dyDescent="0.25">
      <c r="B608" s="30">
        <v>45716</v>
      </c>
      <c r="C608" s="113">
        <v>758.62310400000013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>
        <v>23.703321599999999</v>
      </c>
      <c r="J608" s="175" t="s">
        <v>167</v>
      </c>
      <c r="K608" s="225" t="s">
        <v>167</v>
      </c>
      <c r="L608" s="176" t="s">
        <v>167</v>
      </c>
      <c r="M608" s="177">
        <v>73.094400000000007</v>
      </c>
      <c r="N608" s="178" t="s">
        <v>33</v>
      </c>
      <c r="O608" s="187"/>
      <c r="P608" s="129">
        <f t="shared" si="12"/>
        <v>855.42082560000017</v>
      </c>
    </row>
    <row r="609" spans="2:16" x14ac:dyDescent="0.25">
      <c r="B609" s="30">
        <v>45720</v>
      </c>
      <c r="C609" s="113">
        <v>3493.9295999999999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167</v>
      </c>
      <c r="K609" s="225" t="s">
        <v>167</v>
      </c>
      <c r="L609" s="176" t="s">
        <v>167</v>
      </c>
      <c r="M609" s="177" t="s">
        <v>171</v>
      </c>
      <c r="N609" s="178" t="s">
        <v>33</v>
      </c>
      <c r="O609" s="187"/>
      <c r="P609" s="129">
        <v>3493.93</v>
      </c>
    </row>
    <row r="610" spans="2:16" x14ac:dyDescent="0.25">
      <c r="B610" s="30">
        <v>45721</v>
      </c>
      <c r="C610" s="113">
        <v>2697.2352000000001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167</v>
      </c>
      <c r="K610" s="225" t="s">
        <v>167</v>
      </c>
      <c r="L610" s="176" t="s">
        <v>167</v>
      </c>
      <c r="M610" s="177" t="s">
        <v>171</v>
      </c>
      <c r="N610" s="178" t="s">
        <v>33</v>
      </c>
      <c r="O610" s="187"/>
      <c r="P610" s="129">
        <v>2697.2352000000001</v>
      </c>
    </row>
    <row r="611" spans="2:16" x14ac:dyDescent="0.25">
      <c r="B611" s="30">
        <v>45723</v>
      </c>
      <c r="C611" s="113">
        <v>5030.1388800000004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167</v>
      </c>
      <c r="K611" s="225" t="s">
        <v>167</v>
      </c>
      <c r="L611" s="176" t="s">
        <v>167</v>
      </c>
      <c r="M611" s="177">
        <v>88.318080000000009</v>
      </c>
      <c r="N611" s="178" t="s">
        <v>33</v>
      </c>
      <c r="O611" s="187"/>
      <c r="P611" s="129">
        <f>C611+M611</f>
        <v>5118.4569600000004</v>
      </c>
    </row>
    <row r="612" spans="2:16" x14ac:dyDescent="0.25">
      <c r="B612" s="30">
        <v>45726</v>
      </c>
      <c r="C612" s="113">
        <v>4164.6528000000008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>
        <v>7.0917120000000002</v>
      </c>
      <c r="J612" s="175" t="s">
        <v>167</v>
      </c>
      <c r="K612" s="225" t="s">
        <v>167</v>
      </c>
      <c r="L612" s="176" t="s">
        <v>167</v>
      </c>
      <c r="M612" s="177">
        <v>77.229504000000006</v>
      </c>
      <c r="N612" s="178" t="s">
        <v>33</v>
      </c>
      <c r="O612" s="187"/>
      <c r="P612" s="129">
        <f>C612+M612+I612</f>
        <v>4248.974016000001</v>
      </c>
    </row>
    <row r="613" spans="2:16" x14ac:dyDescent="0.25">
      <c r="B613" s="30">
        <v>45728</v>
      </c>
      <c r="C613" s="113">
        <v>2093.0400000000004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>
        <v>14.027904000000001</v>
      </c>
      <c r="J613" s="175" t="s">
        <v>167</v>
      </c>
      <c r="K613" s="225" t="s">
        <v>167</v>
      </c>
      <c r="L613" s="176" t="s">
        <v>167</v>
      </c>
      <c r="M613" s="177">
        <v>45.308160000000001</v>
      </c>
      <c r="N613" s="178" t="s">
        <v>33</v>
      </c>
      <c r="O613" s="187"/>
      <c r="P613" s="129">
        <f>C613+M613+I613</f>
        <v>2152.3760640000005</v>
      </c>
    </row>
    <row r="614" spans="2:16" x14ac:dyDescent="0.25">
      <c r="B614" s="30">
        <v>45730</v>
      </c>
      <c r="C614" s="113">
        <v>2845.6704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167</v>
      </c>
      <c r="K614" s="225" t="s">
        <v>167</v>
      </c>
      <c r="L614" s="176" t="s">
        <v>167</v>
      </c>
      <c r="M614" s="177" t="s">
        <v>171</v>
      </c>
      <c r="N614" s="178" t="s">
        <v>33</v>
      </c>
      <c r="O614" s="187"/>
      <c r="P614" s="129">
        <f>C614</f>
        <v>2845.6704</v>
      </c>
    </row>
    <row r="615" spans="2:16" x14ac:dyDescent="0.25">
      <c r="B615" s="30">
        <v>45733</v>
      </c>
      <c r="C615" s="113">
        <v>2009.8713600000001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167</v>
      </c>
      <c r="K615" s="225" t="s">
        <v>167</v>
      </c>
      <c r="L615" s="176" t="s">
        <v>167</v>
      </c>
      <c r="M615" s="177" t="s">
        <v>171</v>
      </c>
      <c r="N615" s="178" t="s">
        <v>33</v>
      </c>
      <c r="O615" s="187"/>
      <c r="P615" s="129">
        <f>C615</f>
        <v>2009.8713600000001</v>
      </c>
    </row>
    <row r="616" spans="2:16" x14ac:dyDescent="0.25">
      <c r="B616" s="30">
        <v>45737</v>
      </c>
      <c r="C616" s="113">
        <v>2947.1904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167</v>
      </c>
      <c r="K616" s="225" t="s">
        <v>167</v>
      </c>
      <c r="L616" s="176" t="s">
        <v>167</v>
      </c>
      <c r="M616" s="177">
        <v>56.920320000000004</v>
      </c>
      <c r="N616" s="178" t="s">
        <v>33</v>
      </c>
      <c r="O616" s="187"/>
      <c r="P616" s="129">
        <f>C616+M616</f>
        <v>3004.1107200000001</v>
      </c>
    </row>
    <row r="617" spans="2:16" x14ac:dyDescent="0.25">
      <c r="B617" s="30">
        <v>45740</v>
      </c>
      <c r="C617" s="113">
        <v>2848.4351999999999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>
        <v>22.057919999999999</v>
      </c>
      <c r="J617" s="175" t="s">
        <v>167</v>
      </c>
      <c r="K617" s="225" t="s">
        <v>167</v>
      </c>
      <c r="L617" s="176" t="s">
        <v>167</v>
      </c>
      <c r="M617" s="177">
        <v>64.057824000000011</v>
      </c>
      <c r="N617" s="178" t="s">
        <v>33</v>
      </c>
      <c r="O617" s="187"/>
      <c r="P617" s="129">
        <f>C617+M617+I617</f>
        <v>2934.5509440000001</v>
      </c>
    </row>
    <row r="618" spans="2:16" x14ac:dyDescent="0.25">
      <c r="B618" s="30">
        <v>45742</v>
      </c>
      <c r="C618" s="113">
        <v>2384.64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>
        <v>103.55212800000001</v>
      </c>
      <c r="J618" s="175" t="s">
        <v>167</v>
      </c>
      <c r="K618" s="225" t="s">
        <v>167</v>
      </c>
      <c r="L618" s="176" t="s">
        <v>167</v>
      </c>
      <c r="M618" s="177">
        <v>69.745536000000001</v>
      </c>
      <c r="N618" s="178" t="s">
        <v>33</v>
      </c>
      <c r="O618" s="187"/>
      <c r="P618" s="129">
        <f>C618+M618+I618</f>
        <v>2557.9376639999996</v>
      </c>
    </row>
    <row r="619" spans="2:16" x14ac:dyDescent="0.25">
      <c r="B619" s="30">
        <v>45744</v>
      </c>
      <c r="C619" s="113">
        <v>2678.4000000000005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>
        <v>14.938560000000001</v>
      </c>
      <c r="J619" s="175" t="s">
        <v>167</v>
      </c>
      <c r="K619" s="225" t="s">
        <v>167</v>
      </c>
      <c r="L619" s="176" t="s">
        <v>167</v>
      </c>
      <c r="M619" s="177">
        <v>35.952767999999999</v>
      </c>
      <c r="N619" s="178" t="s">
        <v>33</v>
      </c>
      <c r="O619" s="187"/>
      <c r="P619" s="129">
        <f>C619+M619+I619</f>
        <v>2729.2913280000007</v>
      </c>
    </row>
    <row r="620" spans="2:16" x14ac:dyDescent="0.25">
      <c r="B620" s="30">
        <v>45747</v>
      </c>
      <c r="C620" s="113">
        <v>2217.1968000000002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>
        <v>45.849888000000007</v>
      </c>
      <c r="J620" s="175" t="s">
        <v>167</v>
      </c>
      <c r="K620" s="225" t="s">
        <v>167</v>
      </c>
      <c r="L620" s="176" t="s">
        <v>167</v>
      </c>
      <c r="M620" s="177">
        <v>60.134399999999999</v>
      </c>
      <c r="N620" s="178" t="s">
        <v>33</v>
      </c>
      <c r="O620" s="187"/>
      <c r="P620" s="129">
        <f>C620+M620+I620</f>
        <v>2323.1810880000003</v>
      </c>
    </row>
    <row r="621" spans="2:16" x14ac:dyDescent="0.25">
      <c r="B621" s="30">
        <v>45749</v>
      </c>
      <c r="C621" s="113">
        <v>2204.9280000000003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>
        <v>42.168470400000004</v>
      </c>
      <c r="J621" s="175" t="s">
        <v>167</v>
      </c>
      <c r="K621" s="225" t="s">
        <v>167</v>
      </c>
      <c r="L621" s="176" t="s">
        <v>167</v>
      </c>
      <c r="M621" s="177">
        <v>56.990304000000002</v>
      </c>
      <c r="N621" s="178" t="s">
        <v>33</v>
      </c>
      <c r="O621" s="187"/>
      <c r="P621" s="129">
        <f>C621+M621+I621</f>
        <v>2304.0867744000002</v>
      </c>
    </row>
    <row r="622" spans="2:16" x14ac:dyDescent="0.25">
      <c r="B622" s="30">
        <v>45751</v>
      </c>
      <c r="C622" s="113">
        <v>1715.6966399999999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167</v>
      </c>
      <c r="K622" s="225" t="s">
        <v>167</v>
      </c>
      <c r="L622" s="176" t="s">
        <v>167</v>
      </c>
      <c r="M622" s="177">
        <f>0.0864*Caudal!Y624*Nitratos!X627</f>
        <v>49.089888000000009</v>
      </c>
      <c r="N622" s="178" t="s">
        <v>33</v>
      </c>
      <c r="O622" s="187"/>
      <c r="P622" s="129">
        <f>C622+M622</f>
        <v>1764.7865279999999</v>
      </c>
    </row>
    <row r="623" spans="2:16" x14ac:dyDescent="0.25">
      <c r="B623" s="30">
        <v>45754</v>
      </c>
      <c r="C623" s="113">
        <v>2343.1680000000001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>
        <v>8.7272639999999999</v>
      </c>
      <c r="J623" s="175" t="s">
        <v>167</v>
      </c>
      <c r="K623" s="225" t="s">
        <v>167</v>
      </c>
      <c r="L623" s="176" t="s">
        <v>167</v>
      </c>
      <c r="M623" s="177">
        <v>44.540928000000001</v>
      </c>
      <c r="N623" s="178" t="s">
        <v>33</v>
      </c>
      <c r="O623" s="187"/>
      <c r="P623" s="129">
        <f>C623+M623+I623</f>
        <v>2396.4361920000001</v>
      </c>
    </row>
    <row r="624" spans="2:16" x14ac:dyDescent="0.25">
      <c r="B624" s="30">
        <v>45756</v>
      </c>
      <c r="C624" s="113">
        <v>1333.8432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>
        <v>46.655999999999999</v>
      </c>
      <c r="J624" s="175" t="s">
        <v>167</v>
      </c>
      <c r="K624" s="225" t="s">
        <v>167</v>
      </c>
      <c r="L624" s="176" t="s">
        <v>167</v>
      </c>
      <c r="M624" s="177">
        <v>31.492800000000003</v>
      </c>
      <c r="N624" s="178" t="s">
        <v>33</v>
      </c>
      <c r="O624" s="187"/>
      <c r="P624" s="129">
        <f>C624+M624+I624</f>
        <v>1411.992</v>
      </c>
    </row>
    <row r="625" spans="2:16" x14ac:dyDescent="0.25">
      <c r="B625" s="30">
        <v>45758</v>
      </c>
      <c r="C625" s="113">
        <v>1987.5456000000001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167</v>
      </c>
      <c r="K625" s="225" t="s">
        <v>167</v>
      </c>
      <c r="L625" s="176" t="s">
        <v>167</v>
      </c>
      <c r="M625" s="177">
        <v>32.011200000000002</v>
      </c>
      <c r="N625" s="178" t="s">
        <v>33</v>
      </c>
      <c r="O625" s="187"/>
      <c r="P625" s="129">
        <f>C625+M625</f>
        <v>2019.5568000000001</v>
      </c>
    </row>
    <row r="626" spans="2:16" x14ac:dyDescent="0.25">
      <c r="B626" s="30">
        <v>45761</v>
      </c>
      <c r="C626" s="113">
        <v>2185.5744000000004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>
        <v>32.452358400000001</v>
      </c>
      <c r="J626" s="175" t="s">
        <v>167</v>
      </c>
      <c r="K626" s="225" t="s">
        <v>167</v>
      </c>
      <c r="L626" s="176" t="s">
        <v>167</v>
      </c>
      <c r="M626" s="177">
        <v>71.794944000000001</v>
      </c>
      <c r="N626" s="178" t="s">
        <v>33</v>
      </c>
      <c r="O626" s="187"/>
      <c r="P626" s="129">
        <f>C626+M626+I626</f>
        <v>2289.8217024000005</v>
      </c>
    </row>
    <row r="627" spans="2:16" x14ac:dyDescent="0.25">
      <c r="B627" s="30">
        <v>45763</v>
      </c>
      <c r="C627" s="113">
        <v>1857.9456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>
        <v>25.746335999999999</v>
      </c>
      <c r="J627" s="175" t="s">
        <v>167</v>
      </c>
      <c r="K627" s="225" t="s">
        <v>167</v>
      </c>
      <c r="L627" s="176" t="s">
        <v>167</v>
      </c>
      <c r="M627" s="177">
        <v>59.503679999999996</v>
      </c>
      <c r="N627" s="178" t="s">
        <v>33</v>
      </c>
      <c r="O627" s="187"/>
      <c r="P627" s="129">
        <f>C627+M627+I627</f>
        <v>1943.195616</v>
      </c>
    </row>
    <row r="628" spans="2:16" x14ac:dyDescent="0.25">
      <c r="B628" s="30">
        <v>45768</v>
      </c>
      <c r="C628" s="113">
        <v>2637.7919999999999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>
        <v>17.753904000000002</v>
      </c>
      <c r="J628" s="175" t="s">
        <v>167</v>
      </c>
      <c r="K628" s="225" t="s">
        <v>167</v>
      </c>
      <c r="L628" s="176" t="s">
        <v>167</v>
      </c>
      <c r="M628" s="177">
        <v>49.781952000000004</v>
      </c>
      <c r="N628" s="178" t="s">
        <v>33</v>
      </c>
      <c r="O628" s="187"/>
      <c r="P628" s="129">
        <f>C628+M628+I628</f>
        <v>2705.3278559999999</v>
      </c>
    </row>
    <row r="629" spans="2:16" x14ac:dyDescent="0.25">
      <c r="B629" s="30">
        <v>45770</v>
      </c>
      <c r="C629" s="113">
        <v>2111.616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>
        <v>9.4621823999999997</v>
      </c>
      <c r="J629" s="175" t="s">
        <v>167</v>
      </c>
      <c r="K629" s="225" t="s">
        <v>167</v>
      </c>
      <c r="L629" s="176" t="s">
        <v>167</v>
      </c>
      <c r="M629" s="177">
        <v>40.658112000000003</v>
      </c>
      <c r="N629" s="178" t="s">
        <v>33</v>
      </c>
      <c r="O629" s="187"/>
      <c r="P629" s="129">
        <f>C629+M629+I629</f>
        <v>2161.7362944000001</v>
      </c>
    </row>
    <row r="630" spans="2:16" x14ac:dyDescent="0.25">
      <c r="B630" s="30">
        <v>45772</v>
      </c>
      <c r="C630" s="113">
        <v>1371.3408000000002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167</v>
      </c>
      <c r="K630" s="225" t="s">
        <v>167</v>
      </c>
      <c r="L630" s="176" t="s">
        <v>167</v>
      </c>
      <c r="M630" s="177">
        <v>61.955711999999998</v>
      </c>
      <c r="N630" s="178" t="s">
        <v>33</v>
      </c>
      <c r="O630" s="187"/>
      <c r="P630" s="129">
        <f t="shared" ref="P630:P635" si="13">C630+M630</f>
        <v>1433.2965120000001</v>
      </c>
    </row>
    <row r="631" spans="2:16" x14ac:dyDescent="0.25">
      <c r="B631" s="30">
        <v>45775</v>
      </c>
      <c r="C631" s="113">
        <v>1716.2496000000001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167</v>
      </c>
      <c r="K631" s="225" t="s">
        <v>167</v>
      </c>
      <c r="L631" s="176" t="s">
        <v>167</v>
      </c>
      <c r="M631" s="177">
        <v>60.873120000000007</v>
      </c>
      <c r="N631" s="178" t="s">
        <v>33</v>
      </c>
      <c r="O631" s="187"/>
      <c r="P631" s="129">
        <f t="shared" si="13"/>
        <v>1777.1227200000001</v>
      </c>
    </row>
    <row r="632" spans="2:16" x14ac:dyDescent="0.25">
      <c r="B632" s="30">
        <v>45777</v>
      </c>
      <c r="C632" s="113">
        <v>1523.93184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167</v>
      </c>
      <c r="K632" s="225" t="s">
        <v>167</v>
      </c>
      <c r="L632" s="176" t="s">
        <v>167</v>
      </c>
      <c r="M632" s="177">
        <v>36.593856000000002</v>
      </c>
      <c r="N632" s="178" t="s">
        <v>33</v>
      </c>
      <c r="O632" s="187"/>
      <c r="P632" s="129">
        <f t="shared" si="13"/>
        <v>1560.5256959999999</v>
      </c>
    </row>
    <row r="633" spans="2:16" x14ac:dyDescent="0.25">
      <c r="B633" s="30">
        <v>45779</v>
      </c>
      <c r="C633" s="113">
        <v>1739.8886400000001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167</v>
      </c>
      <c r="K633" s="225" t="s">
        <v>167</v>
      </c>
      <c r="L633" s="176" t="s">
        <v>167</v>
      </c>
      <c r="M633" s="177">
        <v>49.285152000000004</v>
      </c>
      <c r="N633" s="178" t="s">
        <v>33</v>
      </c>
      <c r="O633" s="187"/>
      <c r="P633" s="129">
        <f t="shared" si="13"/>
        <v>1789.173792</v>
      </c>
    </row>
    <row r="634" spans="2:16" x14ac:dyDescent="0.25">
      <c r="B634" s="30">
        <v>45782</v>
      </c>
      <c r="C634" s="113">
        <v>1987.6320000000001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167</v>
      </c>
      <c r="K634" s="225" t="s">
        <v>167</v>
      </c>
      <c r="L634" s="176" t="s">
        <v>167</v>
      </c>
      <c r="M634" s="177">
        <v>49.55212800000001</v>
      </c>
      <c r="N634" s="178" t="s">
        <v>33</v>
      </c>
      <c r="O634" s="187"/>
      <c r="P634" s="129">
        <f t="shared" si="13"/>
        <v>2037.1841280000001</v>
      </c>
    </row>
    <row r="635" spans="2:16" x14ac:dyDescent="0.25">
      <c r="B635" s="30">
        <v>45784</v>
      </c>
      <c r="C635" s="113">
        <v>1826.6688000000001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167</v>
      </c>
      <c r="K635" s="225" t="s">
        <v>167</v>
      </c>
      <c r="L635" s="176" t="s">
        <v>167</v>
      </c>
      <c r="M635" s="177">
        <v>35.247744000000004</v>
      </c>
      <c r="N635" s="178" t="s">
        <v>33</v>
      </c>
      <c r="O635" s="187"/>
      <c r="P635" s="129">
        <f t="shared" si="13"/>
        <v>1861.9165440000002</v>
      </c>
    </row>
    <row r="636" spans="2:16" x14ac:dyDescent="0.25">
      <c r="B636" s="30">
        <v>45786</v>
      </c>
      <c r="C636" s="113">
        <v>1162.2528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167</v>
      </c>
      <c r="K636" s="225" t="s">
        <v>167</v>
      </c>
      <c r="L636" s="176" t="s">
        <v>167</v>
      </c>
      <c r="M636" s="177">
        <v>82.380672000000004</v>
      </c>
      <c r="N636" s="178" t="s">
        <v>33</v>
      </c>
      <c r="O636" s="187"/>
      <c r="P636" s="129">
        <f t="shared" ref="P636:P667" si="14">C636+M636</f>
        <v>1244.633472</v>
      </c>
    </row>
    <row r="637" spans="2:16" x14ac:dyDescent="0.25">
      <c r="B637" s="30">
        <v>45789</v>
      </c>
      <c r="C637" s="113">
        <v>733.11263999999994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167</v>
      </c>
      <c r="K637" s="225" t="s">
        <v>167</v>
      </c>
      <c r="L637" s="176" t="s">
        <v>167</v>
      </c>
      <c r="M637" s="177">
        <v>69.411167999999989</v>
      </c>
      <c r="N637" s="178" t="s">
        <v>33</v>
      </c>
      <c r="O637" s="187"/>
      <c r="P637" s="129">
        <f t="shared" si="14"/>
        <v>802.52380799999992</v>
      </c>
    </row>
    <row r="638" spans="2:16" x14ac:dyDescent="0.25">
      <c r="B638" s="30">
        <v>45791</v>
      </c>
      <c r="C638" s="113">
        <v>1199.9232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167</v>
      </c>
      <c r="K638" s="225" t="s">
        <v>167</v>
      </c>
      <c r="L638" s="176" t="s">
        <v>167</v>
      </c>
      <c r="M638" s="177">
        <v>66.951359999999994</v>
      </c>
      <c r="N638" s="178" t="s">
        <v>33</v>
      </c>
      <c r="O638" s="187"/>
      <c r="P638" s="129">
        <f t="shared" si="14"/>
        <v>1266.87456</v>
      </c>
    </row>
    <row r="639" spans="2:16" x14ac:dyDescent="0.25">
      <c r="B639" s="30">
        <v>45793</v>
      </c>
      <c r="C639" s="113">
        <v>1327.51872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167</v>
      </c>
      <c r="K639" s="225" t="s">
        <v>167</v>
      </c>
      <c r="L639" s="176" t="s">
        <v>167</v>
      </c>
      <c r="M639" s="177">
        <v>73.446911999999998</v>
      </c>
      <c r="N639" s="178" t="s">
        <v>33</v>
      </c>
      <c r="O639" s="187"/>
      <c r="P639" s="129">
        <f t="shared" si="14"/>
        <v>1400.9656319999999</v>
      </c>
    </row>
    <row r="640" spans="2:16" x14ac:dyDescent="0.25">
      <c r="B640" s="30">
        <v>45796</v>
      </c>
      <c r="C640" s="113">
        <v>866.76480000000015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167</v>
      </c>
      <c r="K640" s="225" t="s">
        <v>167</v>
      </c>
      <c r="L640" s="176" t="s">
        <v>167</v>
      </c>
      <c r="M640" s="177">
        <v>87.544800000000009</v>
      </c>
      <c r="N640" s="178" t="s">
        <v>33</v>
      </c>
      <c r="O640" s="187"/>
      <c r="P640" s="129">
        <f t="shared" si="14"/>
        <v>954.30960000000016</v>
      </c>
    </row>
    <row r="641" spans="2:16" x14ac:dyDescent="0.25">
      <c r="B641" s="30">
        <v>45798</v>
      </c>
      <c r="C641" s="113">
        <v>771.72479999999996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167</v>
      </c>
      <c r="K641" s="225" t="s">
        <v>167</v>
      </c>
      <c r="L641" s="176" t="s">
        <v>167</v>
      </c>
      <c r="M641" s="177">
        <v>53.632799999999996</v>
      </c>
      <c r="N641" s="178" t="s">
        <v>33</v>
      </c>
      <c r="O641" s="187"/>
      <c r="P641" s="129">
        <f t="shared" si="14"/>
        <v>825.35759999999993</v>
      </c>
    </row>
    <row r="642" spans="2:16" x14ac:dyDescent="0.25">
      <c r="B642" s="30">
        <v>45800</v>
      </c>
      <c r="C642" s="113">
        <v>511.50528000000008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167</v>
      </c>
      <c r="K642" s="225" t="s">
        <v>167</v>
      </c>
      <c r="L642" s="176" t="s">
        <v>167</v>
      </c>
      <c r="M642" s="177">
        <v>70.96896000000001</v>
      </c>
      <c r="N642" s="178" t="s">
        <v>33</v>
      </c>
      <c r="O642" s="187"/>
      <c r="P642" s="129">
        <f t="shared" si="14"/>
        <v>582.47424000000012</v>
      </c>
    </row>
    <row r="643" spans="2:16" x14ac:dyDescent="0.25">
      <c r="B643" s="30">
        <v>45803</v>
      </c>
      <c r="C643" s="113">
        <v>851.90400000000011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167</v>
      </c>
      <c r="K643" s="225" t="s">
        <v>167</v>
      </c>
      <c r="L643" s="176" t="s">
        <v>167</v>
      </c>
      <c r="M643" s="177">
        <v>82.353024000000005</v>
      </c>
      <c r="N643" s="178" t="s">
        <v>33</v>
      </c>
      <c r="O643" s="187"/>
      <c r="P643" s="129">
        <f t="shared" si="14"/>
        <v>934.25702400000011</v>
      </c>
    </row>
    <row r="644" spans="2:16" x14ac:dyDescent="0.25">
      <c r="B644" s="30">
        <v>45805</v>
      </c>
      <c r="C644" s="113">
        <v>1164.9312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167</v>
      </c>
      <c r="K644" s="225" t="s">
        <v>167</v>
      </c>
      <c r="L644" s="176" t="s">
        <v>167</v>
      </c>
      <c r="M644" s="177">
        <v>91.279871999999997</v>
      </c>
      <c r="N644" s="178" t="s">
        <v>33</v>
      </c>
      <c r="O644" s="187"/>
      <c r="P644" s="129">
        <f t="shared" si="14"/>
        <v>1256.2110720000001</v>
      </c>
    </row>
    <row r="645" spans="2:16" x14ac:dyDescent="0.25">
      <c r="B645" s="30">
        <v>45807</v>
      </c>
      <c r="C645" s="113">
        <v>1004.93568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167</v>
      </c>
      <c r="K645" s="225" t="s">
        <v>167</v>
      </c>
      <c r="L645" s="176" t="s">
        <v>167</v>
      </c>
      <c r="M645" s="177">
        <v>68.989536000000001</v>
      </c>
      <c r="N645" s="178" t="s">
        <v>33</v>
      </c>
      <c r="O645" s="187"/>
      <c r="P645" s="129">
        <f t="shared" si="14"/>
        <v>1073.9252160000001</v>
      </c>
    </row>
    <row r="646" spans="2:16" x14ac:dyDescent="0.25">
      <c r="B646" s="30">
        <v>45810</v>
      </c>
      <c r="C646" s="113">
        <v>1224.288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167</v>
      </c>
      <c r="K646" s="225" t="s">
        <v>167</v>
      </c>
      <c r="L646" s="176" t="s">
        <v>167</v>
      </c>
      <c r="M646" s="177">
        <v>67.604544000000004</v>
      </c>
      <c r="N646" s="178" t="s">
        <v>33</v>
      </c>
      <c r="O646" s="187"/>
      <c r="P646" s="129">
        <f t="shared" si="14"/>
        <v>1291.892544</v>
      </c>
    </row>
    <row r="647" spans="2:16" x14ac:dyDescent="0.25">
      <c r="B647" s="30">
        <v>45812</v>
      </c>
      <c r="C647" s="113">
        <v>1164.6633600000002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167</v>
      </c>
      <c r="K647" s="225" t="s">
        <v>167</v>
      </c>
      <c r="L647" s="176" t="s">
        <v>167</v>
      </c>
      <c r="M647" s="177">
        <v>58.786560000000009</v>
      </c>
      <c r="N647" s="178" t="s">
        <v>33</v>
      </c>
      <c r="O647" s="187"/>
      <c r="P647" s="129">
        <f t="shared" si="14"/>
        <v>1223.4499200000002</v>
      </c>
    </row>
    <row r="648" spans="2:16" x14ac:dyDescent="0.25">
      <c r="B648" s="30">
        <v>45814</v>
      </c>
      <c r="C648" s="113">
        <v>892.44288000000006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167</v>
      </c>
      <c r="K648" s="225" t="s">
        <v>167</v>
      </c>
      <c r="L648" s="176" t="s">
        <v>167</v>
      </c>
      <c r="M648" s="177">
        <v>56.03904</v>
      </c>
      <c r="N648" s="178" t="s">
        <v>33</v>
      </c>
      <c r="O648" s="187"/>
      <c r="P648" s="129">
        <f t="shared" si="14"/>
        <v>948.48192000000006</v>
      </c>
    </row>
    <row r="649" spans="2:16" x14ac:dyDescent="0.25">
      <c r="B649" s="30">
        <v>45819</v>
      </c>
      <c r="C649" s="113">
        <v>357.86102400000004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167</v>
      </c>
      <c r="K649" s="225" t="s">
        <v>167</v>
      </c>
      <c r="L649" s="176" t="s">
        <v>167</v>
      </c>
      <c r="M649" s="177">
        <v>81.5184</v>
      </c>
      <c r="N649" s="178" t="s">
        <v>33</v>
      </c>
      <c r="O649" s="187"/>
      <c r="P649" s="129">
        <f t="shared" si="14"/>
        <v>439.37942400000003</v>
      </c>
    </row>
    <row r="650" spans="2:16" x14ac:dyDescent="0.25">
      <c r="B650" s="30">
        <v>45821</v>
      </c>
      <c r="C650" s="113">
        <v>824.41152000000011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167</v>
      </c>
      <c r="K650" s="225" t="s">
        <v>167</v>
      </c>
      <c r="L650" s="176" t="s">
        <v>167</v>
      </c>
      <c r="M650" s="177">
        <v>75.18873600000002</v>
      </c>
      <c r="N650" s="178" t="s">
        <v>33</v>
      </c>
      <c r="O650" s="187"/>
      <c r="P650" s="129">
        <f t="shared" si="14"/>
        <v>899.60025600000017</v>
      </c>
    </row>
    <row r="651" spans="2:16" x14ac:dyDescent="0.25">
      <c r="B651" s="30">
        <v>45824</v>
      </c>
      <c r="C651" s="113">
        <v>532.12723200000005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167</v>
      </c>
      <c r="K651" s="225" t="s">
        <v>167</v>
      </c>
      <c r="L651" s="176" t="s">
        <v>167</v>
      </c>
      <c r="M651" s="177">
        <v>60.579360000000001</v>
      </c>
      <c r="N651" s="178" t="s">
        <v>33</v>
      </c>
      <c r="O651" s="187"/>
      <c r="P651" s="129">
        <f t="shared" si="14"/>
        <v>592.706592</v>
      </c>
    </row>
    <row r="652" spans="2:16" x14ac:dyDescent="0.25">
      <c r="B652" s="30">
        <v>45826</v>
      </c>
      <c r="C652" s="113">
        <v>804.48768000000007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167</v>
      </c>
      <c r="K652" s="225" t="s">
        <v>167</v>
      </c>
      <c r="L652" s="176" t="s">
        <v>167</v>
      </c>
      <c r="M652" s="177">
        <v>88.418304000000006</v>
      </c>
      <c r="N652" s="178" t="s">
        <v>33</v>
      </c>
      <c r="O652" s="187"/>
      <c r="P652" s="129">
        <f t="shared" si="14"/>
        <v>892.9059840000001</v>
      </c>
    </row>
    <row r="653" spans="2:16" x14ac:dyDescent="0.25">
      <c r="B653" s="30">
        <v>45828</v>
      </c>
      <c r="C653" s="113">
        <v>827.08992000000001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167</v>
      </c>
      <c r="K653" s="225" t="s">
        <v>167</v>
      </c>
      <c r="L653" s="176" t="s">
        <v>167</v>
      </c>
      <c r="M653" s="177">
        <v>96.869088000000005</v>
      </c>
      <c r="N653" s="178" t="s">
        <v>33</v>
      </c>
      <c r="O653" s="187"/>
      <c r="P653" s="129">
        <f t="shared" si="14"/>
        <v>923.95900800000004</v>
      </c>
    </row>
    <row r="654" spans="2:16" x14ac:dyDescent="0.25">
      <c r="B654" s="30">
        <v>45831</v>
      </c>
      <c r="C654" s="113">
        <v>623.12025600000004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167</v>
      </c>
      <c r="K654" s="225" t="s">
        <v>167</v>
      </c>
      <c r="L654" s="176" t="s">
        <v>167</v>
      </c>
      <c r="M654" s="177">
        <v>37.267776000000005</v>
      </c>
      <c r="N654" s="178" t="s">
        <v>33</v>
      </c>
      <c r="O654" s="187"/>
      <c r="P654" s="129">
        <f t="shared" si="14"/>
        <v>660.38803200000007</v>
      </c>
    </row>
    <row r="655" spans="2:16" x14ac:dyDescent="0.25">
      <c r="B655" s="30">
        <v>45833</v>
      </c>
      <c r="C655" s="113">
        <v>796.23129600000004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167</v>
      </c>
      <c r="K655" s="225" t="s">
        <v>167</v>
      </c>
      <c r="L655" s="176" t="s">
        <v>167</v>
      </c>
      <c r="M655" s="177">
        <v>88.04419200000001</v>
      </c>
      <c r="N655" s="178" t="s">
        <v>33</v>
      </c>
      <c r="O655" s="187"/>
      <c r="P655" s="129">
        <f t="shared" si="14"/>
        <v>884.275488</v>
      </c>
    </row>
    <row r="656" spans="2:16" x14ac:dyDescent="0.25">
      <c r="B656" s="30">
        <v>45835</v>
      </c>
      <c r="C656" s="113">
        <v>680.95641599999999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167</v>
      </c>
      <c r="K656" s="225" t="s">
        <v>167</v>
      </c>
      <c r="L656" s="176" t="s">
        <v>167</v>
      </c>
      <c r="M656" s="177">
        <v>83.026944</v>
      </c>
      <c r="N656" s="178" t="s">
        <v>33</v>
      </c>
      <c r="O656" s="187"/>
      <c r="P656" s="129">
        <f t="shared" si="14"/>
        <v>763.98335999999995</v>
      </c>
    </row>
    <row r="657" spans="2:16" x14ac:dyDescent="0.25">
      <c r="B657" s="30">
        <v>45838</v>
      </c>
      <c r="C657" s="113">
        <v>837.21600000000001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167</v>
      </c>
      <c r="K657" s="225" t="s">
        <v>167</v>
      </c>
      <c r="L657" s="176" t="s">
        <v>167</v>
      </c>
      <c r="M657" s="177">
        <v>82.734048000000016</v>
      </c>
      <c r="N657" s="178" t="s">
        <v>33</v>
      </c>
      <c r="O657" s="187"/>
      <c r="P657" s="129">
        <f t="shared" si="14"/>
        <v>919.95004800000004</v>
      </c>
    </row>
    <row r="658" spans="2:16" x14ac:dyDescent="0.25">
      <c r="B658" s="30">
        <v>45840</v>
      </c>
      <c r="C658" s="113">
        <v>590.78592000000003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167</v>
      </c>
      <c r="K658" s="225" t="s">
        <v>167</v>
      </c>
      <c r="L658" s="176" t="s">
        <v>167</v>
      </c>
      <c r="M658" s="177">
        <v>81.591839999999991</v>
      </c>
      <c r="N658" s="178" t="s">
        <v>33</v>
      </c>
      <c r="O658" s="187"/>
      <c r="P658" s="129">
        <f t="shared" si="14"/>
        <v>672.37776000000008</v>
      </c>
    </row>
    <row r="659" spans="2:16" x14ac:dyDescent="0.25">
      <c r="B659" s="30">
        <v>45842</v>
      </c>
      <c r="C659" s="113">
        <v>494.25120000000004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167</v>
      </c>
      <c r="K659" s="225" t="s">
        <v>167</v>
      </c>
      <c r="L659" s="176" t="s">
        <v>167</v>
      </c>
      <c r="M659" s="177">
        <v>84.8232</v>
      </c>
      <c r="N659" s="178" t="s">
        <v>33</v>
      </c>
      <c r="O659" s="187"/>
      <c r="P659" s="129">
        <f t="shared" si="14"/>
        <v>579.07440000000008</v>
      </c>
    </row>
    <row r="660" spans="2:16" x14ac:dyDescent="0.25">
      <c r="B660" s="30">
        <v>45845</v>
      </c>
      <c r="C660" s="113">
        <v>675.76032000000009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167</v>
      </c>
      <c r="K660" s="225" t="s">
        <v>167</v>
      </c>
      <c r="L660" s="176" t="s">
        <v>167</v>
      </c>
      <c r="M660" s="177">
        <v>30.374783999999998</v>
      </c>
      <c r="N660" s="178" t="s">
        <v>33</v>
      </c>
      <c r="O660" s="187"/>
      <c r="P660" s="129">
        <f t="shared" si="14"/>
        <v>706.13510400000007</v>
      </c>
    </row>
    <row r="661" spans="2:16" x14ac:dyDescent="0.25">
      <c r="B661" s="30">
        <v>45847</v>
      </c>
      <c r="C661" s="113">
        <v>548.32809599999996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167</v>
      </c>
      <c r="K661" s="225" t="s">
        <v>167</v>
      </c>
      <c r="L661" s="176" t="s">
        <v>167</v>
      </c>
      <c r="M661" s="177">
        <v>31.298400000000001</v>
      </c>
      <c r="N661" s="178" t="s">
        <v>33</v>
      </c>
      <c r="O661" s="187"/>
      <c r="P661" s="129">
        <f t="shared" si="14"/>
        <v>579.62649599999997</v>
      </c>
    </row>
    <row r="662" spans="2:16" x14ac:dyDescent="0.25">
      <c r="B662" s="30">
        <v>45849</v>
      </c>
      <c r="C662" s="113">
        <v>283.60886399999998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167</v>
      </c>
      <c r="K662" s="225" t="s">
        <v>167</v>
      </c>
      <c r="L662" s="176" t="s">
        <v>167</v>
      </c>
      <c r="M662" s="177">
        <v>27.343872000000005</v>
      </c>
      <c r="N662" s="178" t="s">
        <v>33</v>
      </c>
      <c r="O662" s="187"/>
      <c r="P662" s="129">
        <f t="shared" si="14"/>
        <v>310.95273599999996</v>
      </c>
    </row>
    <row r="663" spans="2:16" x14ac:dyDescent="0.25">
      <c r="B663" s="30">
        <v>45852</v>
      </c>
      <c r="C663" s="113">
        <v>846.10656000000006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167</v>
      </c>
      <c r="K663" s="225" t="s">
        <v>167</v>
      </c>
      <c r="L663" s="176" t="s">
        <v>167</v>
      </c>
      <c r="M663" s="177">
        <v>31.021056000000002</v>
      </c>
      <c r="N663" s="178" t="s">
        <v>33</v>
      </c>
      <c r="O663" s="187"/>
      <c r="P663" s="129">
        <f t="shared" si="14"/>
        <v>877.1276160000001</v>
      </c>
    </row>
    <row r="664" spans="2:16" x14ac:dyDescent="0.25">
      <c r="B664" s="30">
        <v>45854</v>
      </c>
      <c r="C664" s="113">
        <v>594.43200000000002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167</v>
      </c>
      <c r="K664" s="225" t="s">
        <v>167</v>
      </c>
      <c r="L664" s="176" t="s">
        <v>167</v>
      </c>
      <c r="M664" s="177">
        <v>30.855168000000003</v>
      </c>
      <c r="N664" s="178" t="s">
        <v>33</v>
      </c>
      <c r="O664" s="187"/>
      <c r="P664" s="129">
        <f t="shared" si="14"/>
        <v>625.28716800000007</v>
      </c>
    </row>
    <row r="665" spans="2:16" x14ac:dyDescent="0.25">
      <c r="B665" s="30">
        <v>45856</v>
      </c>
      <c r="C665" s="113">
        <v>458.88076800000005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167</v>
      </c>
      <c r="K665" s="225" t="s">
        <v>167</v>
      </c>
      <c r="L665" s="176" t="s">
        <v>167</v>
      </c>
      <c r="M665" s="177">
        <v>88.636032000000014</v>
      </c>
      <c r="N665" s="178" t="s">
        <v>33</v>
      </c>
      <c r="O665" s="187"/>
      <c r="P665" s="129">
        <f t="shared" si="14"/>
        <v>547.5168000000001</v>
      </c>
    </row>
    <row r="666" spans="2:16" x14ac:dyDescent="0.25">
      <c r="B666" s="30">
        <v>45859</v>
      </c>
      <c r="C666" s="113">
        <v>543.87590399999999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167</v>
      </c>
      <c r="K666" s="225" t="s">
        <v>167</v>
      </c>
      <c r="L666" s="176" t="s">
        <v>167</v>
      </c>
      <c r="M666" s="177">
        <v>74.126016000000007</v>
      </c>
      <c r="N666" s="178" t="s">
        <v>33</v>
      </c>
      <c r="O666" s="187"/>
      <c r="P666" s="129">
        <f t="shared" si="14"/>
        <v>618.00192000000004</v>
      </c>
    </row>
    <row r="667" spans="2:16" x14ac:dyDescent="0.25">
      <c r="B667" s="30">
        <v>45861</v>
      </c>
      <c r="C667" s="113">
        <v>132.76223999999999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167</v>
      </c>
      <c r="K667" s="225" t="s">
        <v>167</v>
      </c>
      <c r="L667" s="176" t="s">
        <v>167</v>
      </c>
      <c r="M667" s="177">
        <v>70.424640000000011</v>
      </c>
      <c r="N667" s="178" t="s">
        <v>33</v>
      </c>
      <c r="O667" s="187"/>
      <c r="P667" s="129">
        <f t="shared" si="14"/>
        <v>203.18688</v>
      </c>
    </row>
    <row r="668" spans="2:16" x14ac:dyDescent="0.25">
      <c r="B668" s="30">
        <v>45863</v>
      </c>
      <c r="C668" s="113">
        <v>572.749056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167</v>
      </c>
      <c r="K668" s="225" t="s">
        <v>167</v>
      </c>
      <c r="L668" s="176" t="s">
        <v>167</v>
      </c>
      <c r="M668" s="177">
        <v>68.221440000000001</v>
      </c>
      <c r="N668" s="178" t="s">
        <v>33</v>
      </c>
      <c r="O668" s="187"/>
      <c r="P668" s="129">
        <f t="shared" ref="P668:P695" si="15">C668+M668</f>
        <v>640.97049600000003</v>
      </c>
    </row>
    <row r="669" spans="2:16" x14ac:dyDescent="0.25">
      <c r="B669" s="30">
        <v>45866</v>
      </c>
      <c r="C669" s="113">
        <v>234.708192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167</v>
      </c>
      <c r="K669" s="225" t="s">
        <v>167</v>
      </c>
      <c r="L669" s="176" t="s">
        <v>167</v>
      </c>
      <c r="M669" s="177">
        <v>76.287744000000004</v>
      </c>
      <c r="N669" s="178" t="s">
        <v>33</v>
      </c>
      <c r="O669" s="187"/>
      <c r="P669" s="129">
        <f t="shared" si="15"/>
        <v>310.99593600000003</v>
      </c>
    </row>
    <row r="670" spans="2:16" x14ac:dyDescent="0.25">
      <c r="B670" s="30">
        <v>45868</v>
      </c>
      <c r="C670" s="113">
        <v>600.84288000000004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167</v>
      </c>
      <c r="K670" s="225" t="s">
        <v>167</v>
      </c>
      <c r="L670" s="176" t="s">
        <v>167</v>
      </c>
      <c r="M670" s="177">
        <v>88.850304000000008</v>
      </c>
      <c r="N670" s="178" t="s">
        <v>33</v>
      </c>
      <c r="O670" s="187"/>
      <c r="P670" s="129">
        <f t="shared" si="15"/>
        <v>689.69318400000009</v>
      </c>
    </row>
    <row r="671" spans="2:16" x14ac:dyDescent="0.25">
      <c r="B671" s="30">
        <v>45870</v>
      </c>
      <c r="C671" s="113">
        <v>410.17017599999997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167</v>
      </c>
      <c r="K671" s="225" t="s">
        <v>167</v>
      </c>
      <c r="L671" s="176" t="s">
        <v>167</v>
      </c>
      <c r="M671" s="177">
        <v>64.744703999999999</v>
      </c>
      <c r="N671" s="178" t="s">
        <v>33</v>
      </c>
      <c r="O671" s="187"/>
      <c r="P671" s="129">
        <f t="shared" si="15"/>
        <v>474.91487999999998</v>
      </c>
    </row>
    <row r="672" spans="2:16" x14ac:dyDescent="0.25">
      <c r="B672" s="30">
        <v>45873</v>
      </c>
      <c r="C672" s="113">
        <v>527.162688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167</v>
      </c>
      <c r="K672" s="225" t="s">
        <v>167</v>
      </c>
      <c r="L672" s="176" t="s">
        <v>167</v>
      </c>
      <c r="M672" s="177">
        <v>80.374464000000003</v>
      </c>
      <c r="N672" s="178" t="s">
        <v>33</v>
      </c>
      <c r="O672" s="187"/>
      <c r="P672" s="129">
        <f t="shared" si="15"/>
        <v>607.53715199999999</v>
      </c>
    </row>
    <row r="673" spans="2:16" x14ac:dyDescent="0.25">
      <c r="B673" s="30">
        <v>45875</v>
      </c>
      <c r="C673" s="113">
        <v>51.946272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167</v>
      </c>
      <c r="K673" s="225" t="s">
        <v>167</v>
      </c>
      <c r="L673" s="176" t="s">
        <v>167</v>
      </c>
      <c r="M673" s="177">
        <v>70.169759999999997</v>
      </c>
      <c r="N673" s="178" t="s">
        <v>33</v>
      </c>
      <c r="O673" s="187"/>
      <c r="P673" s="129">
        <f t="shared" si="15"/>
        <v>122.11603199999999</v>
      </c>
    </row>
    <row r="674" spans="2:16" x14ac:dyDescent="0.25">
      <c r="B674" s="30">
        <v>45877</v>
      </c>
      <c r="C674" s="113">
        <v>529.70803200000012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167</v>
      </c>
      <c r="K674" s="225" t="s">
        <v>167</v>
      </c>
      <c r="L674" s="176" t="s">
        <v>167</v>
      </c>
      <c r="M674" s="177">
        <v>91.352447999999995</v>
      </c>
      <c r="N674" s="178" t="s">
        <v>33</v>
      </c>
      <c r="O674" s="187"/>
      <c r="P674" s="129">
        <f t="shared" si="15"/>
        <v>621.0604800000001</v>
      </c>
    </row>
    <row r="675" spans="2:16" x14ac:dyDescent="0.25">
      <c r="B675" s="30">
        <v>45880</v>
      </c>
      <c r="C675" s="113">
        <v>459.52704000000006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167</v>
      </c>
      <c r="K675" s="225" t="s">
        <v>167</v>
      </c>
      <c r="L675" s="176" t="s">
        <v>167</v>
      </c>
      <c r="M675" s="177">
        <v>91.428479999999993</v>
      </c>
      <c r="N675" s="178" t="s">
        <v>33</v>
      </c>
      <c r="O675" s="187"/>
      <c r="P675" s="129">
        <f t="shared" si="15"/>
        <v>550.95552000000009</v>
      </c>
    </row>
    <row r="676" spans="2:16" x14ac:dyDescent="0.25">
      <c r="B676" s="30">
        <v>45882</v>
      </c>
      <c r="C676" s="113">
        <v>430.23052800000011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167</v>
      </c>
      <c r="K676" s="225" t="s">
        <v>167</v>
      </c>
      <c r="L676" s="176" t="s">
        <v>167</v>
      </c>
      <c r="M676" s="177">
        <v>89.662464</v>
      </c>
      <c r="N676" s="178" t="s">
        <v>33</v>
      </c>
      <c r="O676" s="187"/>
      <c r="P676" s="129">
        <f t="shared" si="15"/>
        <v>519.89299200000005</v>
      </c>
    </row>
    <row r="677" spans="2:16" x14ac:dyDescent="0.25">
      <c r="B677" s="30">
        <v>45887</v>
      </c>
      <c r="C677" s="113">
        <v>408.34454400000004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 t="s">
        <v>171</v>
      </c>
      <c r="J677" s="175" t="s">
        <v>167</v>
      </c>
      <c r="K677" s="225" t="s">
        <v>167</v>
      </c>
      <c r="L677" s="176" t="s">
        <v>167</v>
      </c>
      <c r="M677" s="177">
        <v>85.541184000000015</v>
      </c>
      <c r="N677" s="178" t="s">
        <v>33</v>
      </c>
      <c r="O677" s="187"/>
      <c r="P677" s="129">
        <f t="shared" si="15"/>
        <v>493.88572800000009</v>
      </c>
    </row>
    <row r="678" spans="2:16" x14ac:dyDescent="0.25">
      <c r="B678" s="30">
        <v>45889</v>
      </c>
      <c r="C678" s="113">
        <v>260.02944000000002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167</v>
      </c>
      <c r="K678" s="225" t="s">
        <v>167</v>
      </c>
      <c r="L678" s="176" t="s">
        <v>167</v>
      </c>
      <c r="M678" s="177">
        <v>83.692223999999996</v>
      </c>
      <c r="N678" s="178" t="s">
        <v>33</v>
      </c>
      <c r="O678" s="187"/>
      <c r="P678" s="129">
        <f t="shared" si="15"/>
        <v>343.72166400000003</v>
      </c>
    </row>
    <row r="679" spans="2:16" x14ac:dyDescent="0.25">
      <c r="B679" s="30">
        <v>45891</v>
      </c>
      <c r="C679" s="113">
        <v>268.89408000000003</v>
      </c>
      <c r="D679" s="104" t="s">
        <v>171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167</v>
      </c>
      <c r="K679" s="225" t="s">
        <v>167</v>
      </c>
      <c r="L679" s="176" t="s">
        <v>167</v>
      </c>
      <c r="M679" s="177">
        <v>92.158560000000008</v>
      </c>
      <c r="N679" s="178" t="s">
        <v>33</v>
      </c>
      <c r="O679" s="187"/>
      <c r="P679" s="129">
        <f t="shared" si="15"/>
        <v>361.05264000000005</v>
      </c>
    </row>
    <row r="680" spans="2:16" x14ac:dyDescent="0.25">
      <c r="B680" s="30">
        <v>45894</v>
      </c>
      <c r="C680" s="113">
        <v>387.99216000000001</v>
      </c>
      <c r="D680" s="104" t="s">
        <v>171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167</v>
      </c>
      <c r="K680" s="225" t="s">
        <v>167</v>
      </c>
      <c r="L680" s="176" t="s">
        <v>167</v>
      </c>
      <c r="M680" s="177">
        <v>79.548480000000012</v>
      </c>
      <c r="N680" s="178" t="s">
        <v>33</v>
      </c>
      <c r="O680" s="187"/>
      <c r="P680" s="129">
        <f t="shared" si="15"/>
        <v>467.54064000000005</v>
      </c>
    </row>
    <row r="681" spans="2:16" x14ac:dyDescent="0.25">
      <c r="B681" s="30">
        <v>45896</v>
      </c>
      <c r="C681" s="113">
        <v>128.10873600000002</v>
      </c>
      <c r="D681" s="104" t="s">
        <v>171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167</v>
      </c>
      <c r="K681" s="225" t="s">
        <v>167</v>
      </c>
      <c r="L681" s="176" t="s">
        <v>167</v>
      </c>
      <c r="M681" s="177">
        <v>66.284351999999998</v>
      </c>
      <c r="N681" s="178" t="s">
        <v>33</v>
      </c>
      <c r="O681" s="187"/>
      <c r="P681" s="129">
        <f t="shared" si="15"/>
        <v>194.39308800000003</v>
      </c>
    </row>
    <row r="682" spans="2:16" x14ac:dyDescent="0.25">
      <c r="B682" s="30">
        <v>45898</v>
      </c>
      <c r="C682" s="113">
        <v>624.91219200000012</v>
      </c>
      <c r="D682" s="104" t="s">
        <v>171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167</v>
      </c>
      <c r="K682" s="225" t="s">
        <v>167</v>
      </c>
      <c r="L682" s="176" t="s">
        <v>167</v>
      </c>
      <c r="M682" s="177">
        <v>79.814592000000005</v>
      </c>
      <c r="N682" s="178" t="s">
        <v>33</v>
      </c>
      <c r="O682" s="187"/>
      <c r="P682" s="129">
        <f t="shared" si="15"/>
        <v>704.72678400000018</v>
      </c>
    </row>
    <row r="683" spans="2:16" x14ac:dyDescent="0.25">
      <c r="B683" s="30">
        <v>45901</v>
      </c>
      <c r="C683" s="113">
        <v>375.9799680000001</v>
      </c>
      <c r="D683" s="104" t="s">
        <v>171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167</v>
      </c>
      <c r="K683" s="225" t="s">
        <v>167</v>
      </c>
      <c r="L683" s="176" t="s">
        <v>167</v>
      </c>
      <c r="M683" s="177">
        <v>89.467200000000005</v>
      </c>
      <c r="N683" s="178" t="s">
        <v>33</v>
      </c>
      <c r="O683" s="187"/>
      <c r="P683" s="129">
        <f t="shared" si="15"/>
        <v>465.44716800000009</v>
      </c>
    </row>
    <row r="684" spans="2:16" x14ac:dyDescent="0.25">
      <c r="B684" s="30">
        <v>45903</v>
      </c>
      <c r="C684" s="113">
        <v>541.78329599999995</v>
      </c>
      <c r="D684" s="104" t="s">
        <v>171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167</v>
      </c>
      <c r="K684" s="225" t="s">
        <v>167</v>
      </c>
      <c r="L684" s="176" t="s">
        <v>167</v>
      </c>
      <c r="M684" s="177">
        <v>83.95747200000001</v>
      </c>
      <c r="N684" s="178" t="s">
        <v>33</v>
      </c>
      <c r="O684" s="187"/>
      <c r="P684" s="129">
        <f t="shared" si="15"/>
        <v>625.740768</v>
      </c>
    </row>
    <row r="685" spans="2:16" x14ac:dyDescent="0.25">
      <c r="B685" s="30">
        <v>45905</v>
      </c>
      <c r="C685" s="113">
        <f>0.0864*Caudal!E687*Nitratos!D690</f>
        <v>1361.232</v>
      </c>
      <c r="D685" s="104" t="s">
        <v>171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167</v>
      </c>
      <c r="K685" s="225" t="s">
        <v>167</v>
      </c>
      <c r="L685" s="176" t="s">
        <v>167</v>
      </c>
      <c r="M685" s="177">
        <v>82.240704000000008</v>
      </c>
      <c r="N685" s="178" t="s">
        <v>33</v>
      </c>
      <c r="O685" s="187"/>
      <c r="P685" s="129">
        <f t="shared" si="15"/>
        <v>1443.472704</v>
      </c>
    </row>
    <row r="686" spans="2:16" x14ac:dyDescent="0.25">
      <c r="B686" s="30">
        <v>45910</v>
      </c>
      <c r="C686" s="113">
        <v>616.91673600000001</v>
      </c>
      <c r="D686" s="104" t="s">
        <v>171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167</v>
      </c>
      <c r="K686" s="225" t="s">
        <v>167</v>
      </c>
      <c r="L686" s="176" t="s">
        <v>167</v>
      </c>
      <c r="M686" s="177">
        <v>85.317408</v>
      </c>
      <c r="N686" s="178" t="s">
        <v>33</v>
      </c>
      <c r="O686" s="187"/>
      <c r="P686" s="129">
        <f t="shared" si="15"/>
        <v>702.23414400000001</v>
      </c>
    </row>
    <row r="687" spans="2:16" x14ac:dyDescent="0.25">
      <c r="B687" s="30">
        <v>45912</v>
      </c>
      <c r="C687" s="113">
        <v>615.06713191219205</v>
      </c>
      <c r="D687" s="104" t="s">
        <v>171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167</v>
      </c>
      <c r="K687" s="225" t="s">
        <v>167</v>
      </c>
      <c r="L687" s="176" t="s">
        <v>167</v>
      </c>
      <c r="M687" s="177">
        <v>130.624262496</v>
      </c>
      <c r="N687" s="178" t="s">
        <v>33</v>
      </c>
      <c r="O687" s="187"/>
      <c r="P687" s="129">
        <f t="shared" si="15"/>
        <v>745.69139440819208</v>
      </c>
    </row>
    <row r="688" spans="2:16" x14ac:dyDescent="0.25">
      <c r="B688" s="30">
        <v>45917</v>
      </c>
      <c r="C688" s="113">
        <v>195.41980684800004</v>
      </c>
      <c r="D688" s="104" t="s">
        <v>171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167</v>
      </c>
      <c r="K688" s="225" t="s">
        <v>167</v>
      </c>
      <c r="L688" s="176" t="s">
        <v>167</v>
      </c>
      <c r="M688" s="177">
        <v>140.69376</v>
      </c>
      <c r="N688" s="178" t="s">
        <v>33</v>
      </c>
      <c r="O688" s="187"/>
      <c r="P688" s="129">
        <f t="shared" si="15"/>
        <v>336.113566848</v>
      </c>
    </row>
    <row r="689" spans="2:16" x14ac:dyDescent="0.25">
      <c r="B689" s="30">
        <v>45919</v>
      </c>
      <c r="C689" s="113">
        <v>257.53939200000002</v>
      </c>
      <c r="D689" s="10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167</v>
      </c>
      <c r="K689" s="225" t="s">
        <v>167</v>
      </c>
      <c r="L689" s="176" t="s">
        <v>167</v>
      </c>
      <c r="M689" s="177">
        <v>149.50656000000004</v>
      </c>
      <c r="N689" s="178" t="s">
        <v>33</v>
      </c>
      <c r="O689" s="187"/>
      <c r="P689" s="129">
        <f t="shared" si="15"/>
        <v>407.04595200000006</v>
      </c>
    </row>
    <row r="690" spans="2:16" x14ac:dyDescent="0.25">
      <c r="B690" s="30">
        <v>45922</v>
      </c>
      <c r="C690" s="113">
        <v>559.19289600000013</v>
      </c>
      <c r="D690" s="10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167</v>
      </c>
      <c r="K690" s="225" t="s">
        <v>167</v>
      </c>
      <c r="L690" s="176" t="s">
        <v>167</v>
      </c>
      <c r="M690" s="177">
        <v>151.62336000000002</v>
      </c>
      <c r="N690" s="178" t="s">
        <v>33</v>
      </c>
      <c r="O690" s="187"/>
      <c r="P690" s="129">
        <f t="shared" si="15"/>
        <v>710.81625600000018</v>
      </c>
    </row>
    <row r="691" spans="2:16" x14ac:dyDescent="0.25">
      <c r="B691" s="30">
        <v>45924</v>
      </c>
      <c r="C691" s="113">
        <v>642.15244800000005</v>
      </c>
      <c r="D691" s="10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167</v>
      </c>
      <c r="K691" s="225" t="s">
        <v>167</v>
      </c>
      <c r="L691" s="176" t="s">
        <v>167</v>
      </c>
      <c r="M691" s="177">
        <v>102.619872</v>
      </c>
      <c r="N691" s="178" t="s">
        <v>33</v>
      </c>
      <c r="O691" s="187"/>
      <c r="P691" s="129">
        <f t="shared" si="15"/>
        <v>744.77232000000004</v>
      </c>
    </row>
    <row r="692" spans="2:16" x14ac:dyDescent="0.25">
      <c r="B692" s="30">
        <v>45926</v>
      </c>
      <c r="C692" s="113">
        <v>508.97635199999996</v>
      </c>
      <c r="D692" s="10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167</v>
      </c>
      <c r="K692" s="225" t="s">
        <v>167</v>
      </c>
      <c r="L692" s="176" t="s">
        <v>167</v>
      </c>
      <c r="M692" s="177">
        <v>54.743040000000008</v>
      </c>
      <c r="N692" s="178" t="s">
        <v>33</v>
      </c>
      <c r="O692" s="187"/>
      <c r="P692" s="129">
        <f t="shared" si="15"/>
        <v>563.71939199999997</v>
      </c>
    </row>
    <row r="693" spans="2:16" x14ac:dyDescent="0.25">
      <c r="B693" s="30">
        <v>45929</v>
      </c>
      <c r="C693" s="113">
        <v>811.90512000000001</v>
      </c>
      <c r="D693" s="10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167</v>
      </c>
      <c r="K693" s="225" t="s">
        <v>167</v>
      </c>
      <c r="L693" s="176" t="s">
        <v>167</v>
      </c>
      <c r="M693" s="177">
        <v>55.499904000000008</v>
      </c>
      <c r="N693" s="178" t="s">
        <v>33</v>
      </c>
      <c r="O693" s="187"/>
      <c r="P693" s="129">
        <f t="shared" si="15"/>
        <v>867.40502400000003</v>
      </c>
    </row>
    <row r="694" spans="2:16" x14ac:dyDescent="0.25">
      <c r="B694" s="30">
        <v>45931</v>
      </c>
      <c r="C694" s="113">
        <v>2814.1343999999999</v>
      </c>
      <c r="D694" s="10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167</v>
      </c>
      <c r="K694" s="225" t="s">
        <v>167</v>
      </c>
      <c r="L694" s="176" t="s">
        <v>167</v>
      </c>
      <c r="M694" s="177">
        <v>32.148057600000001</v>
      </c>
      <c r="N694" s="178" t="s">
        <v>33</v>
      </c>
      <c r="O694" s="187"/>
      <c r="P694" s="129">
        <f t="shared" si="15"/>
        <v>2846.2824575999998</v>
      </c>
    </row>
    <row r="695" spans="2:16" x14ac:dyDescent="0.25">
      <c r="B695" s="30">
        <v>45933</v>
      </c>
      <c r="C695" s="113">
        <v>432.23294536199995</v>
      </c>
      <c r="D695" s="10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167</v>
      </c>
      <c r="K695" s="225" t="s">
        <v>167</v>
      </c>
      <c r="L695" s="176" t="s">
        <v>167</v>
      </c>
      <c r="M695" s="177">
        <v>21.701136600000002</v>
      </c>
      <c r="N695" s="178" t="s">
        <v>33</v>
      </c>
      <c r="O695" s="187"/>
      <c r="P695" s="129">
        <f t="shared" si="15"/>
        <v>453.93408196199994</v>
      </c>
    </row>
    <row r="696" spans="2:16" x14ac:dyDescent="0.25">
      <c r="B696" s="30">
        <v>45936</v>
      </c>
      <c r="C696" s="113" t="s">
        <v>171</v>
      </c>
      <c r="D696" s="10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167</v>
      </c>
      <c r="K696" s="225" t="s">
        <v>167</v>
      </c>
      <c r="L696" s="176" t="s">
        <v>167</v>
      </c>
      <c r="M696" s="177">
        <v>26.925695999999999</v>
      </c>
      <c r="N696" s="178" t="s">
        <v>33</v>
      </c>
      <c r="O696" s="187"/>
      <c r="P696" s="129">
        <f>M696</f>
        <v>26.925695999999999</v>
      </c>
    </row>
    <row r="697" spans="2:16" x14ac:dyDescent="0.25">
      <c r="B697" s="30">
        <v>45938</v>
      </c>
      <c r="C697" s="113">
        <v>1003.5359999999999</v>
      </c>
      <c r="D697" s="10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167</v>
      </c>
      <c r="K697" s="225" t="s">
        <v>167</v>
      </c>
      <c r="L697" s="176" t="s">
        <v>167</v>
      </c>
      <c r="M697" s="177">
        <v>490.67424000000005</v>
      </c>
      <c r="N697" s="178" t="s">
        <v>33</v>
      </c>
      <c r="O697" s="187"/>
      <c r="P697" s="129">
        <f>M697+C697</f>
        <v>1494.2102399999999</v>
      </c>
    </row>
    <row r="698" spans="2:16" x14ac:dyDescent="0.25">
      <c r="B698" s="30">
        <v>45943</v>
      </c>
      <c r="C698" s="113">
        <v>6884.5593600000011</v>
      </c>
      <c r="D698" s="10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167</v>
      </c>
      <c r="K698" s="225" t="s">
        <v>167</v>
      </c>
      <c r="L698" s="176" t="s">
        <v>167</v>
      </c>
      <c r="M698" s="177" t="s">
        <v>171</v>
      </c>
      <c r="N698" s="178" t="s">
        <v>33</v>
      </c>
      <c r="O698" s="187"/>
      <c r="P698" s="129">
        <f>C698</f>
        <v>6884.5593600000011</v>
      </c>
    </row>
    <row r="699" spans="2:16" x14ac:dyDescent="0.25">
      <c r="B699" s="30">
        <v>45945</v>
      </c>
      <c r="C699" s="113">
        <v>4716.2995200000005</v>
      </c>
      <c r="D699" s="10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167</v>
      </c>
      <c r="K699" s="225" t="s">
        <v>167</v>
      </c>
      <c r="L699" s="176" t="s">
        <v>167</v>
      </c>
      <c r="M699" s="177">
        <v>212.06016000000005</v>
      </c>
      <c r="N699" s="178" t="s">
        <v>33</v>
      </c>
      <c r="O699" s="187"/>
      <c r="P699" s="129">
        <f t="shared" ref="P699:P704" si="16">C699+M699</f>
        <v>4928.3596800000005</v>
      </c>
    </row>
    <row r="700" spans="2:16" x14ac:dyDescent="0.25">
      <c r="B700" s="30">
        <v>45947</v>
      </c>
      <c r="C700" s="113">
        <v>4499.6688000000004</v>
      </c>
      <c r="D700" s="10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167</v>
      </c>
      <c r="K700" s="225" t="s">
        <v>167</v>
      </c>
      <c r="L700" s="176" t="s">
        <v>167</v>
      </c>
      <c r="M700" s="177">
        <v>90.101376000000002</v>
      </c>
      <c r="N700" s="178" t="s">
        <v>33</v>
      </c>
      <c r="O700" s="187"/>
      <c r="P700" s="129">
        <f t="shared" si="16"/>
        <v>4589.770176</v>
      </c>
    </row>
    <row r="701" spans="2:16" x14ac:dyDescent="0.25">
      <c r="B701" s="30">
        <v>45950</v>
      </c>
      <c r="C701" s="113">
        <v>2226.3292800000004</v>
      </c>
      <c r="D701" s="10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167</v>
      </c>
      <c r="K701" s="225" t="s">
        <v>167</v>
      </c>
      <c r="L701" s="176" t="s">
        <v>167</v>
      </c>
      <c r="M701" s="177">
        <v>21.770899200000002</v>
      </c>
      <c r="N701" s="178" t="s">
        <v>33</v>
      </c>
      <c r="O701" s="187"/>
      <c r="P701" s="129">
        <f t="shared" si="16"/>
        <v>2248.1001792000002</v>
      </c>
    </row>
    <row r="702" spans="2:16" x14ac:dyDescent="0.25">
      <c r="B702" s="30">
        <v>45952</v>
      </c>
      <c r="C702" s="113">
        <v>2708.6400000000003</v>
      </c>
      <c r="D702" s="10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167</v>
      </c>
      <c r="K702" s="225" t="s">
        <v>167</v>
      </c>
      <c r="L702" s="176" t="s">
        <v>167</v>
      </c>
      <c r="M702" s="177">
        <v>14.047603200000003</v>
      </c>
      <c r="N702" s="178" t="s">
        <v>33</v>
      </c>
      <c r="O702" s="187"/>
      <c r="P702" s="129">
        <f t="shared" si="16"/>
        <v>2722.6876032000005</v>
      </c>
    </row>
    <row r="703" spans="2:16" x14ac:dyDescent="0.25">
      <c r="B703" s="30">
        <v>45954</v>
      </c>
      <c r="C703" s="113">
        <v>3692.3472000000002</v>
      </c>
      <c r="D703" s="10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167</v>
      </c>
      <c r="K703" s="225" t="s">
        <v>167</v>
      </c>
      <c r="L703" s="176" t="s">
        <v>167</v>
      </c>
      <c r="M703" s="177">
        <v>10.695888</v>
      </c>
      <c r="N703" s="178" t="s">
        <v>33</v>
      </c>
      <c r="O703" s="187"/>
      <c r="P703" s="129">
        <f t="shared" si="16"/>
        <v>3703.0430880000004</v>
      </c>
    </row>
    <row r="704" spans="2:16" x14ac:dyDescent="0.25">
      <c r="B704" s="30">
        <v>45957</v>
      </c>
      <c r="C704" s="113">
        <v>2347.8854400000005</v>
      </c>
      <c r="D704" s="10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167</v>
      </c>
      <c r="K704" s="225" t="s">
        <v>167</v>
      </c>
      <c r="L704" s="176" t="s">
        <v>167</v>
      </c>
      <c r="M704" s="177">
        <v>14.525222400000002</v>
      </c>
      <c r="N704" s="178" t="s">
        <v>33</v>
      </c>
      <c r="O704" s="187"/>
      <c r="P704" s="129">
        <f t="shared" si="16"/>
        <v>2362.4106624000005</v>
      </c>
    </row>
    <row r="705" spans="2:16" x14ac:dyDescent="0.25">
      <c r="B705" s="30">
        <v>45959</v>
      </c>
      <c r="C705" s="113">
        <v>1501.2</v>
      </c>
      <c r="D705" s="10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167</v>
      </c>
      <c r="K705" s="225" t="s">
        <v>167</v>
      </c>
      <c r="L705" s="176" t="s">
        <v>167</v>
      </c>
      <c r="M705" s="177">
        <v>13.4402112</v>
      </c>
      <c r="N705" s="178" t="s">
        <v>33</v>
      </c>
      <c r="O705" s="187"/>
      <c r="P705" s="129">
        <f t="shared" ref="P705:P712" si="17">C705+M705</f>
        <v>1514.6402112000001</v>
      </c>
    </row>
    <row r="706" spans="2:16" x14ac:dyDescent="0.25">
      <c r="B706" s="30">
        <v>45961</v>
      </c>
      <c r="C706" s="113">
        <v>2197.3247999999999</v>
      </c>
      <c r="D706" s="10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167</v>
      </c>
      <c r="K706" s="225" t="s">
        <v>167</v>
      </c>
      <c r="L706" s="176" t="s">
        <v>167</v>
      </c>
      <c r="M706" s="177">
        <v>18.230399999999999</v>
      </c>
      <c r="N706" s="178" t="s">
        <v>33</v>
      </c>
      <c r="O706" s="187"/>
      <c r="P706" s="129">
        <f t="shared" si="17"/>
        <v>2215.5551999999998</v>
      </c>
    </row>
    <row r="707" spans="2:16" x14ac:dyDescent="0.25">
      <c r="B707" s="30">
        <v>45964</v>
      </c>
      <c r="C707" s="113">
        <v>2378.4192000000003</v>
      </c>
      <c r="D707" s="10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167</v>
      </c>
      <c r="K707" s="225" t="s">
        <v>167</v>
      </c>
      <c r="L707" s="176" t="s">
        <v>167</v>
      </c>
      <c r="M707" s="177">
        <v>18.676224000000001</v>
      </c>
      <c r="N707" s="178" t="s">
        <v>33</v>
      </c>
      <c r="O707" s="187"/>
      <c r="P707" s="129">
        <f t="shared" si="17"/>
        <v>2397.0954240000001</v>
      </c>
    </row>
    <row r="708" spans="2:16" x14ac:dyDescent="0.25">
      <c r="B708" s="30">
        <v>45966</v>
      </c>
      <c r="C708" s="113">
        <v>2116.3680000000004</v>
      </c>
      <c r="D708" s="10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167</v>
      </c>
      <c r="K708" s="225" t="s">
        <v>167</v>
      </c>
      <c r="L708" s="176" t="s">
        <v>167</v>
      </c>
      <c r="M708" s="177">
        <v>23.236416000000002</v>
      </c>
      <c r="N708" s="178" t="s">
        <v>33</v>
      </c>
      <c r="O708" s="187"/>
      <c r="P708" s="129">
        <f t="shared" si="17"/>
        <v>2139.6044160000006</v>
      </c>
    </row>
    <row r="709" spans="2:16" x14ac:dyDescent="0.25">
      <c r="B709" s="30">
        <v>45968</v>
      </c>
      <c r="C709" s="113">
        <v>1513.7280000000001</v>
      </c>
      <c r="D709" s="10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167</v>
      </c>
      <c r="K709" s="225" t="s">
        <v>167</v>
      </c>
      <c r="L709" s="176" t="s">
        <v>167</v>
      </c>
      <c r="M709" s="177">
        <v>16.073337600000002</v>
      </c>
      <c r="N709" s="178" t="s">
        <v>33</v>
      </c>
      <c r="O709" s="187"/>
      <c r="P709" s="129">
        <f t="shared" si="17"/>
        <v>1529.8013376000001</v>
      </c>
    </row>
    <row r="710" spans="2:16" x14ac:dyDescent="0.25">
      <c r="B710" s="30">
        <v>45971</v>
      </c>
      <c r="C710" s="113">
        <v>848.65536000000009</v>
      </c>
      <c r="D710" s="10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167</v>
      </c>
      <c r="K710" s="225" t="s">
        <v>167</v>
      </c>
      <c r="L710" s="176" t="s">
        <v>167</v>
      </c>
      <c r="M710" s="177">
        <v>17.548876799999999</v>
      </c>
      <c r="N710" s="178" t="s">
        <v>33</v>
      </c>
      <c r="O710" s="187"/>
      <c r="P710" s="129">
        <f t="shared" si="17"/>
        <v>866.2042368000001</v>
      </c>
    </row>
    <row r="711" spans="2:16" x14ac:dyDescent="0.25">
      <c r="B711" s="30">
        <v>45973</v>
      </c>
      <c r="C711" s="113">
        <v>1997.568</v>
      </c>
      <c r="D711" s="10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167</v>
      </c>
      <c r="K711" s="225" t="s">
        <v>167</v>
      </c>
      <c r="L711" s="176" t="s">
        <v>167</v>
      </c>
      <c r="M711" s="177">
        <v>29.034720000000004</v>
      </c>
      <c r="N711" s="178" t="s">
        <v>33</v>
      </c>
      <c r="O711" s="187"/>
      <c r="P711" s="129">
        <f t="shared" si="17"/>
        <v>2026.6027200000001</v>
      </c>
    </row>
    <row r="712" spans="2:16" x14ac:dyDescent="0.25">
      <c r="B712" s="30">
        <v>45975</v>
      </c>
      <c r="C712" s="113">
        <v>1114.0416</v>
      </c>
      <c r="D712" s="10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167</v>
      </c>
      <c r="K712" s="225" t="s">
        <v>167</v>
      </c>
      <c r="L712" s="176" t="s">
        <v>167</v>
      </c>
      <c r="M712" s="177">
        <v>27.413424000000003</v>
      </c>
      <c r="N712" s="178" t="s">
        <v>33</v>
      </c>
      <c r="O712" s="187"/>
      <c r="P712" s="129">
        <f t="shared" si="17"/>
        <v>1141.4550240000001</v>
      </c>
    </row>
    <row r="713" spans="2:16" x14ac:dyDescent="0.25">
      <c r="B713" s="30">
        <v>45978</v>
      </c>
      <c r="C713" s="113">
        <v>1747.3536000000001</v>
      </c>
      <c r="D713" s="10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167</v>
      </c>
      <c r="K713" s="225" t="s">
        <v>167</v>
      </c>
      <c r="L713" s="176" t="s">
        <v>167</v>
      </c>
      <c r="M713" s="177" t="s">
        <v>171</v>
      </c>
      <c r="N713" s="178" t="s">
        <v>33</v>
      </c>
      <c r="O713" s="187"/>
      <c r="P713" s="129">
        <f t="shared" ref="P713:P718" si="18">C713</f>
        <v>1747.3536000000001</v>
      </c>
    </row>
    <row r="714" spans="2:16" x14ac:dyDescent="0.25">
      <c r="B714" s="30">
        <v>45981</v>
      </c>
      <c r="C714" s="113">
        <v>1519.6895999999999</v>
      </c>
      <c r="D714" s="10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167</v>
      </c>
      <c r="K714" s="225" t="s">
        <v>167</v>
      </c>
      <c r="L714" s="176" t="s">
        <v>167</v>
      </c>
      <c r="M714" s="177" t="s">
        <v>171</v>
      </c>
      <c r="N714" s="178" t="s">
        <v>33</v>
      </c>
      <c r="O714" s="187"/>
      <c r="P714" s="129">
        <f t="shared" si="18"/>
        <v>1519.6895999999999</v>
      </c>
    </row>
    <row r="715" spans="2:16" x14ac:dyDescent="0.25">
      <c r="B715" s="30">
        <v>45982</v>
      </c>
      <c r="C715" s="113">
        <v>1538.0928000000001</v>
      </c>
      <c r="D715" s="10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167</v>
      </c>
      <c r="K715" s="225" t="s">
        <v>167</v>
      </c>
      <c r="L715" s="176" t="s">
        <v>167</v>
      </c>
      <c r="M715" s="177" t="s">
        <v>171</v>
      </c>
      <c r="N715" s="178" t="s">
        <v>33</v>
      </c>
      <c r="O715" s="187"/>
      <c r="P715" s="129">
        <f t="shared" si="18"/>
        <v>1538.0928000000001</v>
      </c>
    </row>
    <row r="716" spans="2:16" x14ac:dyDescent="0.25">
      <c r="B716" s="30">
        <v>45985</v>
      </c>
      <c r="C716" s="113">
        <v>1996.0992000000001</v>
      </c>
      <c r="D716" s="104" t="s">
        <v>171</v>
      </c>
      <c r="E716" s="49" t="s">
        <v>171</v>
      </c>
      <c r="F716" s="105"/>
      <c r="G716" s="102" t="s">
        <v>171</v>
      </c>
      <c r="H716" s="103" t="s">
        <v>171</v>
      </c>
      <c r="I716" s="103" t="s">
        <v>171</v>
      </c>
      <c r="J716" s="175" t="s">
        <v>167</v>
      </c>
      <c r="K716" s="225" t="s">
        <v>167</v>
      </c>
      <c r="L716" s="176" t="s">
        <v>167</v>
      </c>
      <c r="M716" s="177" t="s">
        <v>171</v>
      </c>
      <c r="N716" s="178" t="s">
        <v>33</v>
      </c>
      <c r="O716" s="187"/>
      <c r="P716" s="129">
        <f t="shared" si="18"/>
        <v>1996.0992000000001</v>
      </c>
    </row>
    <row r="717" spans="2:16" x14ac:dyDescent="0.25">
      <c r="B717" s="30">
        <v>45987</v>
      </c>
      <c r="C717" s="113">
        <v>1710.9792000000002</v>
      </c>
      <c r="D717" s="104" t="s">
        <v>171</v>
      </c>
      <c r="E717" s="49" t="s">
        <v>171</v>
      </c>
      <c r="F717" s="105"/>
      <c r="G717" s="102" t="s">
        <v>171</v>
      </c>
      <c r="H717" s="103" t="s">
        <v>171</v>
      </c>
      <c r="I717" s="103" t="s">
        <v>171</v>
      </c>
      <c r="J717" s="175" t="s">
        <v>167</v>
      </c>
      <c r="K717" s="225" t="s">
        <v>167</v>
      </c>
      <c r="L717" s="176" t="s">
        <v>167</v>
      </c>
      <c r="M717" s="177" t="s">
        <v>171</v>
      </c>
      <c r="N717" s="178" t="s">
        <v>33</v>
      </c>
      <c r="O717" s="187"/>
      <c r="P717" s="129">
        <f t="shared" si="18"/>
        <v>1710.9792000000002</v>
      </c>
    </row>
    <row r="718" spans="2:16" x14ac:dyDescent="0.25">
      <c r="B718" s="30">
        <v>45989</v>
      </c>
      <c r="C718" s="113">
        <v>2318.9760000000001</v>
      </c>
      <c r="D718" s="104" t="s">
        <v>171</v>
      </c>
      <c r="E718" s="49" t="s">
        <v>171</v>
      </c>
      <c r="F718" s="105"/>
      <c r="G718" s="102" t="s">
        <v>171</v>
      </c>
      <c r="H718" s="103" t="s">
        <v>171</v>
      </c>
      <c r="I718" s="103" t="s">
        <v>171</v>
      </c>
      <c r="J718" s="175" t="s">
        <v>167</v>
      </c>
      <c r="K718" s="225" t="s">
        <v>167</v>
      </c>
      <c r="L718" s="176" t="s">
        <v>167</v>
      </c>
      <c r="M718" s="177" t="s">
        <v>171</v>
      </c>
      <c r="N718" s="178" t="s">
        <v>33</v>
      </c>
      <c r="O718" s="187"/>
      <c r="P718" s="129">
        <f t="shared" si="18"/>
        <v>2318.9760000000001</v>
      </c>
    </row>
    <row r="719" spans="2:16" x14ac:dyDescent="0.25">
      <c r="B719" s="30">
        <v>45992</v>
      </c>
      <c r="C719" s="113">
        <v>1878.8544000000002</v>
      </c>
      <c r="D719" s="104" t="s">
        <v>171</v>
      </c>
      <c r="E719" s="49" t="s">
        <v>171</v>
      </c>
      <c r="F719" s="105"/>
      <c r="G719" s="102" t="s">
        <v>171</v>
      </c>
      <c r="H719" s="103" t="s">
        <v>171</v>
      </c>
      <c r="I719" s="103" t="s">
        <v>171</v>
      </c>
      <c r="J719" s="175" t="s">
        <v>167</v>
      </c>
      <c r="K719" s="225" t="s">
        <v>167</v>
      </c>
      <c r="L719" s="176" t="s">
        <v>167</v>
      </c>
      <c r="M719" s="177" t="s">
        <v>171</v>
      </c>
      <c r="N719" s="178" t="s">
        <v>33</v>
      </c>
      <c r="O719" s="187"/>
      <c r="P719" s="129">
        <f t="shared" ref="P719:P750" si="19">C719</f>
        <v>1878.8544000000002</v>
      </c>
    </row>
    <row r="720" spans="2:16" x14ac:dyDescent="0.25">
      <c r="B720" s="30">
        <v>45994</v>
      </c>
      <c r="C720" s="113">
        <v>2117.6640000000002</v>
      </c>
      <c r="D720" s="104" t="s">
        <v>171</v>
      </c>
      <c r="E720" s="49" t="s">
        <v>171</v>
      </c>
      <c r="F720" s="105"/>
      <c r="G720" s="102" t="s">
        <v>171</v>
      </c>
      <c r="H720" s="103" t="s">
        <v>171</v>
      </c>
      <c r="I720" s="103" t="s">
        <v>171</v>
      </c>
      <c r="J720" s="175" t="s">
        <v>167</v>
      </c>
      <c r="K720" s="225" t="s">
        <v>167</v>
      </c>
      <c r="L720" s="176" t="s">
        <v>167</v>
      </c>
      <c r="M720" s="177" t="s">
        <v>171</v>
      </c>
      <c r="N720" s="178" t="s">
        <v>33</v>
      </c>
      <c r="O720" s="187"/>
      <c r="P720" s="129">
        <f t="shared" si="19"/>
        <v>2117.6640000000002</v>
      </c>
    </row>
    <row r="721" spans="2:16" x14ac:dyDescent="0.25">
      <c r="B721" s="30">
        <v>45996</v>
      </c>
      <c r="C721" s="113">
        <v>1819.5840000000001</v>
      </c>
      <c r="D721" s="104" t="s">
        <v>171</v>
      </c>
      <c r="E721" s="49" t="s">
        <v>171</v>
      </c>
      <c r="F721" s="105"/>
      <c r="G721" s="102" t="s">
        <v>171</v>
      </c>
      <c r="H721" s="103" t="s">
        <v>171</v>
      </c>
      <c r="I721" s="103" t="s">
        <v>171</v>
      </c>
      <c r="J721" s="175" t="s">
        <v>167</v>
      </c>
      <c r="K721" s="225" t="s">
        <v>167</v>
      </c>
      <c r="L721" s="176" t="s">
        <v>167</v>
      </c>
      <c r="M721" s="177" t="s">
        <v>171</v>
      </c>
      <c r="N721" s="178" t="s">
        <v>33</v>
      </c>
      <c r="O721" s="187"/>
      <c r="P721" s="129">
        <f t="shared" si="19"/>
        <v>1819.5840000000001</v>
      </c>
    </row>
    <row r="722" spans="2:16" x14ac:dyDescent="0.25">
      <c r="B722" s="30">
        <v>46001</v>
      </c>
      <c r="C722" s="113">
        <v>1067.7311999999999</v>
      </c>
      <c r="D722" s="104" t="s">
        <v>171</v>
      </c>
      <c r="E722" s="49" t="s">
        <v>171</v>
      </c>
      <c r="F722" s="105"/>
      <c r="G722" s="102" t="s">
        <v>171</v>
      </c>
      <c r="H722" s="103" t="s">
        <v>171</v>
      </c>
      <c r="I722" s="103" t="s">
        <v>171</v>
      </c>
      <c r="J722" s="175" t="s">
        <v>167</v>
      </c>
      <c r="K722" s="225" t="s">
        <v>167</v>
      </c>
      <c r="L722" s="176" t="s">
        <v>167</v>
      </c>
      <c r="M722" s="177" t="s">
        <v>171</v>
      </c>
      <c r="N722" s="178" t="s">
        <v>33</v>
      </c>
      <c r="O722" s="187"/>
      <c r="P722" s="129">
        <f t="shared" si="19"/>
        <v>1067.7311999999999</v>
      </c>
    </row>
    <row r="723" spans="2:16" x14ac:dyDescent="0.25">
      <c r="B723" s="30">
        <v>46003</v>
      </c>
      <c r="C723" s="113">
        <v>1981.3248000000001</v>
      </c>
      <c r="D723" s="104" t="s">
        <v>171</v>
      </c>
      <c r="E723" s="49" t="s">
        <v>171</v>
      </c>
      <c r="F723" s="105"/>
      <c r="G723" s="102" t="s">
        <v>171</v>
      </c>
      <c r="H723" s="103" t="s">
        <v>171</v>
      </c>
      <c r="I723" s="103" t="s">
        <v>171</v>
      </c>
      <c r="J723" s="175" t="s">
        <v>167</v>
      </c>
      <c r="K723" s="225" t="s">
        <v>167</v>
      </c>
      <c r="L723" s="176" t="s">
        <v>167</v>
      </c>
      <c r="M723" s="177" t="s">
        <v>171</v>
      </c>
      <c r="N723" s="178" t="s">
        <v>33</v>
      </c>
      <c r="O723" s="187"/>
      <c r="P723" s="129">
        <f t="shared" si="19"/>
        <v>1981.3248000000001</v>
      </c>
    </row>
    <row r="724" spans="2:16" x14ac:dyDescent="0.25">
      <c r="B724" s="30">
        <v>46006</v>
      </c>
      <c r="C724" s="113">
        <v>38596.409280000007</v>
      </c>
      <c r="D724" s="104" t="s">
        <v>171</v>
      </c>
      <c r="E724" s="49" t="s">
        <v>171</v>
      </c>
      <c r="F724" s="105"/>
      <c r="G724" s="102" t="s">
        <v>171</v>
      </c>
      <c r="H724" s="103" t="s">
        <v>171</v>
      </c>
      <c r="I724" s="103" t="s">
        <v>171</v>
      </c>
      <c r="J724" s="175" t="s">
        <v>167</v>
      </c>
      <c r="K724" s="225" t="s">
        <v>167</v>
      </c>
      <c r="L724" s="176" t="s">
        <v>167</v>
      </c>
      <c r="M724" s="177" t="s">
        <v>171</v>
      </c>
      <c r="N724" s="178" t="s">
        <v>33</v>
      </c>
      <c r="O724" s="187"/>
      <c r="P724" s="129">
        <f t="shared" si="19"/>
        <v>38596.409280000007</v>
      </c>
    </row>
    <row r="725" spans="2:16" x14ac:dyDescent="0.25">
      <c r="B725" s="30">
        <v>46008</v>
      </c>
      <c r="C725" s="113">
        <v>2846.5776000000001</v>
      </c>
      <c r="D725" s="104" t="s">
        <v>171</v>
      </c>
      <c r="E725" s="49" t="s">
        <v>171</v>
      </c>
      <c r="F725" s="105"/>
      <c r="G725" s="102" t="s">
        <v>171</v>
      </c>
      <c r="H725" s="103" t="s">
        <v>171</v>
      </c>
      <c r="I725" s="103" t="s">
        <v>171</v>
      </c>
      <c r="J725" s="175" t="s">
        <v>167</v>
      </c>
      <c r="K725" s="225" t="s">
        <v>167</v>
      </c>
      <c r="L725" s="176" t="s">
        <v>167</v>
      </c>
      <c r="M725" s="177" t="s">
        <v>171</v>
      </c>
      <c r="N725" s="178" t="s">
        <v>33</v>
      </c>
      <c r="O725" s="187"/>
      <c r="P725" s="129">
        <f t="shared" si="19"/>
        <v>2846.5776000000001</v>
      </c>
    </row>
    <row r="726" spans="2:16" x14ac:dyDescent="0.25">
      <c r="B726" s="30">
        <v>46010</v>
      </c>
      <c r="C726" s="113">
        <v>2563.6953600000002</v>
      </c>
      <c r="D726" s="104" t="s">
        <v>171</v>
      </c>
      <c r="E726" s="49" t="s">
        <v>171</v>
      </c>
      <c r="F726" s="105"/>
      <c r="G726" s="102" t="s">
        <v>171</v>
      </c>
      <c r="H726" s="103" t="s">
        <v>171</v>
      </c>
      <c r="I726" s="103" t="s">
        <v>171</v>
      </c>
      <c r="J726" s="175" t="s">
        <v>167</v>
      </c>
      <c r="K726" s="225" t="s">
        <v>167</v>
      </c>
      <c r="L726" s="176" t="s">
        <v>167</v>
      </c>
      <c r="M726" s="177" t="s">
        <v>171</v>
      </c>
      <c r="N726" s="178" t="s">
        <v>33</v>
      </c>
      <c r="O726" s="187"/>
      <c r="P726" s="129">
        <f t="shared" si="19"/>
        <v>2563.6953600000002</v>
      </c>
    </row>
    <row r="727" spans="2:16" x14ac:dyDescent="0.25">
      <c r="B727" s="30">
        <v>46013</v>
      </c>
      <c r="C727" s="113">
        <v>3068.7897600000006</v>
      </c>
      <c r="D727" s="104" t="s">
        <v>171</v>
      </c>
      <c r="E727" s="49" t="s">
        <v>171</v>
      </c>
      <c r="F727" s="105"/>
      <c r="G727" s="102" t="s">
        <v>171</v>
      </c>
      <c r="H727" s="103" t="s">
        <v>171</v>
      </c>
      <c r="I727" s="103" t="s">
        <v>171</v>
      </c>
      <c r="J727" s="175" t="s">
        <v>167</v>
      </c>
      <c r="K727" s="225" t="s">
        <v>167</v>
      </c>
      <c r="L727" s="176" t="s">
        <v>167</v>
      </c>
      <c r="M727" s="177" t="s">
        <v>171</v>
      </c>
      <c r="N727" s="178" t="s">
        <v>33</v>
      </c>
      <c r="O727" s="187"/>
      <c r="P727" s="129">
        <f t="shared" si="19"/>
        <v>3068.7897600000006</v>
      </c>
    </row>
    <row r="728" spans="2:16" x14ac:dyDescent="0.25">
      <c r="B728" s="30">
        <v>46015</v>
      </c>
      <c r="C728" s="113">
        <v>3157.0560000000005</v>
      </c>
      <c r="D728" s="104" t="s">
        <v>171</v>
      </c>
      <c r="E728" s="49" t="s">
        <v>171</v>
      </c>
      <c r="F728" s="105"/>
      <c r="G728" s="102" t="s">
        <v>171</v>
      </c>
      <c r="H728" s="103" t="s">
        <v>171</v>
      </c>
      <c r="I728" s="103" t="s">
        <v>171</v>
      </c>
      <c r="J728" s="175" t="s">
        <v>167</v>
      </c>
      <c r="K728" s="225" t="s">
        <v>167</v>
      </c>
      <c r="L728" s="176" t="s">
        <v>167</v>
      </c>
      <c r="M728" s="177" t="s">
        <v>171</v>
      </c>
      <c r="N728" s="178" t="s">
        <v>33</v>
      </c>
      <c r="O728" s="187"/>
      <c r="P728" s="129">
        <f t="shared" si="19"/>
        <v>3157.0560000000005</v>
      </c>
    </row>
    <row r="729" spans="2:16" x14ac:dyDescent="0.25">
      <c r="B729" s="30">
        <v>46017</v>
      </c>
      <c r="C729" s="113">
        <v>6275.1801600000008</v>
      </c>
      <c r="D729" s="104" t="s">
        <v>171</v>
      </c>
      <c r="E729" s="49" t="s">
        <v>171</v>
      </c>
      <c r="F729" s="105"/>
      <c r="G729" s="102" t="s">
        <v>171</v>
      </c>
      <c r="H729" s="103" t="s">
        <v>171</v>
      </c>
      <c r="I729" s="103" t="s">
        <v>171</v>
      </c>
      <c r="J729" s="175" t="s">
        <v>167</v>
      </c>
      <c r="K729" s="225" t="s">
        <v>167</v>
      </c>
      <c r="L729" s="176" t="s">
        <v>167</v>
      </c>
      <c r="M729" s="177" t="s">
        <v>171</v>
      </c>
      <c r="N729" s="178" t="s">
        <v>33</v>
      </c>
      <c r="O729" s="187"/>
      <c r="P729" s="129">
        <f t="shared" si="19"/>
        <v>6275.1801600000008</v>
      </c>
    </row>
    <row r="730" spans="2:16" x14ac:dyDescent="0.25">
      <c r="B730" s="30">
        <v>46020</v>
      </c>
      <c r="C730" s="113">
        <v>4765.3056000000006</v>
      </c>
      <c r="D730" s="104" t="s">
        <v>171</v>
      </c>
      <c r="E730" s="49" t="s">
        <v>171</v>
      </c>
      <c r="F730" s="105"/>
      <c r="G730" s="102" t="s">
        <v>171</v>
      </c>
      <c r="H730" s="103" t="s">
        <v>171</v>
      </c>
      <c r="I730" s="103" t="s">
        <v>171</v>
      </c>
      <c r="J730" s="175" t="s">
        <v>167</v>
      </c>
      <c r="K730" s="225" t="s">
        <v>167</v>
      </c>
      <c r="L730" s="176" t="s">
        <v>167</v>
      </c>
      <c r="M730" s="177" t="s">
        <v>171</v>
      </c>
      <c r="N730" s="178" t="s">
        <v>33</v>
      </c>
      <c r="O730" s="187"/>
      <c r="P730" s="129">
        <f t="shared" si="19"/>
        <v>4765.3056000000006</v>
      </c>
    </row>
    <row r="731" spans="2:16" x14ac:dyDescent="0.25">
      <c r="B731" s="30">
        <v>46022</v>
      </c>
      <c r="C731" s="113">
        <v>6741.4723199999999</v>
      </c>
      <c r="D731" s="104" t="s">
        <v>171</v>
      </c>
      <c r="E731" s="49" t="s">
        <v>171</v>
      </c>
      <c r="F731" s="105"/>
      <c r="G731" s="102" t="s">
        <v>171</v>
      </c>
      <c r="H731" s="103" t="s">
        <v>171</v>
      </c>
      <c r="I731" s="103" t="s">
        <v>171</v>
      </c>
      <c r="J731" s="175" t="s">
        <v>167</v>
      </c>
      <c r="K731" s="225" t="s">
        <v>167</v>
      </c>
      <c r="L731" s="176" t="s">
        <v>167</v>
      </c>
      <c r="M731" s="177" t="s">
        <v>171</v>
      </c>
      <c r="N731" s="178" t="s">
        <v>33</v>
      </c>
      <c r="O731" s="187"/>
      <c r="P731" s="129">
        <f t="shared" si="19"/>
        <v>6741.4723199999999</v>
      </c>
    </row>
    <row r="732" spans="2:16" x14ac:dyDescent="0.25">
      <c r="B732" s="30">
        <v>46024</v>
      </c>
      <c r="C732" s="113">
        <v>5893.1712000000007</v>
      </c>
      <c r="D732" s="104" t="s">
        <v>171</v>
      </c>
      <c r="E732" s="49" t="s">
        <v>171</v>
      </c>
      <c r="F732" s="105"/>
      <c r="G732" s="102" t="s">
        <v>171</v>
      </c>
      <c r="H732" s="103" t="s">
        <v>171</v>
      </c>
      <c r="I732" s="103" t="s">
        <v>171</v>
      </c>
      <c r="J732" s="175" t="s">
        <v>167</v>
      </c>
      <c r="K732" s="225" t="s">
        <v>167</v>
      </c>
      <c r="L732" s="176" t="s">
        <v>167</v>
      </c>
      <c r="M732" s="177" t="s">
        <v>171</v>
      </c>
      <c r="N732" s="178" t="s">
        <v>33</v>
      </c>
      <c r="O732" s="187"/>
      <c r="P732" s="129">
        <f t="shared" si="19"/>
        <v>5893.1712000000007</v>
      </c>
    </row>
    <row r="733" spans="2:16" x14ac:dyDescent="0.25">
      <c r="B733" s="30">
        <v>46027</v>
      </c>
      <c r="C733" s="113">
        <v>6645.1104000000014</v>
      </c>
      <c r="D733" s="104" t="s">
        <v>171</v>
      </c>
      <c r="E733" s="49" t="s">
        <v>171</v>
      </c>
      <c r="F733" s="105"/>
      <c r="G733" s="102" t="s">
        <v>171</v>
      </c>
      <c r="H733" s="103" t="s">
        <v>171</v>
      </c>
      <c r="I733" s="103" t="s">
        <v>171</v>
      </c>
      <c r="J733" s="175" t="s">
        <v>167</v>
      </c>
      <c r="K733" s="225" t="s">
        <v>167</v>
      </c>
      <c r="L733" s="176" t="s">
        <v>167</v>
      </c>
      <c r="M733" s="177" t="s">
        <v>171</v>
      </c>
      <c r="N733" s="178" t="s">
        <v>33</v>
      </c>
      <c r="O733" s="187"/>
      <c r="P733" s="129">
        <f t="shared" si="19"/>
        <v>6645.1104000000014</v>
      </c>
    </row>
    <row r="734" spans="2:16" x14ac:dyDescent="0.25">
      <c r="B734" s="30">
        <v>46029</v>
      </c>
      <c r="C734" s="113">
        <v>8763.7248</v>
      </c>
      <c r="D734" s="104" t="s">
        <v>171</v>
      </c>
      <c r="E734" s="49" t="s">
        <v>171</v>
      </c>
      <c r="F734" s="105"/>
      <c r="G734" s="102" t="s">
        <v>171</v>
      </c>
      <c r="H734" s="103" t="s">
        <v>171</v>
      </c>
      <c r="I734" s="103" t="s">
        <v>171</v>
      </c>
      <c r="J734" s="175" t="s">
        <v>167</v>
      </c>
      <c r="K734" s="225" t="s">
        <v>167</v>
      </c>
      <c r="L734" s="176" t="s">
        <v>167</v>
      </c>
      <c r="M734" s="177" t="s">
        <v>171</v>
      </c>
      <c r="N734" s="178" t="s">
        <v>33</v>
      </c>
      <c r="O734" s="187"/>
      <c r="P734" s="129">
        <f t="shared" si="19"/>
        <v>8763.7248</v>
      </c>
    </row>
    <row r="735" spans="2:16" x14ac:dyDescent="0.25">
      <c r="B735" s="30">
        <v>46031</v>
      </c>
      <c r="C735" s="113">
        <v>8118.1440000000011</v>
      </c>
      <c r="D735" s="104" t="s">
        <v>171</v>
      </c>
      <c r="E735" s="49" t="s">
        <v>171</v>
      </c>
      <c r="F735" s="105"/>
      <c r="G735" s="102" t="s">
        <v>171</v>
      </c>
      <c r="H735" s="103" t="s">
        <v>171</v>
      </c>
      <c r="I735" s="103" t="s">
        <v>171</v>
      </c>
      <c r="J735" s="175" t="s">
        <v>167</v>
      </c>
      <c r="K735" s="225" t="s">
        <v>167</v>
      </c>
      <c r="L735" s="176" t="s">
        <v>167</v>
      </c>
      <c r="M735" s="177" t="s">
        <v>171</v>
      </c>
      <c r="N735" s="178" t="s">
        <v>33</v>
      </c>
      <c r="O735" s="187"/>
      <c r="P735" s="129">
        <f t="shared" si="19"/>
        <v>8118.1440000000011</v>
      </c>
    </row>
    <row r="736" spans="2:16" x14ac:dyDescent="0.25">
      <c r="B736" s="30">
        <v>46034</v>
      </c>
      <c r="C736" s="113">
        <v>5782.2336000000005</v>
      </c>
      <c r="D736" s="104" t="s">
        <v>171</v>
      </c>
      <c r="E736" s="49" t="s">
        <v>171</v>
      </c>
      <c r="F736" s="105"/>
      <c r="G736" s="102" t="s">
        <v>171</v>
      </c>
      <c r="H736" s="103" t="s">
        <v>171</v>
      </c>
      <c r="I736" s="103" t="s">
        <v>171</v>
      </c>
      <c r="J736" s="175" t="s">
        <v>167</v>
      </c>
      <c r="K736" s="225" t="s">
        <v>167</v>
      </c>
      <c r="L736" s="176" t="s">
        <v>167</v>
      </c>
      <c r="M736" s="177" t="s">
        <v>171</v>
      </c>
      <c r="N736" s="178" t="s">
        <v>33</v>
      </c>
      <c r="O736" s="187"/>
      <c r="P736" s="129">
        <f t="shared" si="19"/>
        <v>5782.2336000000005</v>
      </c>
    </row>
    <row r="737" spans="2:16" x14ac:dyDescent="0.25">
      <c r="B737" s="30">
        <v>46036</v>
      </c>
      <c r="C737" s="113">
        <v>5224.8672000000006</v>
      </c>
      <c r="D737" s="104" t="s">
        <v>171</v>
      </c>
      <c r="E737" s="49" t="s">
        <v>171</v>
      </c>
      <c r="F737" s="105"/>
      <c r="G737" s="102" t="s">
        <v>171</v>
      </c>
      <c r="H737" s="103" t="s">
        <v>171</v>
      </c>
      <c r="I737" s="103" t="s">
        <v>171</v>
      </c>
      <c r="J737" s="175" t="s">
        <v>167</v>
      </c>
      <c r="K737" s="225" t="s">
        <v>167</v>
      </c>
      <c r="L737" s="176" t="s">
        <v>167</v>
      </c>
      <c r="M737" s="177" t="s">
        <v>171</v>
      </c>
      <c r="N737" s="178" t="s">
        <v>33</v>
      </c>
      <c r="O737" s="187"/>
      <c r="P737" s="129">
        <f t="shared" si="19"/>
        <v>5224.8672000000006</v>
      </c>
    </row>
    <row r="738" spans="2:16" x14ac:dyDescent="0.25">
      <c r="B738" s="30">
        <v>46038</v>
      </c>
      <c r="C738" s="113">
        <v>4393.4399999999996</v>
      </c>
      <c r="D738" s="104" t="s">
        <v>171</v>
      </c>
      <c r="E738" s="49" t="s">
        <v>171</v>
      </c>
      <c r="F738" s="105"/>
      <c r="G738" s="102" t="s">
        <v>171</v>
      </c>
      <c r="H738" s="103" t="s">
        <v>171</v>
      </c>
      <c r="I738" s="103" t="s">
        <v>171</v>
      </c>
      <c r="J738" s="175" t="s">
        <v>167</v>
      </c>
      <c r="K738" s="225" t="s">
        <v>167</v>
      </c>
      <c r="L738" s="176" t="s">
        <v>167</v>
      </c>
      <c r="M738" s="177" t="s">
        <v>171</v>
      </c>
      <c r="N738" s="178" t="s">
        <v>33</v>
      </c>
      <c r="O738" s="187"/>
      <c r="P738" s="129">
        <f t="shared" si="19"/>
        <v>4393.4399999999996</v>
      </c>
    </row>
    <row r="739" spans="2:16" x14ac:dyDescent="0.25">
      <c r="B739" s="30">
        <v>46041</v>
      </c>
      <c r="C739" s="113">
        <v>3889.5552000000002</v>
      </c>
      <c r="D739" s="104" t="s">
        <v>171</v>
      </c>
      <c r="E739" s="49" t="s">
        <v>171</v>
      </c>
      <c r="F739" s="105"/>
      <c r="G739" s="102" t="s">
        <v>171</v>
      </c>
      <c r="H739" s="103" t="s">
        <v>171</v>
      </c>
      <c r="I739" s="103" t="s">
        <v>171</v>
      </c>
      <c r="J739" s="175" t="s">
        <v>167</v>
      </c>
      <c r="K739" s="225" t="s">
        <v>167</v>
      </c>
      <c r="L739" s="176" t="s">
        <v>167</v>
      </c>
      <c r="M739" s="177" t="s">
        <v>171</v>
      </c>
      <c r="N739" s="178" t="s">
        <v>33</v>
      </c>
      <c r="O739" s="187"/>
      <c r="P739" s="129">
        <f t="shared" si="19"/>
        <v>3889.5552000000002</v>
      </c>
    </row>
    <row r="740" spans="2:16" x14ac:dyDescent="0.25">
      <c r="B740" s="30">
        <v>46043</v>
      </c>
      <c r="C740" s="113">
        <v>2846.0678400000002</v>
      </c>
      <c r="D740" s="104" t="s">
        <v>171</v>
      </c>
      <c r="E740" s="49" t="s">
        <v>171</v>
      </c>
      <c r="F740" s="105"/>
      <c r="G740" s="102" t="s">
        <v>171</v>
      </c>
      <c r="H740" s="103" t="s">
        <v>171</v>
      </c>
      <c r="I740" s="103" t="s">
        <v>171</v>
      </c>
      <c r="J740" s="175" t="s">
        <v>167</v>
      </c>
      <c r="K740" s="225" t="s">
        <v>167</v>
      </c>
      <c r="L740" s="176" t="s">
        <v>167</v>
      </c>
      <c r="M740" s="177" t="s">
        <v>171</v>
      </c>
      <c r="N740" s="178" t="s">
        <v>33</v>
      </c>
      <c r="O740" s="187"/>
      <c r="P740" s="129">
        <f t="shared" si="19"/>
        <v>2846.0678400000002</v>
      </c>
    </row>
    <row r="741" spans="2:16" x14ac:dyDescent="0.25">
      <c r="B741" s="30">
        <v>46045</v>
      </c>
      <c r="C741" s="113">
        <v>4006.8864000000003</v>
      </c>
      <c r="D741" s="104" t="s">
        <v>171</v>
      </c>
      <c r="E741" s="49" t="s">
        <v>171</v>
      </c>
      <c r="F741" s="105"/>
      <c r="G741" s="102" t="s">
        <v>171</v>
      </c>
      <c r="H741" s="103" t="s">
        <v>171</v>
      </c>
      <c r="I741" s="103" t="s">
        <v>171</v>
      </c>
      <c r="J741" s="175" t="s">
        <v>167</v>
      </c>
      <c r="K741" s="225" t="s">
        <v>167</v>
      </c>
      <c r="L741" s="176" t="s">
        <v>167</v>
      </c>
      <c r="M741" s="177" t="s">
        <v>171</v>
      </c>
      <c r="N741" s="178" t="s">
        <v>33</v>
      </c>
      <c r="O741" s="187"/>
      <c r="P741" s="129">
        <f t="shared" si="19"/>
        <v>4006.8864000000003</v>
      </c>
    </row>
    <row r="742" spans="2:16" x14ac:dyDescent="0.25">
      <c r="B742" s="30">
        <v>46048</v>
      </c>
      <c r="C742" s="113">
        <v>4422.6432000000004</v>
      </c>
      <c r="D742" s="104" t="s">
        <v>171</v>
      </c>
      <c r="E742" s="49" t="s">
        <v>171</v>
      </c>
      <c r="F742" s="105"/>
      <c r="G742" s="102" t="s">
        <v>171</v>
      </c>
      <c r="H742" s="103" t="s">
        <v>171</v>
      </c>
      <c r="I742" s="103" t="s">
        <v>171</v>
      </c>
      <c r="J742" s="175" t="s">
        <v>167</v>
      </c>
      <c r="K742" s="225" t="s">
        <v>167</v>
      </c>
      <c r="L742" s="176" t="s">
        <v>167</v>
      </c>
      <c r="M742" s="177" t="s">
        <v>171</v>
      </c>
      <c r="N742" s="178" t="s">
        <v>33</v>
      </c>
      <c r="O742" s="187"/>
      <c r="P742" s="129">
        <f t="shared" si="19"/>
        <v>4422.6432000000004</v>
      </c>
    </row>
    <row r="743" spans="2:16" x14ac:dyDescent="0.25">
      <c r="B743" s="30">
        <v>46050</v>
      </c>
      <c r="C743" s="113">
        <v>3254.9472000000005</v>
      </c>
      <c r="D743" s="104" t="s">
        <v>171</v>
      </c>
      <c r="E743" s="49" t="s">
        <v>171</v>
      </c>
      <c r="F743" s="105"/>
      <c r="G743" s="102" t="s">
        <v>171</v>
      </c>
      <c r="H743" s="103" t="s">
        <v>171</v>
      </c>
      <c r="I743" s="103" t="s">
        <v>171</v>
      </c>
      <c r="J743" s="175" t="s">
        <v>167</v>
      </c>
      <c r="K743" s="225" t="s">
        <v>167</v>
      </c>
      <c r="L743" s="176" t="s">
        <v>167</v>
      </c>
      <c r="M743" s="177" t="s">
        <v>171</v>
      </c>
      <c r="N743" s="178" t="s">
        <v>33</v>
      </c>
      <c r="O743" s="187"/>
      <c r="P743" s="129">
        <f t="shared" si="19"/>
        <v>3254.9472000000005</v>
      </c>
    </row>
    <row r="744" spans="2:16" x14ac:dyDescent="0.25">
      <c r="B744" s="30">
        <v>46052</v>
      </c>
      <c r="C744" s="113">
        <v>3298.5791999999997</v>
      </c>
      <c r="D744" s="104" t="s">
        <v>171</v>
      </c>
      <c r="E744" s="49" t="s">
        <v>171</v>
      </c>
      <c r="F744" s="105"/>
      <c r="G744" s="102" t="s">
        <v>171</v>
      </c>
      <c r="H744" s="103" t="s">
        <v>171</v>
      </c>
      <c r="I744" s="103" t="s">
        <v>171</v>
      </c>
      <c r="J744" s="175" t="s">
        <v>167</v>
      </c>
      <c r="K744" s="225" t="s">
        <v>167</v>
      </c>
      <c r="L744" s="176" t="s">
        <v>167</v>
      </c>
      <c r="M744" s="177" t="s">
        <v>171</v>
      </c>
      <c r="N744" s="178" t="s">
        <v>33</v>
      </c>
      <c r="O744" s="187"/>
      <c r="P744" s="129">
        <f t="shared" si="19"/>
        <v>3298.5791999999997</v>
      </c>
    </row>
    <row r="745" spans="2:16" x14ac:dyDescent="0.25">
      <c r="B745" s="30">
        <v>46055</v>
      </c>
      <c r="C745" s="113">
        <v>4017.0816</v>
      </c>
      <c r="D745" s="104" t="s">
        <v>171</v>
      </c>
      <c r="E745" s="49" t="s">
        <v>171</v>
      </c>
      <c r="F745" s="105"/>
      <c r="G745" s="102" t="s">
        <v>171</v>
      </c>
      <c r="H745" s="103" t="s">
        <v>171</v>
      </c>
      <c r="I745" s="103" t="s">
        <v>171</v>
      </c>
      <c r="J745" s="175" t="s">
        <v>167</v>
      </c>
      <c r="K745" s="225" t="s">
        <v>167</v>
      </c>
      <c r="L745" s="176" t="s">
        <v>167</v>
      </c>
      <c r="M745" s="177" t="s">
        <v>171</v>
      </c>
      <c r="N745" s="178" t="s">
        <v>33</v>
      </c>
      <c r="O745" s="187"/>
      <c r="P745" s="129">
        <f t="shared" si="19"/>
        <v>4017.0816</v>
      </c>
    </row>
    <row r="746" spans="2:16" x14ac:dyDescent="0.25">
      <c r="B746" s="30">
        <v>46057</v>
      </c>
      <c r="C746" s="113">
        <v>4344.4512000000004</v>
      </c>
      <c r="D746" s="104" t="s">
        <v>171</v>
      </c>
      <c r="E746" s="49" t="s">
        <v>171</v>
      </c>
      <c r="F746" s="105"/>
      <c r="G746" s="102" t="s">
        <v>171</v>
      </c>
      <c r="H746" s="103" t="s">
        <v>171</v>
      </c>
      <c r="I746" s="103" t="s">
        <v>171</v>
      </c>
      <c r="J746" s="175" t="s">
        <v>167</v>
      </c>
      <c r="K746" s="225" t="s">
        <v>167</v>
      </c>
      <c r="L746" s="176" t="s">
        <v>167</v>
      </c>
      <c r="M746" s="177" t="s">
        <v>171</v>
      </c>
      <c r="N746" s="178" t="s">
        <v>33</v>
      </c>
      <c r="O746" s="187"/>
      <c r="P746" s="129">
        <f t="shared" si="19"/>
        <v>4344.4512000000004</v>
      </c>
    </row>
    <row r="747" spans="2:16" x14ac:dyDescent="0.25">
      <c r="B747" s="30">
        <v>46059</v>
      </c>
      <c r="C747" s="113">
        <v>4929.12</v>
      </c>
      <c r="D747" s="104" t="s">
        <v>171</v>
      </c>
      <c r="E747" s="49" t="s">
        <v>171</v>
      </c>
      <c r="F747" s="105"/>
      <c r="G747" s="102" t="s">
        <v>171</v>
      </c>
      <c r="H747" s="103" t="s">
        <v>171</v>
      </c>
      <c r="I747" s="103" t="s">
        <v>171</v>
      </c>
      <c r="J747" s="175" t="s">
        <v>167</v>
      </c>
      <c r="K747" s="225" t="s">
        <v>167</v>
      </c>
      <c r="L747" s="176" t="s">
        <v>167</v>
      </c>
      <c r="M747" s="177" t="s">
        <v>171</v>
      </c>
      <c r="N747" s="178" t="s">
        <v>33</v>
      </c>
      <c r="O747" s="187"/>
      <c r="P747" s="129">
        <f t="shared" si="19"/>
        <v>4929.12</v>
      </c>
    </row>
    <row r="748" spans="2:16" x14ac:dyDescent="0.25">
      <c r="B748" s="30">
        <v>46062</v>
      </c>
      <c r="C748" s="113">
        <v>3271.0176000000001</v>
      </c>
      <c r="D748" s="104" t="s">
        <v>171</v>
      </c>
      <c r="E748" s="49" t="s">
        <v>171</v>
      </c>
      <c r="F748" s="105"/>
      <c r="G748" s="102" t="s">
        <v>171</v>
      </c>
      <c r="H748" s="103" t="s">
        <v>171</v>
      </c>
      <c r="I748" s="103" t="s">
        <v>171</v>
      </c>
      <c r="J748" s="175" t="s">
        <v>167</v>
      </c>
      <c r="K748" s="225" t="s">
        <v>167</v>
      </c>
      <c r="L748" s="176" t="s">
        <v>167</v>
      </c>
      <c r="M748" s="177" t="s">
        <v>171</v>
      </c>
      <c r="N748" s="178" t="s">
        <v>33</v>
      </c>
      <c r="O748" s="187"/>
      <c r="P748" s="129">
        <f t="shared" si="19"/>
        <v>3271.0176000000001</v>
      </c>
    </row>
    <row r="749" spans="2:16" x14ac:dyDescent="0.25">
      <c r="B749" s="30">
        <v>46064</v>
      </c>
      <c r="C749" s="113">
        <v>3375.8208</v>
      </c>
      <c r="D749" s="104" t="s">
        <v>171</v>
      </c>
      <c r="E749" s="49" t="s">
        <v>171</v>
      </c>
      <c r="F749" s="105"/>
      <c r="G749" s="102" t="s">
        <v>171</v>
      </c>
      <c r="H749" s="103" t="s">
        <v>171</v>
      </c>
      <c r="I749" s="103" t="s">
        <v>171</v>
      </c>
      <c r="J749" s="175" t="s">
        <v>167</v>
      </c>
      <c r="K749" s="225" t="s">
        <v>167</v>
      </c>
      <c r="L749" s="176" t="s">
        <v>167</v>
      </c>
      <c r="M749" s="177" t="s">
        <v>171</v>
      </c>
      <c r="N749" s="178" t="s">
        <v>33</v>
      </c>
      <c r="O749" s="187"/>
      <c r="P749" s="129">
        <f t="shared" si="19"/>
        <v>3375.8208</v>
      </c>
    </row>
    <row r="750" spans="2:16" x14ac:dyDescent="0.25">
      <c r="B750" s="30">
        <v>46066</v>
      </c>
      <c r="C750" s="113">
        <v>3167.9424000000004</v>
      </c>
      <c r="D750" s="104" t="s">
        <v>171</v>
      </c>
      <c r="E750" s="49" t="s">
        <v>171</v>
      </c>
      <c r="F750" s="105"/>
      <c r="G750" s="102" t="s">
        <v>171</v>
      </c>
      <c r="H750" s="103" t="s">
        <v>171</v>
      </c>
      <c r="I750" s="103" t="s">
        <v>171</v>
      </c>
      <c r="J750" s="175" t="s">
        <v>167</v>
      </c>
      <c r="K750" s="225" t="s">
        <v>167</v>
      </c>
      <c r="L750" s="176" t="s">
        <v>167</v>
      </c>
      <c r="M750" s="177" t="s">
        <v>171</v>
      </c>
      <c r="N750" s="178" t="s">
        <v>33</v>
      </c>
      <c r="O750" s="187"/>
      <c r="P750" s="129">
        <f t="shared" si="19"/>
        <v>3167.9424000000004</v>
      </c>
    </row>
    <row r="751" spans="2:16" x14ac:dyDescent="0.25">
      <c r="B751" s="30">
        <v>46069</v>
      </c>
      <c r="C751" s="113">
        <v>2540.1600000000003</v>
      </c>
      <c r="D751" s="104" t="s">
        <v>171</v>
      </c>
      <c r="E751" s="49" t="s">
        <v>171</v>
      </c>
      <c r="F751" s="105"/>
      <c r="G751" s="102" t="s">
        <v>171</v>
      </c>
      <c r="H751" s="103" t="s">
        <v>171</v>
      </c>
      <c r="I751" s="103" t="s">
        <v>171</v>
      </c>
      <c r="J751" s="175" t="s">
        <v>167</v>
      </c>
      <c r="K751" s="225" t="s">
        <v>167</v>
      </c>
      <c r="L751" s="176" t="s">
        <v>167</v>
      </c>
      <c r="M751" s="177" t="s">
        <v>171</v>
      </c>
      <c r="N751" s="178" t="s">
        <v>33</v>
      </c>
      <c r="O751" s="187"/>
      <c r="P751" s="129">
        <f t="shared" ref="P751:P779" si="20">C751</f>
        <v>2540.1600000000003</v>
      </c>
    </row>
    <row r="752" spans="2:16" x14ac:dyDescent="0.25">
      <c r="B752" s="30">
        <v>46071</v>
      </c>
      <c r="C752" s="113">
        <v>2075.6736000000001</v>
      </c>
      <c r="D752" s="104" t="s">
        <v>171</v>
      </c>
      <c r="E752" s="49" t="s">
        <v>171</v>
      </c>
      <c r="F752" s="105"/>
      <c r="G752" s="102" t="s">
        <v>171</v>
      </c>
      <c r="H752" s="103" t="s">
        <v>171</v>
      </c>
      <c r="I752" s="103" t="s">
        <v>171</v>
      </c>
      <c r="J752" s="175" t="s">
        <v>167</v>
      </c>
      <c r="K752" s="225" t="s">
        <v>167</v>
      </c>
      <c r="L752" s="176" t="s">
        <v>167</v>
      </c>
      <c r="M752" s="177" t="s">
        <v>171</v>
      </c>
      <c r="N752" s="178" t="s">
        <v>33</v>
      </c>
      <c r="O752" s="187"/>
      <c r="P752" s="129">
        <f t="shared" si="20"/>
        <v>2075.6736000000001</v>
      </c>
    </row>
    <row r="753" spans="2:16" x14ac:dyDescent="0.25">
      <c r="B753" s="30">
        <v>46077</v>
      </c>
      <c r="C753" s="113">
        <v>2656.8</v>
      </c>
      <c r="D753" s="104" t="s">
        <v>171</v>
      </c>
      <c r="E753" s="49" t="s">
        <v>171</v>
      </c>
      <c r="F753" s="105"/>
      <c r="G753" s="102" t="s">
        <v>171</v>
      </c>
      <c r="H753" s="103" t="s">
        <v>171</v>
      </c>
      <c r="I753" s="103" t="s">
        <v>171</v>
      </c>
      <c r="J753" s="175" t="s">
        <v>167</v>
      </c>
      <c r="K753" s="225" t="s">
        <v>167</v>
      </c>
      <c r="L753" s="176" t="s">
        <v>167</v>
      </c>
      <c r="M753" s="177" t="s">
        <v>171</v>
      </c>
      <c r="N753" s="178" t="s">
        <v>33</v>
      </c>
      <c r="O753" s="187"/>
      <c r="P753" s="129">
        <f t="shared" si="20"/>
        <v>2656.8</v>
      </c>
    </row>
    <row r="754" spans="2:16" x14ac:dyDescent="0.25">
      <c r="B754" s="30">
        <v>46078</v>
      </c>
      <c r="C754" s="113">
        <v>2766.1824000000001</v>
      </c>
      <c r="D754" s="104" t="s">
        <v>171</v>
      </c>
      <c r="E754" s="49" t="s">
        <v>171</v>
      </c>
      <c r="F754" s="105"/>
      <c r="G754" s="102" t="s">
        <v>171</v>
      </c>
      <c r="H754" s="103" t="s">
        <v>171</v>
      </c>
      <c r="I754" s="103" t="s">
        <v>171</v>
      </c>
      <c r="J754" s="175" t="s">
        <v>167</v>
      </c>
      <c r="K754" s="225" t="s">
        <v>167</v>
      </c>
      <c r="L754" s="176" t="s">
        <v>167</v>
      </c>
      <c r="M754" s="177" t="s">
        <v>171</v>
      </c>
      <c r="N754" s="178" t="s">
        <v>33</v>
      </c>
      <c r="O754" s="187"/>
      <c r="P754" s="129">
        <f t="shared" si="20"/>
        <v>2766.1824000000001</v>
      </c>
    </row>
    <row r="755" spans="2:16" x14ac:dyDescent="0.25">
      <c r="B755" s="30">
        <v>46080</v>
      </c>
      <c r="C755" s="113">
        <v>2486.7647999999999</v>
      </c>
      <c r="D755" s="104" t="s">
        <v>171</v>
      </c>
      <c r="E755" s="49" t="s">
        <v>171</v>
      </c>
      <c r="F755" s="105"/>
      <c r="G755" s="102" t="s">
        <v>171</v>
      </c>
      <c r="H755" s="103" t="s">
        <v>171</v>
      </c>
      <c r="I755" s="103" t="s">
        <v>171</v>
      </c>
      <c r="J755" s="175" t="s">
        <v>167</v>
      </c>
      <c r="K755" s="225" t="s">
        <v>167</v>
      </c>
      <c r="L755" s="176" t="s">
        <v>167</v>
      </c>
      <c r="M755" s="177" t="s">
        <v>171</v>
      </c>
      <c r="N755" s="178" t="s">
        <v>33</v>
      </c>
      <c r="O755" s="187"/>
      <c r="P755" s="129">
        <f t="shared" si="20"/>
        <v>2486.7647999999999</v>
      </c>
    </row>
    <row r="756" spans="2:16" x14ac:dyDescent="0.25">
      <c r="B756" s="30">
        <v>46083</v>
      </c>
      <c r="C756" s="113">
        <v>2729.3760000000002</v>
      </c>
      <c r="D756" s="104" t="s">
        <v>171</v>
      </c>
      <c r="E756" s="49" t="s">
        <v>171</v>
      </c>
      <c r="F756" s="105"/>
      <c r="G756" s="102" t="s">
        <v>171</v>
      </c>
      <c r="H756" s="103" t="s">
        <v>171</v>
      </c>
      <c r="I756" s="103" t="s">
        <v>171</v>
      </c>
      <c r="J756" s="175" t="s">
        <v>167</v>
      </c>
      <c r="K756" s="225" t="s">
        <v>167</v>
      </c>
      <c r="L756" s="176" t="s">
        <v>167</v>
      </c>
      <c r="M756" s="177" t="s">
        <v>171</v>
      </c>
      <c r="N756" s="178" t="s">
        <v>33</v>
      </c>
      <c r="O756" s="187"/>
      <c r="P756" s="129">
        <f t="shared" si="20"/>
        <v>2729.3760000000002</v>
      </c>
    </row>
    <row r="757" spans="2:16" x14ac:dyDescent="0.25">
      <c r="B757" s="30">
        <v>46085</v>
      </c>
      <c r="C757" s="113">
        <v>2363.904</v>
      </c>
      <c r="D757" s="104" t="s">
        <v>171</v>
      </c>
      <c r="E757" s="49" t="s">
        <v>171</v>
      </c>
      <c r="F757" s="105"/>
      <c r="G757" s="102" t="s">
        <v>171</v>
      </c>
      <c r="H757" s="103" t="s">
        <v>171</v>
      </c>
      <c r="I757" s="103" t="s">
        <v>171</v>
      </c>
      <c r="J757" s="175" t="s">
        <v>167</v>
      </c>
      <c r="K757" s="225" t="s">
        <v>167</v>
      </c>
      <c r="L757" s="176" t="s">
        <v>167</v>
      </c>
      <c r="M757" s="177" t="s">
        <v>171</v>
      </c>
      <c r="N757" s="178" t="s">
        <v>33</v>
      </c>
      <c r="O757" s="187"/>
      <c r="P757" s="129">
        <f t="shared" si="20"/>
        <v>2363.904</v>
      </c>
    </row>
    <row r="758" spans="2:16" x14ac:dyDescent="0.25">
      <c r="B758" s="30">
        <v>46087</v>
      </c>
      <c r="C758" s="113">
        <v>3227.1436800000001</v>
      </c>
      <c r="D758" s="104" t="s">
        <v>171</v>
      </c>
      <c r="E758" s="49" t="s">
        <v>171</v>
      </c>
      <c r="F758" s="105"/>
      <c r="G758" s="102" t="s">
        <v>171</v>
      </c>
      <c r="H758" s="103" t="s">
        <v>171</v>
      </c>
      <c r="I758" s="103" t="s">
        <v>171</v>
      </c>
      <c r="J758" s="175" t="s">
        <v>167</v>
      </c>
      <c r="K758" s="225" t="s">
        <v>167</v>
      </c>
      <c r="L758" s="176" t="s">
        <v>167</v>
      </c>
      <c r="M758" s="177" t="s">
        <v>171</v>
      </c>
      <c r="N758" s="178" t="s">
        <v>33</v>
      </c>
      <c r="O758" s="187"/>
      <c r="P758" s="129">
        <f t="shared" si="20"/>
        <v>3227.1436800000001</v>
      </c>
    </row>
    <row r="759" spans="2:16" x14ac:dyDescent="0.25">
      <c r="B759" s="30">
        <v>46090</v>
      </c>
      <c r="C759" s="113">
        <v>2853.2736</v>
      </c>
      <c r="D759" s="104" t="s">
        <v>171</v>
      </c>
      <c r="E759" s="49" t="s">
        <v>171</v>
      </c>
      <c r="F759" s="105"/>
      <c r="G759" s="102" t="s">
        <v>171</v>
      </c>
      <c r="H759" s="103" t="s">
        <v>171</v>
      </c>
      <c r="I759" s="103" t="s">
        <v>171</v>
      </c>
      <c r="J759" s="175" t="s">
        <v>167</v>
      </c>
      <c r="K759" s="225" t="s">
        <v>167</v>
      </c>
      <c r="L759" s="176" t="s">
        <v>167</v>
      </c>
      <c r="M759" s="177" t="s">
        <v>171</v>
      </c>
      <c r="N759" s="178" t="s">
        <v>33</v>
      </c>
      <c r="O759" s="187"/>
      <c r="P759" s="129">
        <f t="shared" si="20"/>
        <v>2853.2736</v>
      </c>
    </row>
    <row r="760" spans="2:16" x14ac:dyDescent="0.25">
      <c r="B760" s="30">
        <v>46092</v>
      </c>
      <c r="C760" s="113">
        <v>3888</v>
      </c>
      <c r="D760" s="104" t="s">
        <v>171</v>
      </c>
      <c r="E760" s="49" t="s">
        <v>171</v>
      </c>
      <c r="F760" s="105"/>
      <c r="G760" s="102" t="s">
        <v>171</v>
      </c>
      <c r="H760" s="103" t="s">
        <v>171</v>
      </c>
      <c r="I760" s="103" t="s">
        <v>171</v>
      </c>
      <c r="J760" s="175" t="s">
        <v>167</v>
      </c>
      <c r="K760" s="225" t="s">
        <v>167</v>
      </c>
      <c r="L760" s="176" t="s">
        <v>167</v>
      </c>
      <c r="M760" s="177" t="s">
        <v>171</v>
      </c>
      <c r="N760" s="178" t="s">
        <v>33</v>
      </c>
      <c r="O760" s="187"/>
      <c r="P760" s="129">
        <f t="shared" si="20"/>
        <v>3888</v>
      </c>
    </row>
    <row r="761" spans="2:16" x14ac:dyDescent="0.25">
      <c r="B761" s="30">
        <v>46094</v>
      </c>
      <c r="C761" s="113">
        <v>4140.72</v>
      </c>
      <c r="D761" s="104" t="s">
        <v>171</v>
      </c>
      <c r="E761" s="49" t="s">
        <v>171</v>
      </c>
      <c r="F761" s="105"/>
      <c r="G761" s="102" t="s">
        <v>171</v>
      </c>
      <c r="H761" s="103" t="s">
        <v>171</v>
      </c>
      <c r="I761" s="103" t="s">
        <v>171</v>
      </c>
      <c r="J761" s="175" t="s">
        <v>167</v>
      </c>
      <c r="K761" s="225" t="s">
        <v>167</v>
      </c>
      <c r="L761" s="176" t="s">
        <v>167</v>
      </c>
      <c r="M761" s="177" t="s">
        <v>171</v>
      </c>
      <c r="N761" s="178" t="s">
        <v>33</v>
      </c>
      <c r="O761" s="187"/>
      <c r="P761" s="129">
        <f t="shared" si="20"/>
        <v>4140.72</v>
      </c>
    </row>
    <row r="762" spans="2:16" x14ac:dyDescent="0.25">
      <c r="B762" s="30">
        <v>46097</v>
      </c>
      <c r="C762" s="113">
        <v>3423.5136000000002</v>
      </c>
      <c r="D762" s="104" t="s">
        <v>171</v>
      </c>
      <c r="E762" s="49" t="s">
        <v>171</v>
      </c>
      <c r="F762" s="105"/>
      <c r="G762" s="102" t="s">
        <v>171</v>
      </c>
      <c r="H762" s="103" t="s">
        <v>171</v>
      </c>
      <c r="I762" s="103" t="s">
        <v>171</v>
      </c>
      <c r="J762" s="175" t="s">
        <v>167</v>
      </c>
      <c r="K762" s="225" t="s">
        <v>167</v>
      </c>
      <c r="L762" s="176" t="s">
        <v>167</v>
      </c>
      <c r="M762" s="177" t="s">
        <v>171</v>
      </c>
      <c r="N762" s="178" t="s">
        <v>33</v>
      </c>
      <c r="O762" s="187"/>
      <c r="P762" s="129">
        <f t="shared" si="20"/>
        <v>3423.5136000000002</v>
      </c>
    </row>
    <row r="763" spans="2:16" x14ac:dyDescent="0.25">
      <c r="B763" s="30">
        <v>46099</v>
      </c>
      <c r="C763" s="113">
        <v>3320.3520000000003</v>
      </c>
      <c r="D763" s="104" t="s">
        <v>171</v>
      </c>
      <c r="E763" s="49" t="s">
        <v>171</v>
      </c>
      <c r="F763" s="105"/>
      <c r="G763" s="102" t="s">
        <v>171</v>
      </c>
      <c r="H763" s="103" t="s">
        <v>171</v>
      </c>
      <c r="I763" s="103" t="s">
        <v>171</v>
      </c>
      <c r="J763" s="175" t="s">
        <v>167</v>
      </c>
      <c r="K763" s="225" t="s">
        <v>167</v>
      </c>
      <c r="L763" s="176" t="s">
        <v>167</v>
      </c>
      <c r="M763" s="177" t="s">
        <v>171</v>
      </c>
      <c r="N763" s="178" t="s">
        <v>33</v>
      </c>
      <c r="O763" s="187"/>
      <c r="P763" s="129">
        <f t="shared" si="20"/>
        <v>3320.3520000000003</v>
      </c>
    </row>
    <row r="764" spans="2:16" x14ac:dyDescent="0.25">
      <c r="B764" s="30">
        <v>46101</v>
      </c>
      <c r="C764" s="113">
        <v>3447.6192000000001</v>
      </c>
      <c r="D764" s="104" t="s">
        <v>171</v>
      </c>
      <c r="E764" s="49" t="s">
        <v>171</v>
      </c>
      <c r="F764" s="105"/>
      <c r="G764" s="102" t="s">
        <v>171</v>
      </c>
      <c r="H764" s="103" t="s">
        <v>171</v>
      </c>
      <c r="I764" s="103" t="s">
        <v>171</v>
      </c>
      <c r="J764" s="175" t="s">
        <v>167</v>
      </c>
      <c r="K764" s="225" t="s">
        <v>167</v>
      </c>
      <c r="L764" s="176" t="s">
        <v>167</v>
      </c>
      <c r="M764" s="177" t="s">
        <v>171</v>
      </c>
      <c r="N764" s="178" t="s">
        <v>33</v>
      </c>
      <c r="O764" s="187"/>
      <c r="P764" s="129">
        <f t="shared" si="20"/>
        <v>3447.6192000000001</v>
      </c>
    </row>
    <row r="765" spans="2:16" x14ac:dyDescent="0.25">
      <c r="B765" s="30">
        <v>46104</v>
      </c>
      <c r="C765" s="113">
        <v>2924.8127999999997</v>
      </c>
      <c r="D765" s="104" t="s">
        <v>171</v>
      </c>
      <c r="E765" s="49" t="s">
        <v>171</v>
      </c>
      <c r="F765" s="105"/>
      <c r="G765" s="102" t="s">
        <v>171</v>
      </c>
      <c r="H765" s="103" t="s">
        <v>171</v>
      </c>
      <c r="I765" s="103" t="s">
        <v>171</v>
      </c>
      <c r="J765" s="175" t="s">
        <v>167</v>
      </c>
      <c r="K765" s="225" t="s">
        <v>167</v>
      </c>
      <c r="L765" s="176" t="s">
        <v>167</v>
      </c>
      <c r="M765" s="177" t="s">
        <v>171</v>
      </c>
      <c r="N765" s="178" t="s">
        <v>33</v>
      </c>
      <c r="O765" s="187"/>
      <c r="P765" s="129">
        <f t="shared" si="20"/>
        <v>2924.8127999999997</v>
      </c>
    </row>
    <row r="766" spans="2:16" x14ac:dyDescent="0.25">
      <c r="B766" s="30">
        <v>46106</v>
      </c>
      <c r="C766" s="113">
        <v>2603.232</v>
      </c>
      <c r="D766" s="104" t="s">
        <v>171</v>
      </c>
      <c r="E766" s="49" t="s">
        <v>171</v>
      </c>
      <c r="F766" s="105"/>
      <c r="G766" s="102" t="s">
        <v>171</v>
      </c>
      <c r="H766" s="103" t="s">
        <v>171</v>
      </c>
      <c r="I766" s="103" t="s">
        <v>171</v>
      </c>
      <c r="J766" s="175" t="s">
        <v>167</v>
      </c>
      <c r="K766" s="225" t="s">
        <v>167</v>
      </c>
      <c r="L766" s="176" t="s">
        <v>167</v>
      </c>
      <c r="M766" s="177" t="s">
        <v>171</v>
      </c>
      <c r="N766" s="178" t="s">
        <v>33</v>
      </c>
      <c r="O766" s="187"/>
      <c r="P766" s="129">
        <f t="shared" si="20"/>
        <v>2603.232</v>
      </c>
    </row>
    <row r="767" spans="2:16" x14ac:dyDescent="0.25">
      <c r="B767" s="30">
        <v>46108</v>
      </c>
      <c r="C767" s="113">
        <v>3193.3440000000001</v>
      </c>
      <c r="D767" s="104" t="s">
        <v>171</v>
      </c>
      <c r="E767" s="49" t="s">
        <v>171</v>
      </c>
      <c r="F767" s="105"/>
      <c r="G767" s="102" t="s">
        <v>171</v>
      </c>
      <c r="H767" s="103" t="s">
        <v>171</v>
      </c>
      <c r="I767" s="103" t="s">
        <v>171</v>
      </c>
      <c r="J767" s="175" t="s">
        <v>167</v>
      </c>
      <c r="K767" s="225" t="s">
        <v>167</v>
      </c>
      <c r="L767" s="176" t="s">
        <v>167</v>
      </c>
      <c r="M767" s="177" t="s">
        <v>171</v>
      </c>
      <c r="N767" s="178" t="s">
        <v>33</v>
      </c>
      <c r="O767" s="187"/>
      <c r="P767" s="129">
        <f t="shared" si="20"/>
        <v>3193.3440000000001</v>
      </c>
    </row>
    <row r="768" spans="2:16" x14ac:dyDescent="0.25">
      <c r="B768" s="30">
        <v>46111</v>
      </c>
      <c r="C768" s="113">
        <v>2721.2544000000003</v>
      </c>
      <c r="D768" s="104" t="s">
        <v>171</v>
      </c>
      <c r="E768" s="49" t="s">
        <v>171</v>
      </c>
      <c r="F768" s="105"/>
      <c r="G768" s="102" t="s">
        <v>171</v>
      </c>
      <c r="H768" s="103" t="s">
        <v>171</v>
      </c>
      <c r="I768" s="103" t="s">
        <v>171</v>
      </c>
      <c r="J768" s="175" t="s">
        <v>167</v>
      </c>
      <c r="K768" s="225" t="s">
        <v>167</v>
      </c>
      <c r="L768" s="176" t="s">
        <v>167</v>
      </c>
      <c r="M768" s="177" t="s">
        <v>171</v>
      </c>
      <c r="N768" s="178" t="s">
        <v>33</v>
      </c>
      <c r="O768" s="187"/>
      <c r="P768" s="129">
        <f t="shared" si="20"/>
        <v>2721.2544000000003</v>
      </c>
    </row>
    <row r="769" spans="2:16" x14ac:dyDescent="0.25">
      <c r="B769" s="30">
        <v>46113</v>
      </c>
      <c r="C769" s="113">
        <v>2720.0448000000006</v>
      </c>
      <c r="D769" s="104" t="s">
        <v>171</v>
      </c>
      <c r="E769" s="49" t="s">
        <v>171</v>
      </c>
      <c r="F769" s="105"/>
      <c r="G769" s="102" t="s">
        <v>171</v>
      </c>
      <c r="H769" s="103" t="s">
        <v>171</v>
      </c>
      <c r="I769" s="103" t="s">
        <v>171</v>
      </c>
      <c r="J769" s="175" t="s">
        <v>167</v>
      </c>
      <c r="K769" s="225" t="s">
        <v>167</v>
      </c>
      <c r="L769" s="176" t="s">
        <v>167</v>
      </c>
      <c r="M769" s="177" t="s">
        <v>171</v>
      </c>
      <c r="N769" s="178" t="s">
        <v>33</v>
      </c>
      <c r="O769" s="187"/>
      <c r="P769" s="129">
        <f t="shared" si="20"/>
        <v>2720.0448000000006</v>
      </c>
    </row>
    <row r="770" spans="2:16" x14ac:dyDescent="0.25">
      <c r="B770" s="30">
        <v>46118</v>
      </c>
      <c r="C770" s="113">
        <v>2961.9648000000002</v>
      </c>
      <c r="D770" s="104" t="s">
        <v>171</v>
      </c>
      <c r="E770" s="49" t="s">
        <v>171</v>
      </c>
      <c r="F770" s="105"/>
      <c r="G770" s="102" t="s">
        <v>171</v>
      </c>
      <c r="H770" s="103" t="s">
        <v>171</v>
      </c>
      <c r="I770" s="103" t="s">
        <v>171</v>
      </c>
      <c r="J770" s="175" t="s">
        <v>167</v>
      </c>
      <c r="K770" s="225" t="s">
        <v>167</v>
      </c>
      <c r="L770" s="176" t="s">
        <v>167</v>
      </c>
      <c r="M770" s="177" t="s">
        <v>171</v>
      </c>
      <c r="N770" s="178" t="s">
        <v>33</v>
      </c>
      <c r="O770" s="187"/>
      <c r="P770" s="129">
        <f t="shared" si="20"/>
        <v>2961.9648000000002</v>
      </c>
    </row>
    <row r="771" spans="2:16" x14ac:dyDescent="0.25">
      <c r="B771" s="30">
        <v>46120</v>
      </c>
      <c r="C771" s="113">
        <v>3026.7647999999999</v>
      </c>
      <c r="D771" s="104" t="s">
        <v>171</v>
      </c>
      <c r="E771" s="49" t="s">
        <v>171</v>
      </c>
      <c r="F771" s="105"/>
      <c r="G771" s="102" t="s">
        <v>171</v>
      </c>
      <c r="H771" s="103" t="s">
        <v>171</v>
      </c>
      <c r="I771" s="103" t="s">
        <v>171</v>
      </c>
      <c r="J771" s="175" t="s">
        <v>167</v>
      </c>
      <c r="K771" s="225" t="s">
        <v>167</v>
      </c>
      <c r="L771" s="176" t="s">
        <v>167</v>
      </c>
      <c r="M771" s="177" t="s">
        <v>171</v>
      </c>
      <c r="N771" s="178" t="s">
        <v>33</v>
      </c>
      <c r="O771" s="187"/>
      <c r="P771" s="129">
        <f t="shared" si="20"/>
        <v>3026.7647999999999</v>
      </c>
    </row>
    <row r="772" spans="2:16" x14ac:dyDescent="0.25">
      <c r="B772" s="30">
        <v>46122</v>
      </c>
      <c r="C772" s="113">
        <v>2746.1376</v>
      </c>
      <c r="D772" s="104" t="s">
        <v>171</v>
      </c>
      <c r="E772" s="49" t="s">
        <v>171</v>
      </c>
      <c r="F772" s="105"/>
      <c r="G772" s="102" t="s">
        <v>171</v>
      </c>
      <c r="H772" s="103" t="s">
        <v>171</v>
      </c>
      <c r="I772" s="103" t="s">
        <v>171</v>
      </c>
      <c r="J772" s="175" t="s">
        <v>167</v>
      </c>
      <c r="K772" s="225" t="s">
        <v>167</v>
      </c>
      <c r="L772" s="176" t="s">
        <v>167</v>
      </c>
      <c r="M772" s="177" t="s">
        <v>171</v>
      </c>
      <c r="N772" s="178" t="s">
        <v>33</v>
      </c>
      <c r="O772" s="187"/>
      <c r="P772" s="129">
        <f t="shared" si="20"/>
        <v>2746.1376</v>
      </c>
    </row>
    <row r="773" spans="2:16" x14ac:dyDescent="0.25">
      <c r="B773" s="30">
        <v>46125</v>
      </c>
      <c r="C773" s="113">
        <v>2375.2310400000001</v>
      </c>
      <c r="D773" s="104" t="s">
        <v>171</v>
      </c>
      <c r="E773" s="49" t="s">
        <v>171</v>
      </c>
      <c r="F773" s="105"/>
      <c r="G773" s="102" t="s">
        <v>171</v>
      </c>
      <c r="H773" s="103" t="s">
        <v>171</v>
      </c>
      <c r="I773" s="103" t="s">
        <v>171</v>
      </c>
      <c r="J773" s="175" t="s">
        <v>167</v>
      </c>
      <c r="K773" s="225" t="s">
        <v>167</v>
      </c>
      <c r="L773" s="176" t="s">
        <v>167</v>
      </c>
      <c r="M773" s="177" t="s">
        <v>171</v>
      </c>
      <c r="N773" s="178" t="s">
        <v>33</v>
      </c>
      <c r="O773" s="187"/>
      <c r="P773" s="129">
        <f t="shared" si="20"/>
        <v>2375.2310400000001</v>
      </c>
    </row>
    <row r="774" spans="2:16" x14ac:dyDescent="0.25">
      <c r="B774" s="30">
        <v>46127</v>
      </c>
      <c r="C774" s="113">
        <v>2263.2739200000001</v>
      </c>
      <c r="D774" s="104" t="s">
        <v>171</v>
      </c>
      <c r="E774" s="49" t="s">
        <v>171</v>
      </c>
      <c r="F774" s="105"/>
      <c r="G774" s="102" t="s">
        <v>171</v>
      </c>
      <c r="H774" s="103" t="s">
        <v>171</v>
      </c>
      <c r="I774" s="103" t="s">
        <v>171</v>
      </c>
      <c r="J774" s="175" t="s">
        <v>167</v>
      </c>
      <c r="K774" s="225" t="s">
        <v>171</v>
      </c>
      <c r="L774" s="176" t="s">
        <v>167</v>
      </c>
      <c r="M774" s="177" t="s">
        <v>171</v>
      </c>
      <c r="N774" s="178" t="s">
        <v>33</v>
      </c>
      <c r="O774" s="187"/>
      <c r="P774" s="129">
        <f t="shared" si="20"/>
        <v>2263.2739200000001</v>
      </c>
    </row>
    <row r="775" spans="2:16" x14ac:dyDescent="0.25">
      <c r="B775" s="30">
        <v>46129</v>
      </c>
      <c r="C775" s="113">
        <v>2874.8735999999999</v>
      </c>
      <c r="D775" s="104" t="s">
        <v>171</v>
      </c>
      <c r="E775" s="49" t="s">
        <v>171</v>
      </c>
      <c r="F775" s="105"/>
      <c r="G775" s="102" t="s">
        <v>171</v>
      </c>
      <c r="H775" s="103" t="s">
        <v>171</v>
      </c>
      <c r="I775" s="103" t="s">
        <v>171</v>
      </c>
      <c r="J775" s="175" t="s">
        <v>167</v>
      </c>
      <c r="K775" s="225" t="s">
        <v>171</v>
      </c>
      <c r="L775" s="176" t="s">
        <v>167</v>
      </c>
      <c r="M775" s="177" t="s">
        <v>171</v>
      </c>
      <c r="N775" s="178" t="s">
        <v>33</v>
      </c>
      <c r="O775" s="187"/>
      <c r="P775" s="129">
        <f t="shared" si="20"/>
        <v>2874.8735999999999</v>
      </c>
    </row>
    <row r="776" spans="2:16" x14ac:dyDescent="0.25">
      <c r="B776" s="30">
        <v>46132</v>
      </c>
      <c r="C776" s="113">
        <v>2206.3104000000003</v>
      </c>
      <c r="D776" s="104" t="s">
        <v>171</v>
      </c>
      <c r="E776" s="49" t="s">
        <v>171</v>
      </c>
      <c r="F776" s="105"/>
      <c r="G776" s="102" t="s">
        <v>171</v>
      </c>
      <c r="H776" s="103" t="s">
        <v>171</v>
      </c>
      <c r="I776" s="103" t="s">
        <v>171</v>
      </c>
      <c r="J776" s="175" t="s">
        <v>167</v>
      </c>
      <c r="K776" s="225" t="s">
        <v>171</v>
      </c>
      <c r="L776" s="176" t="s">
        <v>167</v>
      </c>
      <c r="M776" s="177" t="s">
        <v>171</v>
      </c>
      <c r="N776" s="178" t="s">
        <v>33</v>
      </c>
      <c r="O776" s="187"/>
      <c r="P776" s="129">
        <f t="shared" si="20"/>
        <v>2206.3104000000003</v>
      </c>
    </row>
    <row r="777" spans="2:16" x14ac:dyDescent="0.25">
      <c r="B777" s="30">
        <v>46134</v>
      </c>
      <c r="C777" s="113">
        <v>2416.7808</v>
      </c>
      <c r="D777" s="104" t="s">
        <v>171</v>
      </c>
      <c r="E777" s="49" t="s">
        <v>171</v>
      </c>
      <c r="F777" s="105"/>
      <c r="G777" s="102" t="s">
        <v>171</v>
      </c>
      <c r="H777" s="103" t="s">
        <v>171</v>
      </c>
      <c r="I777" s="103" t="s">
        <v>171</v>
      </c>
      <c r="J777" s="175" t="s">
        <v>167</v>
      </c>
      <c r="K777" s="225" t="s">
        <v>171</v>
      </c>
      <c r="L777" s="176" t="s">
        <v>167</v>
      </c>
      <c r="M777" s="177" t="s">
        <v>171</v>
      </c>
      <c r="N777" s="178" t="s">
        <v>33</v>
      </c>
      <c r="O777" s="187"/>
      <c r="P777" s="129">
        <f t="shared" si="20"/>
        <v>2416.7808</v>
      </c>
    </row>
    <row r="778" spans="2:16" x14ac:dyDescent="0.25">
      <c r="B778" s="30">
        <v>46136</v>
      </c>
      <c r="C778" s="113">
        <v>2059.4304000000002</v>
      </c>
      <c r="D778" s="104" t="s">
        <v>171</v>
      </c>
      <c r="E778" s="49" t="s">
        <v>171</v>
      </c>
      <c r="F778" s="105"/>
      <c r="G778" s="102" t="s">
        <v>171</v>
      </c>
      <c r="H778" s="103" t="s">
        <v>171</v>
      </c>
      <c r="I778" s="103" t="s">
        <v>171</v>
      </c>
      <c r="J778" s="175" t="s">
        <v>167</v>
      </c>
      <c r="K778" s="225" t="s">
        <v>171</v>
      </c>
      <c r="L778" s="176" t="s">
        <v>167</v>
      </c>
      <c r="M778" s="177" t="s">
        <v>171</v>
      </c>
      <c r="N778" s="178" t="s">
        <v>33</v>
      </c>
      <c r="O778" s="187"/>
      <c r="P778" s="129">
        <f t="shared" si="20"/>
        <v>2059.4304000000002</v>
      </c>
    </row>
    <row r="779" spans="2:16" x14ac:dyDescent="0.25">
      <c r="B779" s="30">
        <v>46139</v>
      </c>
      <c r="C779" s="113">
        <v>1861.4880000000003</v>
      </c>
      <c r="D779" s="104" t="s">
        <v>171</v>
      </c>
      <c r="E779" s="49" t="s">
        <v>171</v>
      </c>
      <c r="F779" s="105"/>
      <c r="G779" s="102" t="s">
        <v>171</v>
      </c>
      <c r="H779" s="103" t="s">
        <v>171</v>
      </c>
      <c r="I779" s="103" t="s">
        <v>171</v>
      </c>
      <c r="J779" s="175" t="s">
        <v>167</v>
      </c>
      <c r="K779" s="225" t="s">
        <v>171</v>
      </c>
      <c r="L779" s="176" t="s">
        <v>167</v>
      </c>
      <c r="M779" s="177" t="s">
        <v>171</v>
      </c>
      <c r="N779" s="178" t="s">
        <v>33</v>
      </c>
      <c r="O779" s="187"/>
      <c r="P779" s="129">
        <f t="shared" si="20"/>
        <v>1861.4880000000003</v>
      </c>
    </row>
    <row r="780" spans="2:16" x14ac:dyDescent="0.25">
      <c r="B780" s="30">
        <v>46146</v>
      </c>
      <c r="C780" s="113">
        <v>2570.7456000000002</v>
      </c>
      <c r="D780" s="104" t="s">
        <v>171</v>
      </c>
      <c r="E780" s="49" t="s">
        <v>171</v>
      </c>
      <c r="F780" s="105"/>
      <c r="G780" s="102" t="s">
        <v>171</v>
      </c>
      <c r="H780" s="103" t="s">
        <v>171</v>
      </c>
      <c r="I780" s="103">
        <v>35.449919999999999</v>
      </c>
      <c r="J780" s="175" t="s">
        <v>171</v>
      </c>
      <c r="K780" s="225" t="s">
        <v>171</v>
      </c>
      <c r="L780" s="176" t="s">
        <v>171</v>
      </c>
      <c r="M780" s="177">
        <v>28.670976000000003</v>
      </c>
      <c r="N780" s="178" t="s">
        <v>33</v>
      </c>
      <c r="O780" s="187"/>
      <c r="P780" s="129">
        <f>C780+I780+M780</f>
        <v>2634.8664960000001</v>
      </c>
    </row>
    <row r="781" spans="2:16" x14ac:dyDescent="0.25">
      <c r="B781" s="30">
        <v>46148</v>
      </c>
      <c r="C781" s="113">
        <v>1573.5168000000001</v>
      </c>
      <c r="D781" s="104" t="s">
        <v>171</v>
      </c>
      <c r="E781" s="49" t="s">
        <v>171</v>
      </c>
      <c r="F781" s="105"/>
      <c r="G781" s="102" t="s">
        <v>171</v>
      </c>
      <c r="H781" s="103" t="s">
        <v>171</v>
      </c>
      <c r="I781" s="103" t="s">
        <v>171</v>
      </c>
      <c r="J781" s="175" t="s">
        <v>171</v>
      </c>
      <c r="K781" s="225" t="s">
        <v>171</v>
      </c>
      <c r="L781" s="176" t="s">
        <v>171</v>
      </c>
      <c r="M781" s="177" t="s">
        <v>171</v>
      </c>
      <c r="N781" s="178" t="s">
        <v>33</v>
      </c>
      <c r="O781" s="187"/>
      <c r="P781" s="129">
        <f>C781</f>
        <v>1573.5168000000001</v>
      </c>
    </row>
    <row r="782" spans="2:16" x14ac:dyDescent="0.25">
      <c r="B782" s="30">
        <v>46150</v>
      </c>
      <c r="C782" s="113">
        <v>10612.684800000001</v>
      </c>
      <c r="D782" s="104">
        <v>1175.4597312000001</v>
      </c>
      <c r="E782" s="49" t="s">
        <v>171</v>
      </c>
      <c r="F782" s="105"/>
      <c r="G782" s="102" t="s">
        <v>171</v>
      </c>
      <c r="H782" s="103" t="s">
        <v>171</v>
      </c>
      <c r="I782" s="103" t="s">
        <v>171</v>
      </c>
      <c r="J782" s="175" t="s">
        <v>171</v>
      </c>
      <c r="K782" s="225" t="s">
        <v>171</v>
      </c>
      <c r="L782" s="176" t="s">
        <v>171</v>
      </c>
      <c r="M782" s="177">
        <v>2.4706080000000004</v>
      </c>
      <c r="N782" s="178" t="s">
        <v>33</v>
      </c>
      <c r="P782" s="129">
        <f>C782+D782+M782</f>
        <v>11790.615139200001</v>
      </c>
    </row>
    <row r="783" spans="2:16" x14ac:dyDescent="0.25">
      <c r="B783" s="30">
        <v>46153</v>
      </c>
      <c r="C783" s="113">
        <v>10150.099200000001</v>
      </c>
      <c r="D783" s="104">
        <v>178.155936</v>
      </c>
      <c r="E783" s="49" t="s">
        <v>171</v>
      </c>
      <c r="F783" s="105"/>
      <c r="G783" s="102" t="s">
        <v>171</v>
      </c>
      <c r="H783" s="103" t="s">
        <v>171</v>
      </c>
      <c r="I783" s="103" t="s">
        <v>171</v>
      </c>
      <c r="J783" s="175" t="s">
        <v>171</v>
      </c>
      <c r="K783" s="225" t="s">
        <v>171</v>
      </c>
      <c r="L783" s="176" t="s">
        <v>171</v>
      </c>
      <c r="M783" s="177" t="s">
        <v>171</v>
      </c>
      <c r="N783" s="178" t="s">
        <v>33</v>
      </c>
      <c r="P783" s="129">
        <f>C783+D783</f>
        <v>10328.255136</v>
      </c>
    </row>
    <row r="784" spans="2:16" x14ac:dyDescent="0.25">
      <c r="B784" s="30">
        <v>46155</v>
      </c>
      <c r="C784" s="113">
        <v>7754.4000000000005</v>
      </c>
      <c r="D784" s="104">
        <v>163.31327999999999</v>
      </c>
      <c r="E784" s="49" t="s">
        <v>171</v>
      </c>
      <c r="F784" s="105"/>
      <c r="G784" s="102" t="s">
        <v>171</v>
      </c>
      <c r="H784" s="103" t="s">
        <v>171</v>
      </c>
      <c r="I784" s="103" t="s">
        <v>171</v>
      </c>
      <c r="J784" s="175" t="s">
        <v>171</v>
      </c>
      <c r="K784" s="225" t="s">
        <v>171</v>
      </c>
      <c r="L784" s="176" t="s">
        <v>171</v>
      </c>
      <c r="M784" s="177">
        <v>64.385280000000009</v>
      </c>
      <c r="N784" s="178" t="s">
        <v>33</v>
      </c>
      <c r="P784" s="129">
        <f t="shared" ref="P784:P789" si="21">C784+D784+M784</f>
        <v>7982.0985600000013</v>
      </c>
    </row>
    <row r="785" spans="2:16" x14ac:dyDescent="0.25">
      <c r="B785" s="30">
        <v>46157</v>
      </c>
      <c r="C785" s="113">
        <v>5644.5120000000006</v>
      </c>
      <c r="D785" s="104">
        <v>123.17184000000002</v>
      </c>
      <c r="E785" s="49" t="s">
        <v>171</v>
      </c>
      <c r="F785" s="105"/>
      <c r="G785" s="102" t="s">
        <v>171</v>
      </c>
      <c r="H785" s="103" t="s">
        <v>171</v>
      </c>
      <c r="I785" s="103" t="s">
        <v>171</v>
      </c>
      <c r="J785" s="175" t="s">
        <v>171</v>
      </c>
      <c r="K785" s="225" t="s">
        <v>171</v>
      </c>
      <c r="L785" s="176" t="s">
        <v>171</v>
      </c>
      <c r="M785" s="177">
        <v>49.789728000000011</v>
      </c>
      <c r="N785" s="178" t="s">
        <v>33</v>
      </c>
      <c r="P785" s="129">
        <f t="shared" si="21"/>
        <v>5817.4735680000003</v>
      </c>
    </row>
    <row r="786" spans="2:16" x14ac:dyDescent="0.25">
      <c r="B786" s="30">
        <v>46160</v>
      </c>
      <c r="C786" s="113">
        <v>4712.2560000000003</v>
      </c>
      <c r="D786" s="104">
        <v>110.73715199999999</v>
      </c>
      <c r="E786" s="49" t="s">
        <v>171</v>
      </c>
      <c r="F786" s="105"/>
      <c r="G786" s="102" t="s">
        <v>171</v>
      </c>
      <c r="H786" s="103" t="s">
        <v>171</v>
      </c>
      <c r="I786" s="103" t="s">
        <v>171</v>
      </c>
      <c r="J786" s="175" t="s">
        <v>171</v>
      </c>
      <c r="K786" s="225" t="s">
        <v>171</v>
      </c>
      <c r="L786" s="176" t="s">
        <v>171</v>
      </c>
      <c r="M786" s="177">
        <v>28.859328000000001</v>
      </c>
      <c r="N786" s="178" t="s">
        <v>33</v>
      </c>
      <c r="P786" s="129">
        <f t="shared" si="21"/>
        <v>4851.8524799999996</v>
      </c>
    </row>
    <row r="787" spans="2:16" x14ac:dyDescent="0.25">
      <c r="B787" s="30">
        <v>46162</v>
      </c>
      <c r="C787" s="113">
        <v>3898.7136000000005</v>
      </c>
      <c r="D787" s="104">
        <v>131.53708800000001</v>
      </c>
      <c r="E787" s="49" t="s">
        <v>171</v>
      </c>
      <c r="F787" s="105"/>
      <c r="G787" s="102" t="s">
        <v>171</v>
      </c>
      <c r="H787" s="103" t="s">
        <v>171</v>
      </c>
      <c r="I787" s="103" t="s">
        <v>171</v>
      </c>
      <c r="J787" s="175" t="s">
        <v>171</v>
      </c>
      <c r="K787" s="225" t="s">
        <v>171</v>
      </c>
      <c r="L787" s="176" t="s">
        <v>171</v>
      </c>
      <c r="M787" s="177">
        <v>51.251615999999999</v>
      </c>
      <c r="N787" s="178" t="s">
        <v>33</v>
      </c>
      <c r="P787" s="129">
        <f t="shared" si="21"/>
        <v>4081.5023040000005</v>
      </c>
    </row>
    <row r="788" spans="2:16" x14ac:dyDescent="0.25">
      <c r="B788" s="30">
        <v>46164</v>
      </c>
      <c r="C788" s="113">
        <v>3985.2000000000003</v>
      </c>
      <c r="D788" s="104">
        <v>49.301568000000003</v>
      </c>
      <c r="E788" s="49" t="s">
        <v>171</v>
      </c>
      <c r="F788" s="105"/>
      <c r="G788" s="102" t="s">
        <v>171</v>
      </c>
      <c r="H788" s="103" t="s">
        <v>171</v>
      </c>
      <c r="I788" s="103" t="s">
        <v>171</v>
      </c>
      <c r="J788" s="175" t="s">
        <v>171</v>
      </c>
      <c r="K788" s="225" t="s">
        <v>171</v>
      </c>
      <c r="L788" s="176" t="s">
        <v>171</v>
      </c>
      <c r="M788" s="177">
        <v>53.916710399999992</v>
      </c>
      <c r="N788" s="178" t="s">
        <v>33</v>
      </c>
      <c r="P788" s="129">
        <f t="shared" si="21"/>
        <v>4088.4182784</v>
      </c>
    </row>
    <row r="789" spans="2:16" x14ac:dyDescent="0.25">
      <c r="B789" s="30">
        <v>46167</v>
      </c>
      <c r="C789" s="113">
        <v>4262.5439999999999</v>
      </c>
      <c r="D789" s="104">
        <v>38.892096000000002</v>
      </c>
      <c r="E789" s="49" t="s">
        <v>171</v>
      </c>
      <c r="F789" s="105"/>
      <c r="G789" s="102" t="s">
        <v>171</v>
      </c>
      <c r="H789" s="103" t="s">
        <v>171</v>
      </c>
      <c r="I789" s="103" t="s">
        <v>171</v>
      </c>
      <c r="J789" s="175" t="s">
        <v>171</v>
      </c>
      <c r="K789" s="225" t="s">
        <v>171</v>
      </c>
      <c r="L789" s="176" t="s">
        <v>171</v>
      </c>
      <c r="M789" s="177">
        <v>43.176672000000011</v>
      </c>
      <c r="N789" s="178" t="s">
        <v>33</v>
      </c>
      <c r="P789" s="129">
        <f t="shared" si="21"/>
        <v>4344.6127679999991</v>
      </c>
    </row>
    <row r="790" spans="2:16" x14ac:dyDescent="0.25">
      <c r="B790" s="30">
        <v>46169</v>
      </c>
      <c r="C790" s="113">
        <v>3981.3120000000004</v>
      </c>
      <c r="D790" s="104">
        <v>36.561024000000003</v>
      </c>
      <c r="E790" s="49" t="s">
        <v>171</v>
      </c>
      <c r="F790" s="105"/>
      <c r="G790" s="102" t="s">
        <v>171</v>
      </c>
      <c r="H790" s="103" t="s">
        <v>171</v>
      </c>
      <c r="I790" s="103" t="s">
        <v>171</v>
      </c>
      <c r="J790" s="175" t="s">
        <v>171</v>
      </c>
      <c r="K790" s="225" t="s">
        <v>171</v>
      </c>
      <c r="L790" s="176" t="s">
        <v>171</v>
      </c>
      <c r="M790" s="177">
        <v>58.840991999999993</v>
      </c>
      <c r="N790" s="178" t="s">
        <v>33</v>
      </c>
      <c r="P790" s="129">
        <f>C790+D790+M790</f>
        <v>4076.7140160000004</v>
      </c>
    </row>
    <row r="791" spans="2:16" x14ac:dyDescent="0.25">
      <c r="B791" s="30">
        <v>46171</v>
      </c>
      <c r="C791" s="113">
        <v>2547.4176000000002</v>
      </c>
      <c r="D791" s="104">
        <v>21.745152000000001</v>
      </c>
      <c r="E791" s="49" t="s">
        <v>171</v>
      </c>
      <c r="F791" s="105"/>
      <c r="G791" s="102" t="s">
        <v>171</v>
      </c>
      <c r="H791" s="103" t="s">
        <v>171</v>
      </c>
      <c r="I791" s="103" t="s">
        <v>171</v>
      </c>
      <c r="J791" s="175" t="s">
        <v>171</v>
      </c>
      <c r="K791" s="225" t="s">
        <v>171</v>
      </c>
      <c r="L791" s="176" t="s">
        <v>171</v>
      </c>
      <c r="M791" s="177">
        <v>41.087088000000001</v>
      </c>
      <c r="N791" s="178" t="s">
        <v>33</v>
      </c>
      <c r="P791" s="129">
        <f>C791+D791+M791</f>
        <v>2610.2498400000004</v>
      </c>
    </row>
    <row r="792" spans="2:16" x14ac:dyDescent="0.25">
      <c r="B792" s="30">
        <v>46174</v>
      </c>
      <c r="C792" s="113">
        <v>3419.6256000000003</v>
      </c>
      <c r="D792" s="104" t="s">
        <v>171</v>
      </c>
      <c r="E792" s="49" t="s">
        <v>171</v>
      </c>
      <c r="F792" s="105"/>
      <c r="G792" s="102" t="s">
        <v>171</v>
      </c>
      <c r="H792" s="103" t="s">
        <v>171</v>
      </c>
      <c r="I792" s="103" t="s">
        <v>171</v>
      </c>
      <c r="J792" s="175" t="s">
        <v>171</v>
      </c>
      <c r="K792" s="225" t="s">
        <v>171</v>
      </c>
      <c r="L792" s="176" t="s">
        <v>171</v>
      </c>
      <c r="M792" s="177">
        <v>63.006336000000005</v>
      </c>
      <c r="N792" s="178" t="s">
        <v>33</v>
      </c>
      <c r="P792" s="129">
        <f t="shared" ref="P792:P797" si="22">C792+M792</f>
        <v>3482.6319360000002</v>
      </c>
    </row>
    <row r="793" spans="2:16" x14ac:dyDescent="0.25">
      <c r="B793" s="30">
        <v>46176</v>
      </c>
      <c r="C793" s="113">
        <v>3548.6208000000001</v>
      </c>
      <c r="D793" s="104" t="s">
        <v>171</v>
      </c>
      <c r="E793" s="49" t="s">
        <v>171</v>
      </c>
      <c r="F793" s="105"/>
      <c r="G793" s="102" t="s">
        <v>171</v>
      </c>
      <c r="H793" s="103" t="s">
        <v>171</v>
      </c>
      <c r="I793" s="103" t="s">
        <v>171</v>
      </c>
      <c r="J793" s="175" t="s">
        <v>171</v>
      </c>
      <c r="K793" s="225" t="s">
        <v>171</v>
      </c>
      <c r="L793" s="176" t="s">
        <v>171</v>
      </c>
      <c r="M793" s="177">
        <v>35.5697568</v>
      </c>
      <c r="N793" s="178" t="s">
        <v>33</v>
      </c>
      <c r="P793" s="129">
        <f t="shared" si="22"/>
        <v>3584.1905568000002</v>
      </c>
    </row>
    <row r="794" spans="2:16" x14ac:dyDescent="0.25">
      <c r="B794" s="30">
        <v>46178</v>
      </c>
      <c r="C794" s="113">
        <v>2774.3904000000002</v>
      </c>
      <c r="D794" s="104" t="s">
        <v>171</v>
      </c>
      <c r="E794" s="49" t="s">
        <v>171</v>
      </c>
      <c r="F794" s="105"/>
      <c r="G794" s="102" t="s">
        <v>171</v>
      </c>
      <c r="H794" s="103" t="s">
        <v>171</v>
      </c>
      <c r="I794" s="103" t="s">
        <v>171</v>
      </c>
      <c r="J794" s="175" t="s">
        <v>171</v>
      </c>
      <c r="K794" s="225" t="s">
        <v>171</v>
      </c>
      <c r="L794" s="176" t="s">
        <v>171</v>
      </c>
      <c r="M794" s="177">
        <v>94.586399999999998</v>
      </c>
      <c r="N794" s="178" t="s">
        <v>33</v>
      </c>
      <c r="P794" s="129">
        <f t="shared" si="22"/>
        <v>2868.9768000000004</v>
      </c>
    </row>
    <row r="795" spans="2:16" x14ac:dyDescent="0.25">
      <c r="B795" s="30">
        <v>46181</v>
      </c>
      <c r="C795" s="113">
        <v>2995.3152</v>
      </c>
      <c r="D795" s="104" t="s">
        <v>171</v>
      </c>
      <c r="E795" s="49" t="s">
        <v>171</v>
      </c>
      <c r="F795" s="105"/>
      <c r="G795" s="102" t="s">
        <v>171</v>
      </c>
      <c r="H795" s="103" t="s">
        <v>171</v>
      </c>
      <c r="I795" s="103" t="s">
        <v>171</v>
      </c>
      <c r="J795" s="175" t="s">
        <v>171</v>
      </c>
      <c r="K795" s="225" t="s">
        <v>171</v>
      </c>
      <c r="L795" s="176" t="s">
        <v>171</v>
      </c>
      <c r="M795" s="177">
        <f>0.0864*Caudal!Y797*Nitratos!X800</f>
        <v>18.558720000000001</v>
      </c>
      <c r="N795" s="178" t="s">
        <v>33</v>
      </c>
      <c r="P795" s="129">
        <f t="shared" si="22"/>
        <v>3013.87392</v>
      </c>
    </row>
    <row r="796" spans="2:16" x14ac:dyDescent="0.25">
      <c r="B796" s="30">
        <v>46183</v>
      </c>
      <c r="C796" s="113">
        <v>3238.9632000000001</v>
      </c>
      <c r="D796" s="104" t="s">
        <v>171</v>
      </c>
      <c r="E796" s="49" t="s">
        <v>171</v>
      </c>
      <c r="F796" s="105"/>
      <c r="G796" s="102" t="s">
        <v>171</v>
      </c>
      <c r="H796" s="103" t="s">
        <v>171</v>
      </c>
      <c r="I796" s="103" t="s">
        <v>171</v>
      </c>
      <c r="J796" s="175" t="s">
        <v>171</v>
      </c>
      <c r="K796" s="225" t="s">
        <v>171</v>
      </c>
      <c r="L796" s="176" t="s">
        <v>171</v>
      </c>
      <c r="M796" s="177">
        <v>85.059072</v>
      </c>
      <c r="N796" s="178" t="s">
        <v>33</v>
      </c>
      <c r="P796" s="129">
        <f t="shared" si="22"/>
        <v>3324.0222720000002</v>
      </c>
    </row>
    <row r="797" spans="2:16" x14ac:dyDescent="0.25">
      <c r="B797" s="30">
        <v>46185</v>
      </c>
      <c r="C797" s="113">
        <v>1994.4403200000002</v>
      </c>
      <c r="D797" s="104" t="s">
        <v>171</v>
      </c>
      <c r="E797" s="49" t="s">
        <v>171</v>
      </c>
      <c r="F797" s="105"/>
      <c r="G797" s="102" t="s">
        <v>171</v>
      </c>
      <c r="H797" s="103" t="s">
        <v>171</v>
      </c>
      <c r="I797" s="103" t="s">
        <v>171</v>
      </c>
      <c r="J797" s="175" t="s">
        <v>171</v>
      </c>
      <c r="K797" s="225" t="s">
        <v>171</v>
      </c>
      <c r="L797" s="176" t="s">
        <v>171</v>
      </c>
      <c r="M797" s="177">
        <v>42.055199999999999</v>
      </c>
      <c r="N797" s="178" t="s">
        <v>33</v>
      </c>
      <c r="P797" s="129">
        <f t="shared" si="22"/>
        <v>2036.4955200000002</v>
      </c>
    </row>
    <row r="798" spans="2:16" x14ac:dyDescent="0.25">
      <c r="B798" s="30">
        <v>46188</v>
      </c>
      <c r="C798" s="113">
        <v>2859.6672000000003</v>
      </c>
      <c r="D798" s="104" t="s">
        <v>171</v>
      </c>
      <c r="E798" s="49" t="s">
        <v>171</v>
      </c>
      <c r="F798" s="105"/>
      <c r="G798" s="102" t="s">
        <v>171</v>
      </c>
      <c r="H798" s="103" t="s">
        <v>171</v>
      </c>
      <c r="I798" s="103" t="s">
        <v>171</v>
      </c>
      <c r="J798" s="175" t="s">
        <v>171</v>
      </c>
      <c r="K798" s="225" t="s">
        <v>171</v>
      </c>
      <c r="L798" s="176" t="s">
        <v>171</v>
      </c>
      <c r="M798" s="177">
        <v>92.06265599999999</v>
      </c>
      <c r="N798" s="178" t="s">
        <v>33</v>
      </c>
      <c r="P798" s="129">
        <f>C798+M798</f>
        <v>2951.7298560000004</v>
      </c>
    </row>
    <row r="799" spans="2:16" x14ac:dyDescent="0.25">
      <c r="B799" s="30">
        <v>46190</v>
      </c>
      <c r="C799" s="113">
        <v>2806.8768</v>
      </c>
      <c r="D799" s="104" t="s">
        <v>171</v>
      </c>
      <c r="E799" s="49" t="s">
        <v>171</v>
      </c>
      <c r="F799" s="105"/>
      <c r="G799" s="102" t="s">
        <v>171</v>
      </c>
      <c r="H799" s="103" t="s">
        <v>171</v>
      </c>
      <c r="I799" s="103" t="s">
        <v>171</v>
      </c>
      <c r="J799" s="175" t="s">
        <v>171</v>
      </c>
      <c r="K799" s="225" t="s">
        <v>171</v>
      </c>
      <c r="L799" s="176" t="s">
        <v>171</v>
      </c>
      <c r="M799" s="177">
        <v>53.250048000000007</v>
      </c>
      <c r="N799" s="178" t="s">
        <v>33</v>
      </c>
      <c r="P799" s="129">
        <f>C799+M799</f>
        <v>2860.1268479999999</v>
      </c>
    </row>
    <row r="800" spans="2:16" x14ac:dyDescent="0.25">
      <c r="B800" s="30">
        <v>46192</v>
      </c>
      <c r="C800" s="113">
        <v>2950.1439999999998</v>
      </c>
      <c r="D800" s="104" t="s">
        <v>171</v>
      </c>
      <c r="E800" s="49" t="s">
        <v>171</v>
      </c>
      <c r="F800" s="105"/>
      <c r="G800" s="102" t="s">
        <v>171</v>
      </c>
      <c r="H800" s="103" t="s">
        <v>171</v>
      </c>
      <c r="I800" s="103" t="s">
        <v>171</v>
      </c>
      <c r="J800" s="175" t="s">
        <v>171</v>
      </c>
      <c r="K800" s="225" t="s">
        <v>171</v>
      </c>
      <c r="L800" s="176" t="s">
        <v>171</v>
      </c>
      <c r="M800" s="177" t="s">
        <v>171</v>
      </c>
      <c r="N800" s="178" t="s">
        <v>33</v>
      </c>
      <c r="P800" s="129">
        <f>C800</f>
        <v>2950.1439999999998</v>
      </c>
    </row>
    <row r="801" spans="2:16" x14ac:dyDescent="0.25">
      <c r="B801" s="30">
        <v>46195</v>
      </c>
      <c r="C801" s="113">
        <v>1693.7856000000002</v>
      </c>
      <c r="D801" s="104" t="s">
        <v>171</v>
      </c>
      <c r="E801" s="49" t="s">
        <v>171</v>
      </c>
      <c r="F801" s="105"/>
      <c r="G801" s="102" t="s">
        <v>171</v>
      </c>
      <c r="H801" s="103" t="s">
        <v>171</v>
      </c>
      <c r="I801" s="103" t="s">
        <v>171</v>
      </c>
      <c r="J801" s="175" t="s">
        <v>171</v>
      </c>
      <c r="K801" s="225" t="s">
        <v>171</v>
      </c>
      <c r="L801" s="176" t="s">
        <v>171</v>
      </c>
      <c r="M801" s="177">
        <v>50.544000000000004</v>
      </c>
      <c r="N801" s="178" t="s">
        <v>33</v>
      </c>
      <c r="P801" s="129">
        <f t="shared" ref="P801:P806" si="23">C801+M801</f>
        <v>1744.3296000000003</v>
      </c>
    </row>
    <row r="802" spans="2:16" x14ac:dyDescent="0.25">
      <c r="B802" s="30">
        <v>46197</v>
      </c>
      <c r="C802" s="113">
        <v>3674.1600000000003</v>
      </c>
      <c r="D802" s="104" t="s">
        <v>171</v>
      </c>
      <c r="E802" s="49" t="s">
        <v>171</v>
      </c>
      <c r="F802" s="105"/>
      <c r="G802" s="102" t="s">
        <v>171</v>
      </c>
      <c r="H802" s="103" t="s">
        <v>171</v>
      </c>
      <c r="I802" s="103" t="s">
        <v>171</v>
      </c>
      <c r="J802" s="175" t="s">
        <v>171</v>
      </c>
      <c r="K802" s="225" t="s">
        <v>171</v>
      </c>
      <c r="L802" s="176" t="s">
        <v>171</v>
      </c>
      <c r="M802" s="177">
        <v>227.53440000000003</v>
      </c>
      <c r="N802" s="178" t="s">
        <v>33</v>
      </c>
      <c r="P802" s="129">
        <f t="shared" si="23"/>
        <v>3901.6944000000003</v>
      </c>
    </row>
    <row r="803" spans="2:16" x14ac:dyDescent="0.25">
      <c r="B803" s="30">
        <v>46199</v>
      </c>
      <c r="C803" s="113">
        <v>2301.6960000000004</v>
      </c>
      <c r="D803" s="104" t="s">
        <v>171</v>
      </c>
      <c r="E803" s="49" t="s">
        <v>171</v>
      </c>
      <c r="F803" s="105"/>
      <c r="G803" s="102" t="s">
        <v>171</v>
      </c>
      <c r="H803" s="103" t="s">
        <v>171</v>
      </c>
      <c r="I803" s="103" t="s">
        <v>171</v>
      </c>
      <c r="J803" s="175" t="s">
        <v>171</v>
      </c>
      <c r="K803" s="225" t="s">
        <v>171</v>
      </c>
      <c r="L803" s="176" t="s">
        <v>171</v>
      </c>
      <c r="M803" s="177">
        <v>79.706592000000015</v>
      </c>
      <c r="N803" s="178" t="s">
        <v>33</v>
      </c>
      <c r="P803" s="129">
        <f t="shared" si="23"/>
        <v>2381.4025920000004</v>
      </c>
    </row>
    <row r="804" spans="2:16" x14ac:dyDescent="0.25">
      <c r="B804" s="30">
        <v>46202</v>
      </c>
      <c r="C804" s="113">
        <v>1524.096</v>
      </c>
      <c r="D804" s="104" t="s">
        <v>171</v>
      </c>
      <c r="E804" s="49" t="s">
        <v>171</v>
      </c>
      <c r="F804" s="105"/>
      <c r="G804" s="102" t="s">
        <v>171</v>
      </c>
      <c r="H804" s="103" t="s">
        <v>171</v>
      </c>
      <c r="I804" s="103" t="s">
        <v>171</v>
      </c>
      <c r="J804" s="175" t="s">
        <v>171</v>
      </c>
      <c r="K804" s="225" t="s">
        <v>171</v>
      </c>
      <c r="L804" s="176" t="s">
        <v>171</v>
      </c>
      <c r="M804" s="177">
        <v>71.150400000000005</v>
      </c>
      <c r="N804" s="178" t="s">
        <v>33</v>
      </c>
      <c r="P804" s="129">
        <f t="shared" si="23"/>
        <v>1595.2464</v>
      </c>
    </row>
    <row r="805" spans="2:16" x14ac:dyDescent="0.25">
      <c r="B805" s="30">
        <v>46204</v>
      </c>
      <c r="C805" s="113">
        <v>1682.2080000000001</v>
      </c>
      <c r="D805" s="104" t="s">
        <v>171</v>
      </c>
      <c r="E805" s="49" t="s">
        <v>171</v>
      </c>
      <c r="F805" s="105"/>
      <c r="G805" s="102" t="s">
        <v>171</v>
      </c>
      <c r="H805" s="103" t="s">
        <v>171</v>
      </c>
      <c r="I805" s="103" t="s">
        <v>171</v>
      </c>
      <c r="J805" s="175" t="s">
        <v>171</v>
      </c>
      <c r="K805" s="225" t="s">
        <v>171</v>
      </c>
      <c r="L805" s="176" t="s">
        <v>171</v>
      </c>
      <c r="M805" s="177">
        <v>75.330432000000002</v>
      </c>
      <c r="N805" s="178" t="s">
        <v>33</v>
      </c>
      <c r="P805" s="129">
        <f t="shared" si="23"/>
        <v>1757.5384320000001</v>
      </c>
    </row>
    <row r="806" spans="2:16" x14ac:dyDescent="0.25">
      <c r="B806" s="30">
        <v>46206</v>
      </c>
      <c r="C806" s="113">
        <v>2278.1088000000004</v>
      </c>
      <c r="D806" s="104" t="s">
        <v>171</v>
      </c>
      <c r="E806" s="49" t="s">
        <v>171</v>
      </c>
      <c r="F806" s="105"/>
      <c r="G806" s="102" t="s">
        <v>171</v>
      </c>
      <c r="H806" s="103" t="s">
        <v>171</v>
      </c>
      <c r="I806" s="103" t="s">
        <v>171</v>
      </c>
      <c r="J806" s="175" t="s">
        <v>171</v>
      </c>
      <c r="K806" s="225" t="s">
        <v>171</v>
      </c>
      <c r="L806" s="176" t="s">
        <v>171</v>
      </c>
      <c r="M806" s="177">
        <v>85.73817600000001</v>
      </c>
      <c r="N806" s="178" t="s">
        <v>33</v>
      </c>
      <c r="P806" s="129">
        <f t="shared" si="23"/>
        <v>2363.8469760000003</v>
      </c>
    </row>
    <row r="807" spans="2:16" x14ac:dyDescent="0.25">
      <c r="B807" s="30">
        <v>46209</v>
      </c>
      <c r="C807" s="113">
        <v>1667.952</v>
      </c>
      <c r="D807" s="104" t="s">
        <v>171</v>
      </c>
      <c r="E807" s="49" t="s">
        <v>171</v>
      </c>
      <c r="F807" s="105"/>
      <c r="G807" s="102" t="s">
        <v>171</v>
      </c>
      <c r="H807" s="103" t="s">
        <v>171</v>
      </c>
      <c r="I807" s="103" t="s">
        <v>171</v>
      </c>
      <c r="J807" s="175" t="s">
        <v>171</v>
      </c>
      <c r="K807" s="225" t="s">
        <v>171</v>
      </c>
      <c r="L807" s="176" t="s">
        <v>171</v>
      </c>
      <c r="M807" s="177">
        <v>94.336703999999997</v>
      </c>
      <c r="N807" s="178" t="s">
        <v>33</v>
      </c>
      <c r="P807" s="129">
        <f>C807+M807</f>
        <v>1762.2887040000001</v>
      </c>
    </row>
    <row r="808" spans="2:16" x14ac:dyDescent="0.25">
      <c r="B808" s="30">
        <v>46211</v>
      </c>
      <c r="C808" s="113">
        <v>1573.8624</v>
      </c>
      <c r="D808" s="104" t="s">
        <v>171</v>
      </c>
      <c r="E808" s="49" t="s">
        <v>171</v>
      </c>
      <c r="F808" s="105"/>
      <c r="G808" s="102" t="s">
        <v>171</v>
      </c>
      <c r="H808" s="103" t="s">
        <v>171</v>
      </c>
      <c r="I808" s="103" t="s">
        <v>171</v>
      </c>
      <c r="J808" s="175" t="s">
        <v>171</v>
      </c>
      <c r="K808" s="225" t="s">
        <v>171</v>
      </c>
      <c r="L808" s="176" t="s">
        <v>171</v>
      </c>
      <c r="M808" s="177">
        <v>82.316736000000006</v>
      </c>
      <c r="N808" s="178" t="s">
        <v>33</v>
      </c>
      <c r="P808" s="129">
        <f>C808+M808</f>
        <v>1656.179136</v>
      </c>
    </row>
    <row r="809" spans="2:16" x14ac:dyDescent="0.25">
      <c r="B809" s="30">
        <v>46213</v>
      </c>
      <c r="C809" s="113">
        <v>1764.1152000000002</v>
      </c>
      <c r="D809" s="104" t="s">
        <v>171</v>
      </c>
      <c r="E809" s="49" t="s">
        <v>171</v>
      </c>
      <c r="F809" s="105"/>
      <c r="G809" s="102" t="s">
        <v>171</v>
      </c>
      <c r="H809" s="103" t="s">
        <v>171</v>
      </c>
      <c r="I809" s="103" t="s">
        <v>171</v>
      </c>
      <c r="J809" s="175" t="s">
        <v>171</v>
      </c>
      <c r="K809" s="225" t="s">
        <v>171</v>
      </c>
      <c r="L809" s="176" t="s">
        <v>171</v>
      </c>
      <c r="M809" s="177">
        <v>80.64748800000001</v>
      </c>
      <c r="N809" s="178" t="s">
        <v>33</v>
      </c>
      <c r="P809" s="129">
        <f>C809+M809</f>
        <v>1844.7626880000003</v>
      </c>
    </row>
    <row r="810" spans="2:16" x14ac:dyDescent="0.25">
      <c r="B810" s="30">
        <v>46216</v>
      </c>
      <c r="C810" s="113">
        <v>1410.912</v>
      </c>
      <c r="D810" s="104" t="s">
        <v>171</v>
      </c>
      <c r="E810" s="49" t="s">
        <v>171</v>
      </c>
      <c r="F810" s="105"/>
      <c r="G810" s="102" t="s">
        <v>171</v>
      </c>
      <c r="H810" s="103" t="s">
        <v>171</v>
      </c>
      <c r="I810" s="103" t="s">
        <v>171</v>
      </c>
      <c r="J810" s="175" t="s">
        <v>171</v>
      </c>
      <c r="K810" s="225" t="s">
        <v>171</v>
      </c>
      <c r="L810" s="176" t="s">
        <v>171</v>
      </c>
      <c r="M810" s="177">
        <v>76.695552000000006</v>
      </c>
      <c r="N810" s="178" t="s">
        <v>33</v>
      </c>
      <c r="P810" s="129">
        <f>C810+M810</f>
        <v>1487.6075519999999</v>
      </c>
    </row>
    <row r="811" spans="2:16" x14ac:dyDescent="0.25">
      <c r="B811" s="30">
        <v>46218</v>
      </c>
      <c r="C811" s="113">
        <v>1596.672</v>
      </c>
      <c r="D811" s="104" t="s">
        <v>171</v>
      </c>
      <c r="E811" s="49" t="s">
        <v>171</v>
      </c>
      <c r="F811" s="105"/>
      <c r="G811" s="102" t="s">
        <v>171</v>
      </c>
      <c r="H811" s="103" t="s">
        <v>171</v>
      </c>
      <c r="I811" s="103" t="s">
        <v>171</v>
      </c>
      <c r="J811" s="175" t="s">
        <v>171</v>
      </c>
      <c r="K811" s="225" t="s">
        <v>171</v>
      </c>
      <c r="L811" s="176" t="s">
        <v>171</v>
      </c>
      <c r="M811" s="177" t="s">
        <v>171</v>
      </c>
      <c r="N811" s="178" t="s">
        <v>33</v>
      </c>
      <c r="P811" s="129">
        <f>C811</f>
        <v>1596.672</v>
      </c>
    </row>
    <row r="812" spans="2:16" x14ac:dyDescent="0.25">
      <c r="B812" s="30">
        <v>46220</v>
      </c>
      <c r="C812" s="113">
        <v>1901.664</v>
      </c>
      <c r="D812" s="104" t="s">
        <v>171</v>
      </c>
      <c r="E812" s="49" t="s">
        <v>171</v>
      </c>
      <c r="F812" s="105"/>
      <c r="G812" s="102" t="s">
        <v>171</v>
      </c>
      <c r="H812" s="103" t="s">
        <v>171</v>
      </c>
      <c r="I812" s="103" t="s">
        <v>171</v>
      </c>
      <c r="J812" s="175" t="s">
        <v>171</v>
      </c>
      <c r="K812" s="225" t="s">
        <v>171</v>
      </c>
      <c r="L812" s="176" t="s">
        <v>171</v>
      </c>
      <c r="M812" s="177">
        <v>83.661984000000004</v>
      </c>
      <c r="N812" s="178" t="s">
        <v>33</v>
      </c>
      <c r="P812" s="129">
        <f>C812+M812</f>
        <v>1985.3259840000001</v>
      </c>
    </row>
    <row r="813" spans="2:16" x14ac:dyDescent="0.25">
      <c r="B813" s="30">
        <v>46223</v>
      </c>
      <c r="C813" s="113">
        <v>1952.1215999999999</v>
      </c>
      <c r="D813" s="104" t="s">
        <v>171</v>
      </c>
      <c r="E813" s="49" t="s">
        <v>171</v>
      </c>
      <c r="F813" s="105"/>
      <c r="G813" s="102" t="s">
        <v>171</v>
      </c>
      <c r="H813" s="103" t="s">
        <v>171</v>
      </c>
      <c r="I813" s="103" t="s">
        <v>171</v>
      </c>
      <c r="J813" s="175" t="s">
        <v>171</v>
      </c>
      <c r="K813" s="225" t="s">
        <v>171</v>
      </c>
      <c r="L813" s="176" t="s">
        <v>171</v>
      </c>
      <c r="M813" s="177">
        <v>73.592064000000008</v>
      </c>
      <c r="N813" s="178" t="s">
        <v>33</v>
      </c>
      <c r="P813" s="129">
        <f>C813+M813</f>
        <v>2025.7136639999999</v>
      </c>
    </row>
    <row r="814" spans="2:16" x14ac:dyDescent="0.25">
      <c r="B814" s="30">
        <v>46225</v>
      </c>
      <c r="C814" s="113">
        <v>1629.8496</v>
      </c>
      <c r="D814" s="104" t="s">
        <v>171</v>
      </c>
      <c r="E814" s="49" t="s">
        <v>171</v>
      </c>
      <c r="F814" s="105"/>
      <c r="G814" s="102" t="s">
        <v>171</v>
      </c>
      <c r="H814" s="103" t="s">
        <v>171</v>
      </c>
      <c r="I814" s="103" t="s">
        <v>171</v>
      </c>
      <c r="J814" s="175" t="s">
        <v>171</v>
      </c>
      <c r="K814" s="225" t="s">
        <v>171</v>
      </c>
      <c r="L814" s="176" t="s">
        <v>171</v>
      </c>
      <c r="M814" s="177">
        <v>106.212384</v>
      </c>
      <c r="N814" s="178" t="s">
        <v>33</v>
      </c>
      <c r="P814" s="129">
        <f>C814+M814</f>
        <v>1736.0619839999999</v>
      </c>
    </row>
    <row r="815" spans="2:16" x14ac:dyDescent="0.25">
      <c r="B815" s="30">
        <v>46227</v>
      </c>
      <c r="C815" s="113">
        <v>2841.6960000000004</v>
      </c>
      <c r="D815" s="104" t="s">
        <v>171</v>
      </c>
      <c r="E815" s="49" t="s">
        <v>171</v>
      </c>
      <c r="F815" s="105"/>
      <c r="G815" s="102" t="s">
        <v>171</v>
      </c>
      <c r="H815" s="103" t="s">
        <v>171</v>
      </c>
      <c r="I815" s="103" t="s">
        <v>171</v>
      </c>
      <c r="J815" s="175" t="s">
        <v>171</v>
      </c>
      <c r="K815" s="225" t="s">
        <v>171</v>
      </c>
      <c r="L815" s="176" t="s">
        <v>171</v>
      </c>
      <c r="M815" s="177">
        <v>137.37772799999999</v>
      </c>
      <c r="N815" s="178" t="s">
        <v>33</v>
      </c>
      <c r="P815" s="129">
        <f>C815+M815</f>
        <v>2979.0737280000003</v>
      </c>
    </row>
    <row r="816" spans="2:16" x14ac:dyDescent="0.25">
      <c r="B816" s="30">
        <v>46230</v>
      </c>
      <c r="C816" s="113">
        <v>1540.944</v>
      </c>
      <c r="D816" s="104" t="s">
        <v>171</v>
      </c>
      <c r="E816" s="49" t="s">
        <v>171</v>
      </c>
      <c r="F816" s="105"/>
      <c r="G816" s="102" t="s">
        <v>171</v>
      </c>
      <c r="H816" s="103" t="s">
        <v>171</v>
      </c>
      <c r="I816" s="103" t="s">
        <v>171</v>
      </c>
      <c r="J816" s="175" t="s">
        <v>171</v>
      </c>
      <c r="K816" s="225" t="s">
        <v>171</v>
      </c>
      <c r="L816" s="176" t="s">
        <v>171</v>
      </c>
      <c r="M816" s="177" t="s">
        <v>171</v>
      </c>
      <c r="N816" s="178" t="s">
        <v>33</v>
      </c>
      <c r="P816" s="129">
        <f>C816</f>
        <v>1540.944</v>
      </c>
    </row>
    <row r="817" spans="2:16" x14ac:dyDescent="0.25">
      <c r="B817" s="30">
        <v>46232</v>
      </c>
      <c r="C817" s="113">
        <v>1288.7424000000001</v>
      </c>
      <c r="D817" s="104" t="s">
        <v>171</v>
      </c>
      <c r="E817" s="49" t="s">
        <v>171</v>
      </c>
      <c r="F817" s="105"/>
      <c r="G817" s="102" t="s">
        <v>171</v>
      </c>
      <c r="H817" s="103" t="s">
        <v>171</v>
      </c>
      <c r="I817" s="103" t="s">
        <v>171</v>
      </c>
      <c r="J817" s="175" t="s">
        <v>171</v>
      </c>
      <c r="K817" s="225" t="s">
        <v>171</v>
      </c>
      <c r="L817" s="176" t="s">
        <v>171</v>
      </c>
      <c r="M817" s="177" t="s">
        <v>171</v>
      </c>
      <c r="N817" s="178" t="s">
        <v>33</v>
      </c>
      <c r="P817" s="129">
        <f>C817</f>
        <v>1288.7424000000001</v>
      </c>
    </row>
    <row r="818" spans="2:16" x14ac:dyDescent="0.25">
      <c r="B818" s="30">
        <v>46234</v>
      </c>
      <c r="C818" s="113">
        <v>2630.88</v>
      </c>
      <c r="D818" s="104" t="s">
        <v>171</v>
      </c>
      <c r="E818" s="49" t="s">
        <v>171</v>
      </c>
      <c r="F818" s="105"/>
      <c r="G818" s="102" t="s">
        <v>171</v>
      </c>
      <c r="H818" s="103" t="s">
        <v>171</v>
      </c>
      <c r="I818" s="103" t="s">
        <v>171</v>
      </c>
      <c r="J818" s="175" t="s">
        <v>171</v>
      </c>
      <c r="K818" s="225" t="s">
        <v>171</v>
      </c>
      <c r="L818" s="176" t="s">
        <v>171</v>
      </c>
      <c r="M818" s="177">
        <v>51.508223999999998</v>
      </c>
      <c r="N818" s="178" t="s">
        <v>33</v>
      </c>
      <c r="P818" s="129">
        <f t="shared" ref="P818:P823" si="24">C818+M818</f>
        <v>2682.3882240000003</v>
      </c>
    </row>
    <row r="819" spans="2:16" x14ac:dyDescent="0.25">
      <c r="B819" s="30">
        <v>46237</v>
      </c>
      <c r="C819" s="113">
        <v>2200.7808</v>
      </c>
      <c r="D819" s="104" t="s">
        <v>171</v>
      </c>
      <c r="E819" s="49" t="s">
        <v>171</v>
      </c>
      <c r="F819" s="105"/>
      <c r="G819" s="102" t="s">
        <v>171</v>
      </c>
      <c r="H819" s="103" t="s">
        <v>171</v>
      </c>
      <c r="I819" s="103" t="s">
        <v>171</v>
      </c>
      <c r="J819" s="175" t="s">
        <v>171</v>
      </c>
      <c r="K819" s="225" t="s">
        <v>171</v>
      </c>
      <c r="L819" s="176" t="s">
        <v>171</v>
      </c>
      <c r="M819" s="177">
        <v>64.411200000000008</v>
      </c>
      <c r="N819" s="178" t="s">
        <v>33</v>
      </c>
      <c r="P819" s="129">
        <f t="shared" si="24"/>
        <v>2265.192</v>
      </c>
    </row>
    <row r="820" spans="2:16" x14ac:dyDescent="0.25">
      <c r="B820" s="30">
        <v>46239</v>
      </c>
      <c r="C820" s="113">
        <v>1499.9040000000002</v>
      </c>
      <c r="D820" s="104" t="s">
        <v>171</v>
      </c>
      <c r="E820" s="49" t="s">
        <v>171</v>
      </c>
      <c r="F820" s="105"/>
      <c r="G820" s="102" t="s">
        <v>171</v>
      </c>
      <c r="H820" s="103" t="s">
        <v>171</v>
      </c>
      <c r="I820" s="103" t="s">
        <v>171</v>
      </c>
      <c r="J820" s="175" t="s">
        <v>171</v>
      </c>
      <c r="K820" s="225" t="s">
        <v>171</v>
      </c>
      <c r="L820" s="176" t="s">
        <v>171</v>
      </c>
      <c r="M820" s="177"/>
      <c r="N820" s="178" t="s">
        <v>33</v>
      </c>
      <c r="P820" s="129">
        <f t="shared" si="24"/>
        <v>1499.9040000000002</v>
      </c>
    </row>
    <row r="821" spans="2:16" x14ac:dyDescent="0.25">
      <c r="B821" s="30">
        <v>46241</v>
      </c>
      <c r="C821" s="113">
        <v>1736.64</v>
      </c>
      <c r="D821" s="104" t="s">
        <v>171</v>
      </c>
      <c r="E821" s="49" t="s">
        <v>171</v>
      </c>
      <c r="F821" s="105"/>
      <c r="G821" s="102" t="s">
        <v>171</v>
      </c>
      <c r="H821" s="103" t="s">
        <v>171</v>
      </c>
      <c r="I821" s="103" t="s">
        <v>171</v>
      </c>
      <c r="J821" s="175" t="s">
        <v>171</v>
      </c>
      <c r="K821" s="225" t="s">
        <v>171</v>
      </c>
      <c r="L821" s="176" t="s">
        <v>171</v>
      </c>
      <c r="M821" s="177"/>
      <c r="N821" s="178" t="s">
        <v>33</v>
      </c>
      <c r="P821" s="129">
        <f t="shared" si="24"/>
        <v>1736.64</v>
      </c>
    </row>
    <row r="822" spans="2:16" x14ac:dyDescent="0.25">
      <c r="B822" s="30">
        <v>46244</v>
      </c>
      <c r="C822" s="113">
        <v>1777.5936000000002</v>
      </c>
      <c r="D822" s="104" t="s">
        <v>171</v>
      </c>
      <c r="E822" s="49" t="s">
        <v>171</v>
      </c>
      <c r="F822" s="105"/>
      <c r="G822" s="102" t="s">
        <v>171</v>
      </c>
      <c r="H822" s="103" t="s">
        <v>171</v>
      </c>
      <c r="I822" s="103" t="s">
        <v>171</v>
      </c>
      <c r="J822" s="175" t="s">
        <v>171</v>
      </c>
      <c r="K822" s="225" t="s">
        <v>171</v>
      </c>
      <c r="L822" s="176" t="s">
        <v>171</v>
      </c>
      <c r="M822" s="177"/>
      <c r="N822" s="178" t="s">
        <v>33</v>
      </c>
      <c r="P822" s="129">
        <f t="shared" si="24"/>
        <v>1777.5936000000002</v>
      </c>
    </row>
    <row r="823" spans="2:16" x14ac:dyDescent="0.25">
      <c r="B823" s="30">
        <v>46246</v>
      </c>
      <c r="C823" s="113">
        <v>1499.9040000000002</v>
      </c>
      <c r="D823" s="104" t="s">
        <v>171</v>
      </c>
      <c r="E823" s="49" t="s">
        <v>171</v>
      </c>
      <c r="F823" s="105"/>
      <c r="G823" s="102" t="s">
        <v>171</v>
      </c>
      <c r="H823" s="103" t="s">
        <v>171</v>
      </c>
      <c r="I823" s="103" t="s">
        <v>171</v>
      </c>
      <c r="J823" s="175" t="s">
        <v>171</v>
      </c>
      <c r="K823" s="225" t="s">
        <v>171</v>
      </c>
      <c r="L823" s="176" t="s">
        <v>171</v>
      </c>
      <c r="M823" s="177"/>
      <c r="N823" s="178" t="s">
        <v>33</v>
      </c>
      <c r="P823" s="129">
        <f t="shared" si="24"/>
        <v>1499.9040000000002</v>
      </c>
    </row>
    <row r="824" spans="2:16" x14ac:dyDescent="0.25">
      <c r="B824" s="30">
        <v>46248</v>
      </c>
      <c r="C824" s="113">
        <v>2329.8624</v>
      </c>
      <c r="D824" s="104" t="s">
        <v>171</v>
      </c>
      <c r="E824" s="49" t="s">
        <v>171</v>
      </c>
      <c r="F824" s="105"/>
      <c r="G824" s="102" t="s">
        <v>171</v>
      </c>
      <c r="H824" s="103" t="s">
        <v>171</v>
      </c>
      <c r="I824" s="103" t="s">
        <v>171</v>
      </c>
      <c r="J824" s="175" t="s">
        <v>171</v>
      </c>
      <c r="K824" s="225" t="s">
        <v>171</v>
      </c>
      <c r="L824" s="176" t="s">
        <v>171</v>
      </c>
      <c r="M824" s="177"/>
      <c r="N824" s="178" t="s">
        <v>33</v>
      </c>
      <c r="P824" s="129">
        <f t="shared" ref="P824" si="25">C824+M824</f>
        <v>2329.8624</v>
      </c>
    </row>
    <row r="825" spans="2:16" x14ac:dyDescent="0.25">
      <c r="B825" s="30">
        <v>46251</v>
      </c>
      <c r="C825" s="113">
        <v>1195.9833599999999</v>
      </c>
      <c r="D825" s="104" t="s">
        <v>171</v>
      </c>
      <c r="E825" s="49" t="s">
        <v>171</v>
      </c>
      <c r="F825" s="105"/>
      <c r="G825" s="102" t="s">
        <v>171</v>
      </c>
      <c r="H825" s="103" t="s">
        <v>171</v>
      </c>
      <c r="I825" s="103" t="s">
        <v>171</v>
      </c>
      <c r="J825" s="175" t="s">
        <v>171</v>
      </c>
      <c r="K825" s="225" t="s">
        <v>171</v>
      </c>
      <c r="L825" s="176" t="s">
        <v>171</v>
      </c>
      <c r="M825" s="177">
        <v>118.54080000000002</v>
      </c>
      <c r="N825" s="178" t="s">
        <v>33</v>
      </c>
      <c r="P825" s="129">
        <f>C825+M825</f>
        <v>1314.5241599999999</v>
      </c>
    </row>
    <row r="826" spans="2:16" x14ac:dyDescent="0.25">
      <c r="B826" s="30">
        <v>46253</v>
      </c>
      <c r="C826" s="113">
        <v>833.03424000000007</v>
      </c>
      <c r="D826" s="104" t="s">
        <v>171</v>
      </c>
      <c r="E826" s="49" t="s">
        <v>171</v>
      </c>
      <c r="F826" s="105"/>
      <c r="G826" s="102" t="s">
        <v>171</v>
      </c>
      <c r="H826" s="103" t="s">
        <v>171</v>
      </c>
      <c r="I826" s="103" t="s">
        <v>171</v>
      </c>
      <c r="J826" s="175" t="s">
        <v>171</v>
      </c>
      <c r="K826" s="225" t="s">
        <v>171</v>
      </c>
      <c r="L826" s="176" t="s">
        <v>171</v>
      </c>
      <c r="M826" s="177">
        <v>112.55587200000001</v>
      </c>
      <c r="N826" s="178" t="s">
        <v>33</v>
      </c>
      <c r="P826" s="129">
        <f>C826+M826</f>
        <v>945.59011200000009</v>
      </c>
    </row>
    <row r="827" spans="2:16" x14ac:dyDescent="0.25">
      <c r="B827" s="30">
        <v>46255</v>
      </c>
      <c r="C827" s="113">
        <v>1157.0688</v>
      </c>
      <c r="D827" s="104" t="s">
        <v>171</v>
      </c>
      <c r="E827" s="49" t="s">
        <v>171</v>
      </c>
      <c r="F827" s="105"/>
      <c r="G827" s="102" t="s">
        <v>171</v>
      </c>
      <c r="H827" s="103" t="s">
        <v>171</v>
      </c>
      <c r="I827" s="103" t="s">
        <v>171</v>
      </c>
      <c r="J827" s="175" t="s">
        <v>171</v>
      </c>
      <c r="K827" s="225" t="s">
        <v>171</v>
      </c>
      <c r="L827" s="176" t="s">
        <v>171</v>
      </c>
      <c r="M827" s="177">
        <v>85.129920000000013</v>
      </c>
      <c r="N827" s="178" t="s">
        <v>33</v>
      </c>
      <c r="P827" s="129">
        <f>C827+M827</f>
        <v>1242.1987200000001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Y724"/>
  <sheetViews>
    <sheetView zoomScale="90" zoomScaleNormal="90" workbookViewId="0">
      <pane ySplit="7" topLeftCell="A711" activePane="bottomLeft" state="frozen"/>
      <selection pane="bottomLeft" activeCell="J735" sqref="J735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8" width="17.140625" customWidth="1"/>
    <col min="9" max="9" width="18.140625" customWidth="1"/>
    <col min="10" max="10" width="17.140625" customWidth="1"/>
    <col min="11" max="11" width="17.85546875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63" t="s">
        <v>92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2:25" x14ac:dyDescent="0.25">
      <c r="Q4" s="39"/>
    </row>
    <row r="5" spans="2:25" x14ac:dyDescent="0.25">
      <c r="B5" s="1" t="s">
        <v>6</v>
      </c>
      <c r="C5" s="24" t="s">
        <v>91</v>
      </c>
      <c r="D5" s="6" t="s">
        <v>91</v>
      </c>
      <c r="E5" s="8" t="s">
        <v>91</v>
      </c>
      <c r="F5" s="12" t="s">
        <v>91</v>
      </c>
      <c r="G5" s="16" t="s">
        <v>91</v>
      </c>
      <c r="H5" s="20" t="s">
        <v>91</v>
      </c>
      <c r="I5" s="20" t="s">
        <v>91</v>
      </c>
      <c r="J5" s="179" t="s">
        <v>91</v>
      </c>
      <c r="K5" s="151" t="s">
        <v>91</v>
      </c>
      <c r="L5" s="152" t="s">
        <v>91</v>
      </c>
      <c r="M5" s="153" t="s">
        <v>91</v>
      </c>
      <c r="N5" s="154" t="s">
        <v>91</v>
      </c>
      <c r="P5" s="50" t="s">
        <v>91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x14ac:dyDescent="0.25">
      <c r="B8" s="30">
        <v>44431</v>
      </c>
      <c r="C8" s="128">
        <v>24.9</v>
      </c>
      <c r="D8" s="2"/>
      <c r="E8" s="49"/>
      <c r="F8" s="48"/>
      <c r="G8" s="44"/>
      <c r="H8" s="98"/>
      <c r="I8" s="98"/>
      <c r="J8" s="170"/>
      <c r="K8" s="146"/>
      <c r="L8" s="172"/>
      <c r="M8" s="173"/>
      <c r="N8" s="174"/>
      <c r="P8" s="129">
        <v>24.95</v>
      </c>
      <c r="Y8" s="38"/>
    </row>
    <row r="9" spans="2:25" x14ac:dyDescent="0.25">
      <c r="B9" s="30">
        <v>44432</v>
      </c>
      <c r="C9" s="113">
        <v>17.7</v>
      </c>
      <c r="D9" s="2"/>
      <c r="E9" s="10"/>
      <c r="F9" s="48"/>
      <c r="G9" s="18"/>
      <c r="H9" s="98"/>
      <c r="I9" s="22"/>
      <c r="J9" s="170"/>
      <c r="K9" s="146"/>
      <c r="L9" s="172"/>
      <c r="M9" s="173"/>
      <c r="N9" s="174"/>
      <c r="P9" s="129">
        <v>17.739999999999998</v>
      </c>
      <c r="Y9" s="38"/>
    </row>
    <row r="10" spans="2:25" x14ac:dyDescent="0.25">
      <c r="B10" s="30">
        <v>44433</v>
      </c>
      <c r="C10" s="113">
        <v>14.6</v>
      </c>
      <c r="D10" s="2"/>
      <c r="E10" s="10"/>
      <c r="F10" s="48"/>
      <c r="G10" s="18"/>
      <c r="H10" s="98"/>
      <c r="I10" s="22"/>
      <c r="J10" s="170"/>
      <c r="K10" s="146"/>
      <c r="L10" s="172"/>
      <c r="M10" s="173"/>
      <c r="N10" s="174"/>
      <c r="P10" s="129">
        <v>14.58</v>
      </c>
      <c r="Y10" s="38"/>
    </row>
    <row r="11" spans="2:25" x14ac:dyDescent="0.25">
      <c r="B11" s="30">
        <v>44434</v>
      </c>
      <c r="C11" s="113">
        <v>8.27</v>
      </c>
      <c r="D11" s="2"/>
      <c r="E11" s="10"/>
      <c r="F11" s="48"/>
      <c r="G11" s="18"/>
      <c r="H11" s="98"/>
      <c r="I11" s="22"/>
      <c r="J11" s="170"/>
      <c r="K11" s="146"/>
      <c r="L11" s="172"/>
      <c r="M11" s="173"/>
      <c r="N11" s="174"/>
      <c r="P11" s="129">
        <v>8.27</v>
      </c>
      <c r="Y11" s="38"/>
    </row>
    <row r="12" spans="2:25" x14ac:dyDescent="0.25">
      <c r="B12" s="30">
        <v>44435</v>
      </c>
      <c r="C12" s="113">
        <v>4.07</v>
      </c>
      <c r="D12" s="2"/>
      <c r="E12" s="10"/>
      <c r="F12" s="48"/>
      <c r="G12" s="18"/>
      <c r="H12" s="98"/>
      <c r="I12" s="22"/>
      <c r="J12" s="170"/>
      <c r="K12" s="146"/>
      <c r="L12" s="172"/>
      <c r="M12" s="173"/>
      <c r="N12" s="174"/>
      <c r="P12" s="129">
        <v>4.07</v>
      </c>
      <c r="Y12" s="38"/>
    </row>
    <row r="13" spans="2:25" x14ac:dyDescent="0.25">
      <c r="B13" s="30">
        <v>44436</v>
      </c>
      <c r="C13" s="113">
        <v>3.18</v>
      </c>
      <c r="D13" s="2"/>
      <c r="E13" s="10"/>
      <c r="F13" s="48"/>
      <c r="G13" s="18"/>
      <c r="H13" s="98"/>
      <c r="I13" s="22"/>
      <c r="J13" s="170"/>
      <c r="K13" s="146"/>
      <c r="L13" s="172"/>
      <c r="M13" s="173"/>
      <c r="N13" s="174"/>
      <c r="P13" s="129">
        <v>3.18</v>
      </c>
      <c r="Y13" s="38"/>
    </row>
    <row r="14" spans="2:25" x14ac:dyDescent="0.25">
      <c r="B14" s="30">
        <v>44437</v>
      </c>
      <c r="C14" s="113">
        <v>0.79</v>
      </c>
      <c r="D14" s="2"/>
      <c r="E14" s="10"/>
      <c r="F14" s="48"/>
      <c r="G14" s="18"/>
      <c r="H14" s="98"/>
      <c r="I14" s="22"/>
      <c r="J14" s="170"/>
      <c r="K14" s="146"/>
      <c r="L14" s="172"/>
      <c r="M14" s="173"/>
      <c r="N14" s="174"/>
      <c r="P14" s="129">
        <v>0.79</v>
      </c>
      <c r="Y14" s="38"/>
    </row>
    <row r="15" spans="2:25" x14ac:dyDescent="0.25">
      <c r="B15" s="30">
        <v>44438</v>
      </c>
      <c r="C15" s="113">
        <v>0.53</v>
      </c>
      <c r="D15" s="2"/>
      <c r="E15" s="10"/>
      <c r="F15" s="48"/>
      <c r="G15" s="18"/>
      <c r="H15" s="98"/>
      <c r="I15" s="103">
        <v>0.01</v>
      </c>
      <c r="J15" s="170"/>
      <c r="K15" s="146"/>
      <c r="L15" s="172"/>
      <c r="M15" s="173"/>
      <c r="N15" s="174"/>
      <c r="P15" s="129">
        <v>0.54</v>
      </c>
      <c r="Y15" s="38"/>
    </row>
    <row r="16" spans="2:25" x14ac:dyDescent="0.25">
      <c r="B16" s="30">
        <v>44439</v>
      </c>
      <c r="C16" s="113">
        <v>0.44400000000000001</v>
      </c>
      <c r="D16" s="2"/>
      <c r="E16" s="10"/>
      <c r="F16" s="48"/>
      <c r="G16" s="18"/>
      <c r="H16" s="98"/>
      <c r="I16" s="22"/>
      <c r="J16" s="170"/>
      <c r="K16" s="146"/>
      <c r="L16" s="172"/>
      <c r="M16" s="173"/>
      <c r="N16" s="174"/>
      <c r="P16" s="129">
        <v>0.44</v>
      </c>
      <c r="Y16" s="38"/>
    </row>
    <row r="17" spans="2:25" x14ac:dyDescent="0.25">
      <c r="B17" s="30">
        <v>44440</v>
      </c>
      <c r="C17" s="113">
        <v>0.56000000000000005</v>
      </c>
      <c r="D17" s="2"/>
      <c r="E17" s="10"/>
      <c r="F17" s="48"/>
      <c r="G17" s="18"/>
      <c r="H17" s="98"/>
      <c r="I17" s="22"/>
      <c r="J17" s="170"/>
      <c r="K17" s="146"/>
      <c r="L17" s="172"/>
      <c r="M17" s="173"/>
      <c r="N17" s="174"/>
      <c r="P17" s="129">
        <v>0.56000000000000005</v>
      </c>
      <c r="Y17" s="38"/>
    </row>
    <row r="18" spans="2:25" x14ac:dyDescent="0.25">
      <c r="B18" s="30">
        <v>44441</v>
      </c>
      <c r="C18" s="113">
        <v>0.624</v>
      </c>
      <c r="D18" s="2"/>
      <c r="E18" s="10"/>
      <c r="F18" s="48"/>
      <c r="G18" s="18"/>
      <c r="H18" s="98"/>
      <c r="I18" s="22"/>
      <c r="J18" s="170"/>
      <c r="K18" s="146"/>
      <c r="L18" s="172"/>
      <c r="M18" s="173"/>
      <c r="N18" s="174"/>
      <c r="P18" s="129">
        <v>0.62</v>
      </c>
      <c r="Y18" s="38"/>
    </row>
    <row r="19" spans="2:25" x14ac:dyDescent="0.25">
      <c r="B19" s="30">
        <v>44442</v>
      </c>
      <c r="C19" s="113">
        <v>1.3580000000000001</v>
      </c>
      <c r="D19" s="2"/>
      <c r="E19" s="10"/>
      <c r="F19" s="48"/>
      <c r="G19" s="18"/>
      <c r="H19" s="98"/>
      <c r="I19" s="22"/>
      <c r="J19" s="170"/>
      <c r="K19" s="146"/>
      <c r="L19" s="172"/>
      <c r="M19" s="173"/>
      <c r="N19" s="174"/>
      <c r="P19" s="129">
        <v>1.36</v>
      </c>
      <c r="Y19" s="38"/>
    </row>
    <row r="20" spans="2:25" x14ac:dyDescent="0.25">
      <c r="B20" s="30">
        <v>44443</v>
      </c>
      <c r="C20" s="113">
        <v>2.9039999999999999</v>
      </c>
      <c r="D20" s="2"/>
      <c r="E20" s="10"/>
      <c r="F20" s="48"/>
      <c r="G20" s="18"/>
      <c r="H20" s="98"/>
      <c r="I20" s="22"/>
      <c r="J20" s="170"/>
      <c r="K20" s="146"/>
      <c r="L20" s="172"/>
      <c r="M20" s="173"/>
      <c r="N20" s="174"/>
      <c r="P20" s="132">
        <v>2.9</v>
      </c>
      <c r="Y20" s="38"/>
    </row>
    <row r="21" spans="2:25" x14ac:dyDescent="0.25">
      <c r="B21" s="30">
        <v>44444</v>
      </c>
      <c r="C21" s="113">
        <v>1.5549999999999999</v>
      </c>
      <c r="D21" s="2"/>
      <c r="E21" s="10"/>
      <c r="F21" s="48"/>
      <c r="G21" s="18"/>
      <c r="H21" s="98"/>
      <c r="I21" s="22"/>
      <c r="J21" s="170"/>
      <c r="K21" s="146"/>
      <c r="L21" s="172"/>
      <c r="M21" s="173"/>
      <c r="N21" s="174"/>
      <c r="P21" s="132">
        <v>1.56</v>
      </c>
      <c r="Y21" s="38"/>
    </row>
    <row r="22" spans="2:25" x14ac:dyDescent="0.25">
      <c r="B22" s="30">
        <v>44445</v>
      </c>
      <c r="C22" s="113">
        <v>3.5110000000000001</v>
      </c>
      <c r="D22" s="2"/>
      <c r="E22" s="10"/>
      <c r="F22" s="48"/>
      <c r="G22" s="18"/>
      <c r="H22" s="98"/>
      <c r="I22" s="103">
        <v>0.02</v>
      </c>
      <c r="J22" s="170"/>
      <c r="K22" s="146"/>
      <c r="L22" s="172"/>
      <c r="M22" s="173"/>
      <c r="N22" s="174"/>
      <c r="P22" s="132">
        <v>3.53</v>
      </c>
      <c r="Y22" s="38"/>
    </row>
    <row r="23" spans="2:25" x14ac:dyDescent="0.25">
      <c r="B23" s="30">
        <v>44446</v>
      </c>
      <c r="C23" s="113">
        <v>2.6826724799999999</v>
      </c>
      <c r="D23" s="2"/>
      <c r="E23" s="10"/>
      <c r="F23" s="48"/>
      <c r="G23" s="18"/>
      <c r="H23" s="98"/>
      <c r="I23" s="22"/>
      <c r="J23" s="170"/>
      <c r="K23" s="146"/>
      <c r="L23" s="172"/>
      <c r="M23" s="173"/>
      <c r="N23" s="174"/>
      <c r="P23" s="132">
        <v>2.6829999999999998</v>
      </c>
      <c r="Y23" s="38"/>
    </row>
    <row r="24" spans="2:25" x14ac:dyDescent="0.25">
      <c r="B24" s="30">
        <v>44447</v>
      </c>
      <c r="C24" s="113">
        <v>2.4943749120000001</v>
      </c>
      <c r="D24" s="2"/>
      <c r="E24" s="10"/>
      <c r="F24" s="48"/>
      <c r="G24" s="18"/>
      <c r="H24" s="98"/>
      <c r="I24" s="22"/>
      <c r="J24" s="170"/>
      <c r="K24" s="146"/>
      <c r="L24" s="172"/>
      <c r="M24" s="173"/>
      <c r="N24" s="174"/>
      <c r="P24" s="132">
        <v>2.4940000000000002</v>
      </c>
      <c r="Y24" s="38"/>
    </row>
    <row r="25" spans="2:25" x14ac:dyDescent="0.25">
      <c r="B25" s="30">
        <v>44448</v>
      </c>
      <c r="C25" s="113">
        <v>1.6203006719999999</v>
      </c>
      <c r="D25" s="2"/>
      <c r="E25" s="10"/>
      <c r="F25" s="48"/>
      <c r="G25" s="18"/>
      <c r="H25" s="98"/>
      <c r="I25" s="22"/>
      <c r="J25" s="170"/>
      <c r="K25" s="146"/>
      <c r="L25" s="172"/>
      <c r="M25" s="173"/>
      <c r="N25" s="174"/>
      <c r="P25" s="132">
        <v>1.62</v>
      </c>
      <c r="Y25" s="38"/>
    </row>
    <row r="26" spans="2:25" x14ac:dyDescent="0.25">
      <c r="B26" s="30">
        <v>44449</v>
      </c>
      <c r="C26" s="113">
        <v>1.0146470400000001</v>
      </c>
      <c r="D26" s="2"/>
      <c r="E26" s="10"/>
      <c r="F26" s="48"/>
      <c r="G26" s="18"/>
      <c r="H26" s="98"/>
      <c r="I26" s="22"/>
      <c r="J26" s="170"/>
      <c r="K26" s="146"/>
      <c r="L26" s="172"/>
      <c r="M26" s="173"/>
      <c r="N26" s="174"/>
      <c r="P26" s="132">
        <v>1.0149999999999999</v>
      </c>
      <c r="Y26" s="38"/>
    </row>
    <row r="27" spans="2:25" x14ac:dyDescent="0.25">
      <c r="B27" s="30">
        <v>44450</v>
      </c>
      <c r="C27" s="113">
        <v>0.62479468799999993</v>
      </c>
      <c r="D27" s="2"/>
      <c r="E27" s="10"/>
      <c r="F27" s="48"/>
      <c r="G27" s="18"/>
      <c r="H27" s="98"/>
      <c r="I27" s="22"/>
      <c r="J27" s="170"/>
      <c r="K27" s="146"/>
      <c r="L27" s="172"/>
      <c r="M27" s="173"/>
      <c r="N27" s="174"/>
      <c r="P27" s="132">
        <v>0.625</v>
      </c>
      <c r="Y27" s="38"/>
    </row>
    <row r="28" spans="2:25" x14ac:dyDescent="0.25">
      <c r="B28" s="30">
        <v>44451</v>
      </c>
      <c r="C28" s="113">
        <v>0.99124560000000006</v>
      </c>
      <c r="D28" s="2"/>
      <c r="E28" s="10"/>
      <c r="F28" s="48"/>
      <c r="G28" s="18"/>
      <c r="H28" s="98"/>
      <c r="I28" s="22"/>
      <c r="J28" s="170"/>
      <c r="K28" s="146"/>
      <c r="L28" s="172"/>
      <c r="M28" s="173"/>
      <c r="N28" s="174"/>
      <c r="P28" s="132">
        <v>0.99099999999999999</v>
      </c>
      <c r="Y28" s="38"/>
    </row>
    <row r="29" spans="2:25" x14ac:dyDescent="0.25">
      <c r="B29" s="30">
        <v>44452</v>
      </c>
      <c r="C29" s="113">
        <v>0.74011968000000006</v>
      </c>
      <c r="D29" s="2"/>
      <c r="E29" s="10"/>
      <c r="F29" s="48"/>
      <c r="G29" s="18"/>
      <c r="H29" s="98"/>
      <c r="I29" s="211">
        <v>3.7419839999999994E-3</v>
      </c>
      <c r="J29" s="170"/>
      <c r="K29" s="146"/>
      <c r="L29" s="172"/>
      <c r="M29" s="173"/>
      <c r="N29" s="174"/>
      <c r="P29" s="132">
        <v>0.74399999999999999</v>
      </c>
      <c r="Y29" s="38"/>
    </row>
    <row r="30" spans="2:25" x14ac:dyDescent="0.25">
      <c r="B30" s="30">
        <v>44453</v>
      </c>
      <c r="C30" s="113">
        <v>1.018</v>
      </c>
      <c r="D30" s="2"/>
      <c r="E30" s="10"/>
      <c r="F30" s="48"/>
      <c r="G30" s="18"/>
      <c r="H30" s="98"/>
      <c r="I30" s="22"/>
      <c r="J30" s="170"/>
      <c r="K30" s="146"/>
      <c r="L30" s="172"/>
      <c r="M30" s="173"/>
      <c r="N30" s="174"/>
      <c r="P30" s="132">
        <v>1.018</v>
      </c>
      <c r="Y30" s="38"/>
    </row>
    <row r="31" spans="2:25" x14ac:dyDescent="0.25">
      <c r="B31" s="30">
        <v>44454</v>
      </c>
      <c r="C31" s="113">
        <v>1.405</v>
      </c>
      <c r="D31" s="2"/>
      <c r="E31" s="10"/>
      <c r="F31" s="48"/>
      <c r="G31" s="18"/>
      <c r="H31" s="98"/>
      <c r="I31" s="22"/>
      <c r="J31" s="170"/>
      <c r="K31" s="146"/>
      <c r="L31" s="172"/>
      <c r="M31" s="173"/>
      <c r="N31" s="174"/>
      <c r="P31" s="132">
        <v>1.405</v>
      </c>
      <c r="Y31" s="38"/>
    </row>
    <row r="32" spans="2:25" x14ac:dyDescent="0.25">
      <c r="B32" s="30">
        <v>44455</v>
      </c>
      <c r="C32" s="113">
        <v>0.58499999999999996</v>
      </c>
      <c r="D32" s="2"/>
      <c r="E32" s="10"/>
      <c r="F32" s="48"/>
      <c r="G32" s="18"/>
      <c r="H32" s="98"/>
      <c r="I32" s="22"/>
      <c r="J32" s="170"/>
      <c r="K32" s="146"/>
      <c r="L32" s="172"/>
      <c r="M32" s="173"/>
      <c r="N32" s="174"/>
      <c r="P32" s="132">
        <v>0.58499999999999996</v>
      </c>
      <c r="Y32" s="38"/>
    </row>
    <row r="33" spans="2:25" x14ac:dyDescent="0.25">
      <c r="B33" s="30">
        <v>44456</v>
      </c>
      <c r="C33" s="113">
        <v>0.90100000000000002</v>
      </c>
      <c r="D33" s="2"/>
      <c r="E33" s="10"/>
      <c r="F33" s="48"/>
      <c r="G33" s="18"/>
      <c r="H33" s="98"/>
      <c r="I33" s="22"/>
      <c r="J33" s="170"/>
      <c r="K33" s="146"/>
      <c r="L33" s="172"/>
      <c r="M33" s="173"/>
      <c r="N33" s="174"/>
      <c r="P33" s="132">
        <v>0.90100000000000002</v>
      </c>
      <c r="Y33" s="38"/>
    </row>
    <row r="34" spans="2:25" x14ac:dyDescent="0.25">
      <c r="B34" s="30">
        <v>44457</v>
      </c>
      <c r="C34" s="113">
        <v>0.63400000000000001</v>
      </c>
      <c r="D34" s="2"/>
      <c r="E34" s="10"/>
      <c r="F34" s="48"/>
      <c r="G34" s="18"/>
      <c r="H34" s="98"/>
      <c r="I34" s="22"/>
      <c r="J34" s="170"/>
      <c r="K34" s="146"/>
      <c r="L34" s="172"/>
      <c r="M34" s="173"/>
      <c r="N34" s="174"/>
      <c r="P34" s="132">
        <v>0.63400000000000001</v>
      </c>
      <c r="Y34" s="38"/>
    </row>
    <row r="35" spans="2:25" x14ac:dyDescent="0.25">
      <c r="B35" s="30">
        <v>44458</v>
      </c>
      <c r="C35" s="113">
        <v>0.76200000000000001</v>
      </c>
      <c r="D35" s="2"/>
      <c r="E35" s="10"/>
      <c r="F35" s="48"/>
      <c r="G35" s="18"/>
      <c r="H35" s="98"/>
      <c r="I35" s="22"/>
      <c r="J35" s="170"/>
      <c r="K35" s="146"/>
      <c r="L35" s="172"/>
      <c r="M35" s="173"/>
      <c r="N35" s="174"/>
      <c r="P35" s="132">
        <v>0.76200000000000001</v>
      </c>
      <c r="Y35" s="38"/>
    </row>
    <row r="36" spans="2:25" x14ac:dyDescent="0.25">
      <c r="B36" s="30">
        <v>44459</v>
      </c>
      <c r="C36" s="113">
        <v>0.92500000000000004</v>
      </c>
      <c r="D36" s="2"/>
      <c r="E36" s="10"/>
      <c r="F36" s="48"/>
      <c r="G36" s="18"/>
      <c r="H36" s="98"/>
      <c r="I36" s="103">
        <v>1.7999999999999999E-2</v>
      </c>
      <c r="J36" s="170"/>
      <c r="K36" s="146"/>
      <c r="L36" s="172"/>
      <c r="M36" s="173"/>
      <c r="N36" s="174"/>
      <c r="P36" s="132">
        <v>0.94299999999999995</v>
      </c>
      <c r="Y36" s="38"/>
    </row>
    <row r="37" spans="2:25" x14ac:dyDescent="0.25">
      <c r="B37" s="30">
        <v>44462</v>
      </c>
      <c r="C37" s="113">
        <v>3.3879999999999999</v>
      </c>
      <c r="D37" s="2"/>
      <c r="E37" s="10"/>
      <c r="F37" s="48"/>
      <c r="G37" s="18"/>
      <c r="H37" s="98"/>
      <c r="I37" s="103" t="s">
        <v>136</v>
      </c>
      <c r="J37" s="170"/>
      <c r="K37" s="146"/>
      <c r="L37" s="181">
        <v>0</v>
      </c>
      <c r="M37" s="173"/>
      <c r="N37" s="174"/>
      <c r="P37" s="132">
        <v>3.4079999999999999</v>
      </c>
      <c r="Y37" s="38"/>
    </row>
    <row r="38" spans="2:25" x14ac:dyDescent="0.25">
      <c r="B38" s="30" t="s">
        <v>109</v>
      </c>
      <c r="C38" s="113">
        <v>0.78300000000000003</v>
      </c>
      <c r="D38" s="185"/>
      <c r="E38" s="124"/>
      <c r="F38" s="186"/>
      <c r="G38" s="119"/>
      <c r="H38" s="120"/>
      <c r="I38" s="188" t="s">
        <v>136</v>
      </c>
      <c r="J38" s="175" t="s">
        <v>111</v>
      </c>
      <c r="K38" s="146"/>
      <c r="L38" s="181">
        <v>0</v>
      </c>
      <c r="M38" s="177">
        <v>0.25700000000000001</v>
      </c>
      <c r="N38" s="174"/>
      <c r="P38" s="132">
        <v>1.087</v>
      </c>
      <c r="Y38" s="38"/>
    </row>
    <row r="39" spans="2:25" x14ac:dyDescent="0.25">
      <c r="B39" s="30" t="s">
        <v>112</v>
      </c>
      <c r="C39" s="113">
        <v>0.31</v>
      </c>
      <c r="D39" s="2"/>
      <c r="E39" s="10"/>
      <c r="F39" s="48"/>
      <c r="G39" s="18"/>
      <c r="H39" s="98"/>
      <c r="I39" s="194" t="s">
        <v>113</v>
      </c>
      <c r="J39" s="175" t="s">
        <v>111</v>
      </c>
      <c r="K39" s="146"/>
      <c r="L39" s="181">
        <v>0</v>
      </c>
      <c r="M39" s="177">
        <v>0.158</v>
      </c>
      <c r="N39" s="174"/>
      <c r="P39" s="132">
        <v>0.51600000000000001</v>
      </c>
      <c r="Y39" s="38"/>
    </row>
    <row r="40" spans="2:25" x14ac:dyDescent="0.25">
      <c r="B40" s="30" t="s">
        <v>114</v>
      </c>
      <c r="C40" s="113">
        <v>0.70299999999999996</v>
      </c>
      <c r="D40" s="2"/>
      <c r="E40" s="10"/>
      <c r="F40" s="48"/>
      <c r="G40" s="18"/>
      <c r="H40" s="98"/>
      <c r="I40" s="194" t="s">
        <v>115</v>
      </c>
      <c r="J40" s="175" t="s">
        <v>111</v>
      </c>
      <c r="K40" s="146"/>
      <c r="L40" s="181">
        <v>0</v>
      </c>
      <c r="M40" s="177">
        <v>0.156</v>
      </c>
      <c r="N40" s="174"/>
      <c r="P40" s="132">
        <v>0.91200000000000003</v>
      </c>
      <c r="Y40" s="38"/>
    </row>
    <row r="41" spans="2:25" x14ac:dyDescent="0.25">
      <c r="B41" s="30" t="s">
        <v>116</v>
      </c>
      <c r="C41" s="113">
        <v>1.5529999999999999</v>
      </c>
      <c r="D41" s="2"/>
      <c r="E41" s="10"/>
      <c r="F41" s="48"/>
      <c r="G41" s="18"/>
      <c r="H41" s="98"/>
      <c r="I41" s="194" t="s">
        <v>115</v>
      </c>
      <c r="J41" s="175" t="s">
        <v>118</v>
      </c>
      <c r="K41" s="146"/>
      <c r="L41" s="181">
        <v>0</v>
      </c>
      <c r="M41" s="177">
        <v>0.19600000000000001</v>
      </c>
      <c r="N41" s="174"/>
      <c r="P41" s="132">
        <v>1.8120000000000001</v>
      </c>
      <c r="Q41" t="s">
        <v>117</v>
      </c>
      <c r="Y41" s="38"/>
    </row>
    <row r="42" spans="2:25" x14ac:dyDescent="0.25">
      <c r="B42" s="30" t="s">
        <v>119</v>
      </c>
      <c r="C42" s="113">
        <v>4.84</v>
      </c>
      <c r="D42" s="2"/>
      <c r="E42" s="10"/>
      <c r="F42" s="48"/>
      <c r="G42" s="18"/>
      <c r="H42" s="98"/>
      <c r="I42" s="211" t="s">
        <v>121</v>
      </c>
      <c r="J42" s="175" t="s">
        <v>122</v>
      </c>
      <c r="K42" s="146"/>
      <c r="L42" s="181">
        <v>0</v>
      </c>
      <c r="M42" s="177">
        <v>8.6999999999999994E-2</v>
      </c>
      <c r="N42" s="174"/>
      <c r="P42" s="132">
        <v>5.016</v>
      </c>
      <c r="Q42" t="s">
        <v>120</v>
      </c>
      <c r="Y42" s="38"/>
    </row>
    <row r="43" spans="2:25" x14ac:dyDescent="0.25">
      <c r="B43" s="30" t="s">
        <v>123</v>
      </c>
      <c r="C43" s="113">
        <v>3.226</v>
      </c>
      <c r="D43" s="2"/>
      <c r="E43" s="10"/>
      <c r="F43" s="48"/>
      <c r="G43" s="18"/>
      <c r="H43" s="98"/>
      <c r="I43" s="103" t="s">
        <v>124</v>
      </c>
      <c r="J43" s="175" t="s">
        <v>110</v>
      </c>
      <c r="K43" s="146"/>
      <c r="L43" s="181">
        <v>0</v>
      </c>
      <c r="M43" s="177">
        <v>0.193</v>
      </c>
      <c r="N43" s="174"/>
      <c r="P43" s="132">
        <v>3.4980000000000002</v>
      </c>
      <c r="Y43" s="38"/>
    </row>
    <row r="44" spans="2:25" x14ac:dyDescent="0.25">
      <c r="B44" s="30" t="s">
        <v>125</v>
      </c>
      <c r="C44" s="113">
        <v>6.6280000000000001</v>
      </c>
      <c r="D44" s="2"/>
      <c r="E44" s="10"/>
      <c r="F44" s="48"/>
      <c r="G44" s="18"/>
      <c r="H44" s="98"/>
      <c r="I44" s="103" t="s">
        <v>121</v>
      </c>
      <c r="J44" s="175" t="s">
        <v>122</v>
      </c>
      <c r="K44" s="146"/>
      <c r="L44" s="181">
        <v>0</v>
      </c>
      <c r="M44" s="177">
        <v>0.253</v>
      </c>
      <c r="N44" s="174"/>
      <c r="P44" s="132">
        <v>6.9749999999999996</v>
      </c>
      <c r="Y44" s="38"/>
    </row>
    <row r="45" spans="2:25" x14ac:dyDescent="0.25">
      <c r="B45" s="30" t="s">
        <v>126</v>
      </c>
      <c r="C45" s="113">
        <v>2.5539999999999998</v>
      </c>
      <c r="D45" s="185"/>
      <c r="E45" s="124"/>
      <c r="F45" s="186"/>
      <c r="G45" s="119"/>
      <c r="H45" s="120"/>
      <c r="I45" s="188">
        <v>0.13500000000000001</v>
      </c>
      <c r="J45" s="179" t="s">
        <v>128</v>
      </c>
      <c r="K45" s="146"/>
      <c r="L45" s="181">
        <v>0</v>
      </c>
      <c r="M45" s="177">
        <v>8.6999999999999994E-2</v>
      </c>
      <c r="N45" s="174"/>
      <c r="O45" s="187"/>
      <c r="P45" s="129">
        <v>3.3730000000000002</v>
      </c>
      <c r="Y45" s="38"/>
    </row>
    <row r="46" spans="2:25" x14ac:dyDescent="0.25">
      <c r="B46" s="30" t="s">
        <v>129</v>
      </c>
      <c r="C46" s="113">
        <v>16.146000000000001</v>
      </c>
      <c r="D46" s="104">
        <v>2.863</v>
      </c>
      <c r="E46" s="101">
        <v>8.7210000000000001</v>
      </c>
      <c r="F46" s="48"/>
      <c r="G46" s="18"/>
      <c r="H46" s="98"/>
      <c r="I46" s="103" t="s">
        <v>135</v>
      </c>
      <c r="J46" s="196" t="s">
        <v>131</v>
      </c>
      <c r="K46" s="146"/>
      <c r="L46" s="181">
        <v>0</v>
      </c>
      <c r="M46" s="177">
        <v>0.30099999999999999</v>
      </c>
      <c r="N46" s="174"/>
      <c r="P46" s="132">
        <v>28.419</v>
      </c>
      <c r="Q46" t="s">
        <v>130</v>
      </c>
      <c r="Y46" s="38"/>
    </row>
    <row r="47" spans="2:25" x14ac:dyDescent="0.25">
      <c r="B47" s="30" t="s">
        <v>132</v>
      </c>
      <c r="C47" s="113">
        <v>6.5010000000000003</v>
      </c>
      <c r="D47" s="185">
        <v>0.64</v>
      </c>
      <c r="E47" s="124">
        <v>1.01</v>
      </c>
      <c r="F47" s="186"/>
      <c r="G47" s="119"/>
      <c r="H47" s="120"/>
      <c r="I47" s="188">
        <v>0.11899999999999999</v>
      </c>
      <c r="J47" s="175">
        <v>0.06</v>
      </c>
      <c r="K47" s="146"/>
      <c r="L47" s="181">
        <v>0</v>
      </c>
      <c r="M47" s="177">
        <v>4.5999999999999999E-2</v>
      </c>
      <c r="N47" s="174"/>
      <c r="O47" s="187"/>
      <c r="P47" s="129">
        <v>8.3729999999999993</v>
      </c>
      <c r="Y47" s="38"/>
    </row>
    <row r="48" spans="2:25" x14ac:dyDescent="0.25">
      <c r="B48" s="30" t="s">
        <v>133</v>
      </c>
      <c r="C48" s="113">
        <v>6.2880000000000003</v>
      </c>
      <c r="D48" s="185">
        <v>0.49</v>
      </c>
      <c r="E48" s="124">
        <v>0.55000000000000004</v>
      </c>
      <c r="F48" s="186"/>
      <c r="G48" s="119"/>
      <c r="H48" s="197">
        <v>3.5000000000000001E-3</v>
      </c>
      <c r="I48" s="188">
        <v>8.8999999999999996E-2</v>
      </c>
      <c r="J48" s="175">
        <v>6.5000000000000002E-2</v>
      </c>
      <c r="K48" s="146"/>
      <c r="L48" s="200">
        <v>1.1000000000000001E-3</v>
      </c>
      <c r="M48" s="177">
        <v>0.13700000000000001</v>
      </c>
      <c r="N48" s="174"/>
      <c r="O48" s="187"/>
      <c r="P48" s="129">
        <v>7.6219999999999999</v>
      </c>
      <c r="Y48" s="38"/>
    </row>
    <row r="49" spans="2:25" x14ac:dyDescent="0.25">
      <c r="B49" s="30" t="s">
        <v>134</v>
      </c>
      <c r="C49" s="113">
        <v>1.161</v>
      </c>
      <c r="D49" s="185">
        <v>0.33100000000000002</v>
      </c>
      <c r="E49" s="124">
        <v>0.27100000000000002</v>
      </c>
      <c r="F49" s="186"/>
      <c r="G49" s="119"/>
      <c r="H49" s="120"/>
      <c r="I49" s="188">
        <v>7.6999999999999999E-2</v>
      </c>
      <c r="J49" s="175">
        <v>0.04</v>
      </c>
      <c r="K49" s="146"/>
      <c r="L49" s="181">
        <v>0</v>
      </c>
      <c r="M49" s="177">
        <v>0.114</v>
      </c>
      <c r="N49" s="174"/>
      <c r="O49" s="187"/>
      <c r="P49" s="129">
        <v>1.9930000000000001</v>
      </c>
      <c r="Y49" s="38"/>
    </row>
    <row r="50" spans="2:25" x14ac:dyDescent="0.25">
      <c r="B50" s="30" t="s">
        <v>137</v>
      </c>
      <c r="C50" s="113">
        <v>6.31</v>
      </c>
      <c r="D50" s="185">
        <v>0.32900000000000001</v>
      </c>
      <c r="E50" s="124">
        <v>0.14899999999999999</v>
      </c>
      <c r="F50" s="186"/>
      <c r="G50" s="119"/>
      <c r="H50" s="120">
        <v>0</v>
      </c>
      <c r="I50" s="188">
        <v>7.2999999999999995E-2</v>
      </c>
      <c r="J50" s="175">
        <v>0.06</v>
      </c>
      <c r="K50" s="146"/>
      <c r="L50" s="213">
        <v>4.1999999999999997E-3</v>
      </c>
      <c r="M50" s="177">
        <v>0.17</v>
      </c>
      <c r="N50" s="174"/>
      <c r="O50" s="187"/>
      <c r="P50" s="129">
        <v>7.0940000000000003</v>
      </c>
      <c r="Q50" t="s">
        <v>138</v>
      </c>
      <c r="Y50" s="38"/>
    </row>
    <row r="51" spans="2:25" x14ac:dyDescent="0.25">
      <c r="B51" s="30" t="s">
        <v>139</v>
      </c>
      <c r="C51" s="113">
        <v>3.7120000000000002</v>
      </c>
      <c r="D51" s="185">
        <v>0.96199999999999997</v>
      </c>
      <c r="E51" s="124">
        <v>0.105</v>
      </c>
      <c r="F51" s="186"/>
      <c r="G51" s="119"/>
      <c r="H51" s="120">
        <v>0</v>
      </c>
      <c r="I51" s="188">
        <v>7.2999999999999995E-2</v>
      </c>
      <c r="J51" s="175">
        <v>3.5999999999999997E-2</v>
      </c>
      <c r="K51" s="146"/>
      <c r="L51" s="172"/>
      <c r="M51" s="177">
        <v>9.6000000000000002E-2</v>
      </c>
      <c r="N51" s="174"/>
      <c r="O51" s="187"/>
      <c r="P51" s="129">
        <v>4.9829999999999997</v>
      </c>
      <c r="Y51" s="38"/>
    </row>
    <row r="52" spans="2:25" x14ac:dyDescent="0.25">
      <c r="B52" s="30" t="s">
        <v>140</v>
      </c>
      <c r="C52" s="113">
        <v>3.5310000000000001</v>
      </c>
      <c r="D52" s="185">
        <v>0.46400000000000002</v>
      </c>
      <c r="E52" s="124">
        <v>0.12</v>
      </c>
      <c r="F52" s="186"/>
      <c r="G52" s="119"/>
      <c r="H52" s="120">
        <v>0</v>
      </c>
      <c r="I52" s="188">
        <v>3.4000000000000002E-2</v>
      </c>
      <c r="J52" s="175">
        <v>4.8000000000000001E-2</v>
      </c>
      <c r="K52" s="146"/>
      <c r="L52" s="200">
        <v>4.3900000000000002E-2</v>
      </c>
      <c r="M52" s="177">
        <v>0.48399999999999999</v>
      </c>
      <c r="N52" s="174"/>
      <c r="O52" s="187"/>
      <c r="P52" s="129">
        <v>4.7249999999999996</v>
      </c>
      <c r="Y52" s="38"/>
    </row>
    <row r="53" spans="2:25" x14ac:dyDescent="0.25">
      <c r="B53" s="30" t="s">
        <v>141</v>
      </c>
      <c r="C53" s="113">
        <v>2.1469999999999998</v>
      </c>
      <c r="D53" s="185">
        <v>0.45</v>
      </c>
      <c r="E53" s="124">
        <v>0.05</v>
      </c>
      <c r="F53" s="48"/>
      <c r="G53" s="18"/>
      <c r="H53" s="98">
        <v>0</v>
      </c>
      <c r="I53" s="103">
        <v>0.02</v>
      </c>
      <c r="J53" s="175">
        <v>0.13700000000000001</v>
      </c>
      <c r="K53" s="226">
        <v>7.9000000000000008E-3</v>
      </c>
      <c r="L53" s="200">
        <v>5.1000000000000004E-3</v>
      </c>
      <c r="M53" s="177">
        <v>0.23599999999999999</v>
      </c>
      <c r="N53" s="174"/>
      <c r="P53" s="132">
        <v>3.0529999999999999</v>
      </c>
      <c r="Q53" t="s">
        <v>142</v>
      </c>
      <c r="Y53" s="38"/>
    </row>
    <row r="54" spans="2:25" x14ac:dyDescent="0.25">
      <c r="B54" s="30" t="s">
        <v>143</v>
      </c>
      <c r="C54" s="113">
        <v>8.202</v>
      </c>
      <c r="D54" s="185">
        <v>0.32900000000000001</v>
      </c>
      <c r="E54" s="124">
        <v>3.5000000000000003E-2</v>
      </c>
      <c r="F54" s="186"/>
      <c r="G54" s="119"/>
      <c r="H54" s="120">
        <v>0</v>
      </c>
      <c r="I54" s="188">
        <v>0.04</v>
      </c>
      <c r="J54" s="175">
        <v>0.05</v>
      </c>
      <c r="K54" s="226">
        <v>4.3E-3</v>
      </c>
      <c r="L54" s="200">
        <v>1.3100000000000001E-2</v>
      </c>
      <c r="M54" s="177">
        <v>0.57199999999999995</v>
      </c>
      <c r="N54" s="174"/>
      <c r="O54" s="187"/>
      <c r="P54" s="129">
        <v>9.2460000000000004</v>
      </c>
      <c r="Y54" s="38"/>
    </row>
    <row r="55" spans="2:25" x14ac:dyDescent="0.25">
      <c r="B55" s="30" t="s">
        <v>144</v>
      </c>
      <c r="C55" s="113">
        <v>3.31</v>
      </c>
      <c r="D55" s="185">
        <v>0.44500000000000001</v>
      </c>
      <c r="E55" s="124">
        <v>9.5000000000000001E-2</v>
      </c>
      <c r="F55" s="186"/>
      <c r="G55" s="119"/>
      <c r="H55" s="197">
        <v>4.0000000000000001E-3</v>
      </c>
      <c r="I55" s="188">
        <v>3.6999999999999998E-2</v>
      </c>
      <c r="J55" s="175">
        <v>0.126</v>
      </c>
      <c r="K55" s="226">
        <v>7.7999999999999996E-3</v>
      </c>
      <c r="L55" s="200">
        <v>5.7999999999999996E-3</v>
      </c>
      <c r="M55" s="177">
        <v>0.48099999999999998</v>
      </c>
      <c r="N55" s="174"/>
      <c r="O55" s="187"/>
      <c r="P55" s="129">
        <v>4.5110000000000001</v>
      </c>
      <c r="Q55" t="s">
        <v>145</v>
      </c>
      <c r="Y55" s="38"/>
    </row>
    <row r="56" spans="2:25" x14ac:dyDescent="0.25">
      <c r="B56" s="30" t="s">
        <v>146</v>
      </c>
      <c r="C56" s="113">
        <v>3.57</v>
      </c>
      <c r="D56" s="185">
        <v>0.40200000000000002</v>
      </c>
      <c r="E56" s="124">
        <v>8.7999999999999995E-2</v>
      </c>
      <c r="F56" s="48"/>
      <c r="G56" s="18"/>
      <c r="H56" s="211">
        <v>8.0000000000000004E-4</v>
      </c>
      <c r="I56" s="103">
        <v>4.5999999999999999E-2</v>
      </c>
      <c r="J56" s="175">
        <v>4.2000000000000003E-2</v>
      </c>
      <c r="K56" s="226">
        <v>5.5999999999999999E-3</v>
      </c>
      <c r="L56" s="200">
        <v>2.3E-3</v>
      </c>
      <c r="M56" s="177">
        <v>0.47899999999999998</v>
      </c>
      <c r="N56" s="174"/>
      <c r="P56" s="132">
        <v>4.6349999999999998</v>
      </c>
      <c r="Y56" s="38"/>
    </row>
    <row r="57" spans="2:25" x14ac:dyDescent="0.25">
      <c r="B57" s="30" t="s">
        <v>147</v>
      </c>
      <c r="C57" s="113">
        <v>4.1719999999999997</v>
      </c>
      <c r="D57" s="185">
        <v>0.219</v>
      </c>
      <c r="E57" s="124">
        <v>6.0999999999999999E-2</v>
      </c>
      <c r="F57" s="48"/>
      <c r="G57" s="18"/>
      <c r="H57" s="98">
        <v>0</v>
      </c>
      <c r="I57" s="103">
        <v>4.2000000000000003E-2</v>
      </c>
      <c r="J57" s="175">
        <v>0.04</v>
      </c>
      <c r="K57" s="226">
        <v>2.5999999999999999E-3</v>
      </c>
      <c r="L57" s="200"/>
      <c r="M57" s="177">
        <v>0.182</v>
      </c>
      <c r="N57" s="174"/>
      <c r="P57" s="132">
        <v>4.7190000000000003</v>
      </c>
      <c r="Y57" s="38"/>
    </row>
    <row r="58" spans="2:25" x14ac:dyDescent="0.25">
      <c r="B58" s="30" t="s">
        <v>148</v>
      </c>
      <c r="C58" s="113">
        <v>2.7930000000000001</v>
      </c>
      <c r="D58" s="185">
        <v>0.22</v>
      </c>
      <c r="E58" s="124">
        <v>1.6E-2</v>
      </c>
      <c r="F58" s="186"/>
      <c r="G58" s="119"/>
      <c r="H58" s="120">
        <v>0</v>
      </c>
      <c r="I58" s="188">
        <v>2.7E-2</v>
      </c>
      <c r="J58" s="175">
        <v>2.9000000000000001E-2</v>
      </c>
      <c r="K58" s="226">
        <v>4.3E-3</v>
      </c>
      <c r="L58" s="200">
        <v>8.9999999999999993E-3</v>
      </c>
      <c r="M58" s="177">
        <v>0.28499999999999998</v>
      </c>
      <c r="N58" s="174"/>
      <c r="O58" s="187"/>
      <c r="P58" s="132">
        <v>3.375</v>
      </c>
      <c r="Y58" s="38"/>
    </row>
    <row r="59" spans="2:25" x14ac:dyDescent="0.25">
      <c r="B59" s="30" t="s">
        <v>149</v>
      </c>
      <c r="C59" s="113">
        <v>0.56200000000000006</v>
      </c>
      <c r="D59" s="185">
        <v>0.191</v>
      </c>
      <c r="E59" s="124">
        <v>0.01</v>
      </c>
      <c r="F59" s="186"/>
      <c r="G59" s="119"/>
      <c r="H59" s="120">
        <v>0</v>
      </c>
      <c r="I59" s="188">
        <v>3.9E-2</v>
      </c>
      <c r="J59" s="175">
        <v>2.9000000000000001E-2</v>
      </c>
      <c r="K59" s="226">
        <v>3.0000000000000001E-3</v>
      </c>
      <c r="L59" s="200">
        <v>6.9999999999999999E-4</v>
      </c>
      <c r="M59" s="177">
        <v>0.26100000000000001</v>
      </c>
      <c r="N59" s="178">
        <v>0.62</v>
      </c>
      <c r="O59" s="187"/>
      <c r="P59" s="132">
        <v>1.714</v>
      </c>
      <c r="Y59" s="38"/>
    </row>
    <row r="60" spans="2:25" x14ac:dyDescent="0.25">
      <c r="B60" s="30" t="s">
        <v>150</v>
      </c>
      <c r="C60" s="113">
        <v>2.2189999999999999</v>
      </c>
      <c r="D60" s="185">
        <v>0.27300000000000002</v>
      </c>
      <c r="E60" s="124">
        <v>3.0000000000000001E-3</v>
      </c>
      <c r="F60" s="186"/>
      <c r="G60" s="119"/>
      <c r="H60" s="120">
        <v>0</v>
      </c>
      <c r="I60" s="188">
        <v>7.6999999999999999E-2</v>
      </c>
      <c r="J60" s="175">
        <v>2.9000000000000001E-2</v>
      </c>
      <c r="K60" s="226">
        <v>2.5999999999999999E-3</v>
      </c>
      <c r="L60" s="200">
        <v>0</v>
      </c>
      <c r="M60" s="177">
        <v>0.218</v>
      </c>
      <c r="N60" s="180" t="s">
        <v>33</v>
      </c>
      <c r="O60" s="187"/>
      <c r="P60" s="132">
        <v>2.8220000000000001</v>
      </c>
      <c r="Y60" s="38"/>
    </row>
    <row r="61" spans="2:25" x14ac:dyDescent="0.25">
      <c r="B61" s="30" t="s">
        <v>151</v>
      </c>
      <c r="C61" s="113">
        <v>2.3740000000000001</v>
      </c>
      <c r="D61" s="185">
        <v>0.53600000000000003</v>
      </c>
      <c r="E61" s="124">
        <v>0.40500000000000003</v>
      </c>
      <c r="F61" s="48"/>
      <c r="G61" s="18"/>
      <c r="H61" s="194">
        <v>6.9999999999999999E-4</v>
      </c>
      <c r="I61" s="103">
        <v>4.1000000000000002E-2</v>
      </c>
      <c r="J61" s="175">
        <v>8.5000000000000006E-2</v>
      </c>
      <c r="K61" s="225">
        <v>2.2800000000000001E-2</v>
      </c>
      <c r="L61" s="200">
        <v>1.6000000000000001E-3</v>
      </c>
      <c r="M61" s="177">
        <v>0.19600000000000001</v>
      </c>
      <c r="N61" s="178">
        <v>0.59799999999999998</v>
      </c>
      <c r="P61" s="132">
        <v>4.2610000000000001</v>
      </c>
      <c r="Q61" t="s">
        <v>152</v>
      </c>
      <c r="Y61" s="38"/>
    </row>
    <row r="62" spans="2:25" x14ac:dyDescent="0.25">
      <c r="B62" s="30" t="s">
        <v>153</v>
      </c>
      <c r="C62" s="113">
        <v>1.544</v>
      </c>
      <c r="D62" s="185">
        <v>0.79600000000000004</v>
      </c>
      <c r="E62" s="124">
        <v>0.248</v>
      </c>
      <c r="F62" s="186"/>
      <c r="G62" s="119"/>
      <c r="H62" s="120">
        <v>0</v>
      </c>
      <c r="I62" s="188">
        <v>0.223</v>
      </c>
      <c r="J62" s="175">
        <v>0.05</v>
      </c>
      <c r="K62" s="151">
        <v>0</v>
      </c>
      <c r="L62" s="200">
        <v>2.5999999999999999E-3</v>
      </c>
      <c r="M62" s="177">
        <v>0.10199999999999999</v>
      </c>
      <c r="N62" s="174"/>
      <c r="O62" s="187"/>
      <c r="P62" s="132">
        <v>2.9670000000000001</v>
      </c>
      <c r="Y62" s="38"/>
    </row>
    <row r="63" spans="2:25" x14ac:dyDescent="0.25">
      <c r="B63" s="30" t="s">
        <v>154</v>
      </c>
      <c r="C63" s="113">
        <v>139.22399999999999</v>
      </c>
      <c r="D63" s="185">
        <v>13.657999999999999</v>
      </c>
      <c r="E63" s="124">
        <v>6.8929999999999998</v>
      </c>
      <c r="F63" s="186"/>
      <c r="G63" s="119"/>
      <c r="H63" s="188">
        <v>1.8200000000000001E-2</v>
      </c>
      <c r="I63" s="188">
        <v>8.3000000000000004E-2</v>
      </c>
      <c r="J63" s="175">
        <v>0.22800000000000001</v>
      </c>
      <c r="K63" s="151">
        <v>0</v>
      </c>
      <c r="L63" s="200">
        <v>0.70140000000000002</v>
      </c>
      <c r="M63" s="177">
        <v>1.6579999999999999</v>
      </c>
      <c r="N63" s="174"/>
      <c r="O63" s="187"/>
      <c r="P63" s="132">
        <v>162.464</v>
      </c>
      <c r="Q63" t="s">
        <v>157</v>
      </c>
      <c r="Y63" s="38"/>
    </row>
    <row r="64" spans="2:25" x14ac:dyDescent="0.25">
      <c r="B64" s="30" t="s">
        <v>155</v>
      </c>
      <c r="C64" s="113">
        <v>76.83</v>
      </c>
      <c r="D64" s="185">
        <v>6.3550000000000004</v>
      </c>
      <c r="E64" s="124">
        <v>3.4129999999999998</v>
      </c>
      <c r="F64" s="48"/>
      <c r="G64" s="18"/>
      <c r="H64" s="103">
        <v>1.8800000000000001E-2</v>
      </c>
      <c r="I64" s="103">
        <v>0.158</v>
      </c>
      <c r="J64" s="175">
        <v>0.46800000000000003</v>
      </c>
      <c r="K64" s="225">
        <v>8.3799999999999999E-2</v>
      </c>
      <c r="L64" s="200">
        <v>0.14610000000000001</v>
      </c>
      <c r="M64" s="177">
        <v>0.72799999999999998</v>
      </c>
      <c r="N64" s="178" t="s">
        <v>33</v>
      </c>
      <c r="P64" s="132">
        <v>88.201999999999998</v>
      </c>
      <c r="Q64" t="s">
        <v>156</v>
      </c>
      <c r="Y64" s="38"/>
    </row>
    <row r="65" spans="2:25" x14ac:dyDescent="0.25">
      <c r="B65" s="30" t="s">
        <v>158</v>
      </c>
      <c r="C65" s="113">
        <v>71.209999999999994</v>
      </c>
      <c r="D65" s="185">
        <v>3.9750000000000001</v>
      </c>
      <c r="E65" s="124">
        <v>34.405999999999999</v>
      </c>
      <c r="F65" s="186"/>
      <c r="G65" s="224">
        <v>0.40899999999999997</v>
      </c>
      <c r="H65" s="188">
        <v>4.3499999999999997E-2</v>
      </c>
      <c r="I65" s="188">
        <v>0.95</v>
      </c>
      <c r="J65" s="175">
        <v>0.67600000000000005</v>
      </c>
      <c r="K65" s="225">
        <v>0.48170000000000002</v>
      </c>
      <c r="L65" s="200">
        <v>0.47310000000000002</v>
      </c>
      <c r="M65" s="177">
        <v>1.2170000000000001</v>
      </c>
      <c r="N65" s="174"/>
      <c r="O65" s="187"/>
      <c r="P65" s="132">
        <v>113.842</v>
      </c>
      <c r="Q65" t="s">
        <v>159</v>
      </c>
      <c r="Y65" s="38"/>
    </row>
    <row r="66" spans="2:25" x14ac:dyDescent="0.25">
      <c r="B66" s="30">
        <v>44662</v>
      </c>
      <c r="C66" s="113">
        <v>54.238</v>
      </c>
      <c r="D66" s="185">
        <v>4.5199999999999996</v>
      </c>
      <c r="E66" s="124">
        <v>2.8809999999999998</v>
      </c>
      <c r="F66" s="186"/>
      <c r="G66" s="119"/>
      <c r="H66" s="188">
        <v>2.1299999999999999E-2</v>
      </c>
      <c r="I66" s="188">
        <v>0.59</v>
      </c>
      <c r="J66" s="175">
        <v>0.16800000000000001</v>
      </c>
      <c r="K66" s="151">
        <v>0</v>
      </c>
      <c r="L66" s="200">
        <v>1.77E-2</v>
      </c>
      <c r="M66" s="177">
        <v>0.53200000000000003</v>
      </c>
      <c r="N66" s="178" t="s">
        <v>33</v>
      </c>
      <c r="O66" s="187"/>
      <c r="P66" s="132">
        <v>62.957000000000001</v>
      </c>
      <c r="Y66" s="38"/>
    </row>
    <row r="67" spans="2:25" x14ac:dyDescent="0.25">
      <c r="B67" s="30">
        <v>44672</v>
      </c>
      <c r="C67" s="113">
        <v>103.541</v>
      </c>
      <c r="D67" s="185">
        <v>4.0490000000000004</v>
      </c>
      <c r="E67" s="124">
        <v>0.64300000000000002</v>
      </c>
      <c r="F67" s="186"/>
      <c r="G67" s="119"/>
      <c r="H67" s="188">
        <v>8.0000000000000002E-3</v>
      </c>
      <c r="I67" s="188">
        <v>0.17</v>
      </c>
      <c r="J67" s="175">
        <v>0.35299999999999998</v>
      </c>
      <c r="K67" s="225">
        <v>0.55300000000000005</v>
      </c>
      <c r="L67" s="200">
        <v>4.6399999999999997E-2</v>
      </c>
      <c r="M67" s="177">
        <v>1.6539999999999999</v>
      </c>
      <c r="N67" s="178" t="s">
        <v>33</v>
      </c>
      <c r="O67" s="187"/>
      <c r="P67" s="132">
        <v>110.52</v>
      </c>
      <c r="Q67" t="s">
        <v>160</v>
      </c>
      <c r="Y67" s="38"/>
    </row>
    <row r="68" spans="2:25" x14ac:dyDescent="0.25">
      <c r="B68" s="30" t="s">
        <v>161</v>
      </c>
      <c r="C68" s="113">
        <v>45.420999999999999</v>
      </c>
      <c r="D68" s="185">
        <v>1.2689999999999999</v>
      </c>
      <c r="E68" s="124">
        <v>1.2270000000000001</v>
      </c>
      <c r="F68" s="186"/>
      <c r="G68" s="119"/>
      <c r="H68" s="188">
        <v>1.2E-2</v>
      </c>
      <c r="I68" s="188">
        <v>0.161</v>
      </c>
      <c r="J68" s="175">
        <v>0.08</v>
      </c>
      <c r="K68" s="225">
        <v>3.3000000000000002E-2</v>
      </c>
      <c r="L68" s="200">
        <v>6.3E-3</v>
      </c>
      <c r="M68" s="177">
        <v>0.64400000000000002</v>
      </c>
      <c r="N68" s="178" t="s">
        <v>33</v>
      </c>
      <c r="O68" s="187"/>
      <c r="P68" s="132">
        <v>48.853000000000002</v>
      </c>
      <c r="Y68" s="38"/>
    </row>
    <row r="69" spans="2:25" x14ac:dyDescent="0.25">
      <c r="B69" s="30">
        <v>44686</v>
      </c>
      <c r="C69" s="113">
        <v>89.561999999999998</v>
      </c>
      <c r="D69" s="185">
        <v>4.1929999999999996</v>
      </c>
      <c r="E69" s="124">
        <v>1.258</v>
      </c>
      <c r="F69" s="186"/>
      <c r="G69" s="119"/>
      <c r="H69" s="197">
        <v>1.6000000000000001E-3</v>
      </c>
      <c r="I69" s="188">
        <v>0.374</v>
      </c>
      <c r="J69" s="175">
        <v>0.27900000000000003</v>
      </c>
      <c r="K69" s="151">
        <v>4.8000000000000001E-2</v>
      </c>
      <c r="L69" s="200">
        <v>3.8E-3</v>
      </c>
      <c r="M69" s="177">
        <v>0.26100000000000001</v>
      </c>
      <c r="N69" s="178" t="s">
        <v>33</v>
      </c>
      <c r="O69" s="187"/>
      <c r="P69" s="132">
        <v>95.98</v>
      </c>
      <c r="Q69" t="s">
        <v>163</v>
      </c>
      <c r="Y69" s="38"/>
    </row>
    <row r="70" spans="2:25" x14ac:dyDescent="0.25">
      <c r="B70" s="30" t="s">
        <v>164</v>
      </c>
      <c r="C70" s="113">
        <v>54.771000000000001</v>
      </c>
      <c r="D70" s="185">
        <v>1.1739999999999999</v>
      </c>
      <c r="E70" s="124">
        <v>0.7</v>
      </c>
      <c r="F70" s="186"/>
      <c r="G70" s="119"/>
      <c r="H70" s="197">
        <v>1.1599999999999999E-2</v>
      </c>
      <c r="I70" s="188">
        <v>0.186</v>
      </c>
      <c r="J70" s="175">
        <v>0.125</v>
      </c>
      <c r="K70" s="151">
        <v>9.7999999999999997E-3</v>
      </c>
      <c r="L70" s="181">
        <v>0</v>
      </c>
      <c r="M70" s="177">
        <v>0.104</v>
      </c>
      <c r="N70" s="178" t="s">
        <v>33</v>
      </c>
      <c r="O70" s="187"/>
      <c r="P70" s="132">
        <v>57.082000000000001</v>
      </c>
      <c r="Y70" s="38"/>
    </row>
    <row r="71" spans="2:25" x14ac:dyDescent="0.25">
      <c r="B71" s="30" t="s">
        <v>165</v>
      </c>
      <c r="C71" s="113">
        <v>25.773</v>
      </c>
      <c r="D71" s="185">
        <v>0.66</v>
      </c>
      <c r="E71" s="124">
        <v>0.50600000000000001</v>
      </c>
      <c r="F71" s="186"/>
      <c r="G71" s="119"/>
      <c r="H71" s="197">
        <v>2.0999999999999999E-3</v>
      </c>
      <c r="I71" s="188">
        <v>0.14399999999999999</v>
      </c>
      <c r="J71" s="175">
        <v>0.11</v>
      </c>
      <c r="K71" s="151">
        <v>8.2000000000000007E-3</v>
      </c>
      <c r="L71" s="181">
        <v>0</v>
      </c>
      <c r="M71" s="177">
        <v>0.23599999999999999</v>
      </c>
      <c r="N71" s="178" t="s">
        <v>33</v>
      </c>
      <c r="O71" s="187"/>
      <c r="P71" s="132">
        <v>27.439</v>
      </c>
      <c r="Y71" s="38"/>
    </row>
    <row r="72" spans="2:25" x14ac:dyDescent="0.25">
      <c r="B72" s="30" t="s">
        <v>166</v>
      </c>
      <c r="C72" s="113">
        <v>19.201000000000001</v>
      </c>
      <c r="D72" s="185">
        <v>0.73</v>
      </c>
      <c r="E72" s="124">
        <v>0.52600000000000002</v>
      </c>
      <c r="F72" s="186"/>
      <c r="G72" s="119"/>
      <c r="H72" s="229">
        <v>8.9999999999999998E-4</v>
      </c>
      <c r="I72" s="188">
        <v>0.123</v>
      </c>
      <c r="J72" s="175">
        <v>2.8000000000000001E-2</v>
      </c>
      <c r="K72" s="151">
        <v>7.3000000000000001E-3</v>
      </c>
      <c r="L72" s="200">
        <v>4.1999999999999997E-3</v>
      </c>
      <c r="M72" s="177">
        <v>0.113</v>
      </c>
      <c r="N72" s="178" t="s">
        <v>33</v>
      </c>
      <c r="O72" s="187"/>
      <c r="P72" s="132">
        <v>20.731999999999999</v>
      </c>
      <c r="Y72" s="38"/>
    </row>
    <row r="73" spans="2:25" x14ac:dyDescent="0.25">
      <c r="B73" s="30">
        <v>44714</v>
      </c>
      <c r="C73" s="113">
        <v>9.7479999999999993</v>
      </c>
      <c r="D73" s="185">
        <v>0.32700000000000001</v>
      </c>
      <c r="E73" s="124">
        <v>0.62</v>
      </c>
      <c r="F73" s="48"/>
      <c r="G73" s="18"/>
      <c r="H73" s="229">
        <v>1.2999999999999999E-2</v>
      </c>
      <c r="I73" s="188">
        <v>0.191</v>
      </c>
      <c r="J73" s="175">
        <v>4.8000000000000001E-2</v>
      </c>
      <c r="K73" s="151">
        <v>2.0199999999999999E-2</v>
      </c>
      <c r="L73" s="200">
        <v>8.3999999999999995E-3</v>
      </c>
      <c r="M73" s="177">
        <v>0.28499999999999998</v>
      </c>
      <c r="N73" s="178" t="s">
        <v>33</v>
      </c>
      <c r="P73" s="132">
        <v>11.247</v>
      </c>
      <c r="Y73" s="38"/>
    </row>
    <row r="74" spans="2:25" x14ac:dyDescent="0.25">
      <c r="B74" s="30">
        <v>44715</v>
      </c>
      <c r="C74" s="113">
        <v>14.199</v>
      </c>
      <c r="D74" s="185">
        <v>0.248</v>
      </c>
      <c r="E74" s="124">
        <v>1.0620000000000001</v>
      </c>
      <c r="F74" s="48"/>
      <c r="G74" s="18"/>
      <c r="H74" s="229"/>
      <c r="I74" s="188">
        <v>0.39100000000000001</v>
      </c>
      <c r="J74" s="175">
        <v>0.67100000000000004</v>
      </c>
      <c r="K74" s="151">
        <v>3.0200000000000001E-2</v>
      </c>
      <c r="L74" s="200"/>
      <c r="M74" s="177">
        <v>0.23100000000000001</v>
      </c>
      <c r="N74" s="174"/>
      <c r="P74" s="132">
        <v>16.832999999999998</v>
      </c>
      <c r="Y74" s="38"/>
    </row>
    <row r="75" spans="2:25" x14ac:dyDescent="0.25">
      <c r="B75" s="30">
        <v>44716</v>
      </c>
      <c r="C75" s="113">
        <v>11.473000000000001</v>
      </c>
      <c r="D75" s="185">
        <v>0.13500000000000001</v>
      </c>
      <c r="E75" s="124">
        <v>2.4649999999999999</v>
      </c>
      <c r="F75" s="48"/>
      <c r="G75" s="18"/>
      <c r="H75" s="229"/>
      <c r="I75" s="188">
        <v>0.48</v>
      </c>
      <c r="J75" s="175">
        <v>0.08</v>
      </c>
      <c r="K75" s="151">
        <v>4.9099999999999998E-2</v>
      </c>
      <c r="L75" s="200"/>
      <c r="M75" s="177">
        <v>0.311</v>
      </c>
      <c r="N75" s="174"/>
      <c r="P75" s="132">
        <v>14.992000000000001</v>
      </c>
      <c r="Y75" s="38"/>
    </row>
    <row r="76" spans="2:25" x14ac:dyDescent="0.25">
      <c r="B76" s="30">
        <v>44717</v>
      </c>
      <c r="C76" s="113">
        <v>12.512</v>
      </c>
      <c r="D76" s="185">
        <v>0.14499999999999999</v>
      </c>
      <c r="E76" s="124">
        <v>1.353</v>
      </c>
      <c r="F76" s="186"/>
      <c r="G76" s="119"/>
      <c r="H76" s="120"/>
      <c r="I76" s="188">
        <v>0.40699999999999997</v>
      </c>
      <c r="J76" s="175">
        <v>9.2999999999999999E-2</v>
      </c>
      <c r="K76" s="151">
        <v>3.1E-2</v>
      </c>
      <c r="L76" s="200"/>
      <c r="M76" s="177">
        <v>0.29699999999999999</v>
      </c>
      <c r="N76" s="174"/>
      <c r="O76" s="187"/>
      <c r="P76" s="132">
        <v>14.837999999999999</v>
      </c>
      <c r="Y76" s="38"/>
    </row>
    <row r="77" spans="2:25" x14ac:dyDescent="0.25">
      <c r="B77" s="30">
        <v>44718</v>
      </c>
      <c r="C77" s="113">
        <v>10.984</v>
      </c>
      <c r="D77" s="185">
        <v>0.113</v>
      </c>
      <c r="E77" s="124">
        <v>0.52</v>
      </c>
      <c r="F77" s="186"/>
      <c r="G77" s="119"/>
      <c r="H77" s="120"/>
      <c r="I77" s="188">
        <v>0.32800000000000001</v>
      </c>
      <c r="J77" s="175">
        <v>5.5E-2</v>
      </c>
      <c r="K77" s="151">
        <v>2.1999999999999999E-2</v>
      </c>
      <c r="L77" s="200"/>
      <c r="M77" s="177">
        <v>0.21199999999999999</v>
      </c>
      <c r="N77" s="174"/>
      <c r="O77" s="187"/>
      <c r="P77" s="132">
        <v>12.234</v>
      </c>
      <c r="Y77" s="38"/>
    </row>
    <row r="78" spans="2:25" x14ac:dyDescent="0.25">
      <c r="B78" s="30">
        <v>44719</v>
      </c>
      <c r="C78" s="113">
        <v>18.93</v>
      </c>
      <c r="D78" s="185">
        <v>0.30099999999999999</v>
      </c>
      <c r="E78" s="124">
        <v>0.39900000000000002</v>
      </c>
      <c r="F78" s="186"/>
      <c r="G78" s="44" t="s">
        <v>33</v>
      </c>
      <c r="H78" s="98" t="s">
        <v>167</v>
      </c>
      <c r="I78" s="188">
        <v>0.23</v>
      </c>
      <c r="J78" s="175">
        <v>6.8000000000000005E-2</v>
      </c>
      <c r="K78" s="151">
        <v>1.9699999999999999E-2</v>
      </c>
      <c r="L78" s="181" t="s">
        <v>24</v>
      </c>
      <c r="M78" s="177">
        <v>0.26200000000000001</v>
      </c>
      <c r="N78" s="178" t="s">
        <v>33</v>
      </c>
      <c r="O78" s="187"/>
      <c r="P78" s="132">
        <v>20.209</v>
      </c>
      <c r="Y78" s="38"/>
    </row>
    <row r="79" spans="2:25" x14ac:dyDescent="0.25">
      <c r="B79" s="30">
        <v>44720</v>
      </c>
      <c r="C79" s="113">
        <v>17.030999999999999</v>
      </c>
      <c r="D79" s="185">
        <v>0.13</v>
      </c>
      <c r="E79" s="124">
        <v>0.153</v>
      </c>
      <c r="F79" s="48"/>
      <c r="G79" s="18"/>
      <c r="H79" s="98"/>
      <c r="I79" s="188">
        <v>9.8000000000000004E-2</v>
      </c>
      <c r="J79" s="175">
        <v>5.2999999999999999E-2</v>
      </c>
      <c r="K79" s="151">
        <v>1.18E-2</v>
      </c>
      <c r="L79" s="181"/>
      <c r="M79" s="177">
        <v>0.26200000000000001</v>
      </c>
      <c r="N79" s="174"/>
      <c r="P79" s="132">
        <v>17.738</v>
      </c>
      <c r="Y79" s="38"/>
    </row>
    <row r="80" spans="2:25" x14ac:dyDescent="0.25">
      <c r="B80" s="30">
        <v>44721</v>
      </c>
      <c r="C80" s="113">
        <v>13.96</v>
      </c>
      <c r="D80" s="185">
        <v>0.154</v>
      </c>
      <c r="E80" s="124">
        <v>6.8000000000000005E-2</v>
      </c>
      <c r="F80" s="48"/>
      <c r="G80" s="35"/>
      <c r="H80" s="238"/>
      <c r="I80" s="188">
        <v>9.5000000000000001E-2</v>
      </c>
      <c r="J80" s="175">
        <v>0.01</v>
      </c>
      <c r="K80" s="151">
        <v>1.09E-2</v>
      </c>
      <c r="L80" s="200"/>
      <c r="M80" s="233">
        <v>0.34499999999999997</v>
      </c>
      <c r="N80" s="174"/>
      <c r="P80" s="132">
        <v>14.643000000000001</v>
      </c>
      <c r="Y80" s="38"/>
    </row>
    <row r="81" spans="2:25" x14ac:dyDescent="0.25">
      <c r="B81" s="30">
        <v>44722</v>
      </c>
      <c r="C81" s="113">
        <v>19.515000000000001</v>
      </c>
      <c r="D81" s="185">
        <v>0.12</v>
      </c>
      <c r="E81" s="124">
        <v>0.12</v>
      </c>
      <c r="F81" s="186"/>
      <c r="G81" s="119"/>
      <c r="H81" s="120"/>
      <c r="I81" s="188">
        <v>0.16300000000000001</v>
      </c>
      <c r="J81" s="175">
        <v>7.6999999999999999E-2</v>
      </c>
      <c r="K81" s="151">
        <v>7.9000000000000008E-3</v>
      </c>
      <c r="L81" s="181"/>
      <c r="M81" s="177">
        <v>0.29399999999999998</v>
      </c>
      <c r="N81" s="174"/>
      <c r="O81" s="187"/>
      <c r="P81" s="132">
        <v>20.297000000000001</v>
      </c>
      <c r="Y81" s="38"/>
    </row>
    <row r="82" spans="2:25" x14ac:dyDescent="0.25">
      <c r="B82" s="30">
        <v>44723</v>
      </c>
      <c r="C82" s="113">
        <v>18.170000000000002</v>
      </c>
      <c r="D82" s="185">
        <v>0.13800000000000001</v>
      </c>
      <c r="E82" s="124">
        <v>0.21299999999999999</v>
      </c>
      <c r="F82" s="186"/>
      <c r="G82" s="119"/>
      <c r="H82" s="120"/>
      <c r="I82" s="188">
        <v>0.11</v>
      </c>
      <c r="J82" s="175">
        <v>6.4000000000000001E-2</v>
      </c>
      <c r="K82" s="151">
        <v>1.4800000000000001E-2</v>
      </c>
      <c r="L82" s="181"/>
      <c r="M82" s="177">
        <v>0.20399999999999999</v>
      </c>
      <c r="N82" s="174"/>
      <c r="O82" s="187"/>
      <c r="P82" s="132">
        <v>18.913</v>
      </c>
      <c r="Y82" s="38"/>
    </row>
    <row r="83" spans="2:25" x14ac:dyDescent="0.25">
      <c r="B83" s="30">
        <v>44724</v>
      </c>
      <c r="C83" s="113">
        <v>26.2</v>
      </c>
      <c r="D83" s="185">
        <v>0.13</v>
      </c>
      <c r="E83" s="124">
        <v>1.7000000000000001E-2</v>
      </c>
      <c r="F83" s="186"/>
      <c r="G83" s="119"/>
      <c r="H83" s="120"/>
      <c r="I83" s="188">
        <v>0.17799999999999999</v>
      </c>
      <c r="J83" s="175">
        <v>4.3999999999999997E-2</v>
      </c>
      <c r="K83" s="151">
        <v>1.4200000000000001E-2</v>
      </c>
      <c r="L83" s="181"/>
      <c r="M83" s="177">
        <v>0.20399999999999999</v>
      </c>
      <c r="N83" s="174"/>
      <c r="O83" s="187"/>
      <c r="P83" s="132">
        <v>26.789000000000001</v>
      </c>
      <c r="Y83" s="38"/>
    </row>
    <row r="84" spans="2:25" x14ac:dyDescent="0.25">
      <c r="B84" s="30">
        <v>44725</v>
      </c>
      <c r="C84" s="113">
        <v>18.582999999999998</v>
      </c>
      <c r="D84" s="185">
        <v>0.188</v>
      </c>
      <c r="E84" s="124">
        <v>4.8000000000000001E-2</v>
      </c>
      <c r="F84" s="186"/>
      <c r="G84" s="119"/>
      <c r="H84" s="120"/>
      <c r="I84" s="188">
        <v>0.104</v>
      </c>
      <c r="J84" s="175">
        <v>5.3999999999999999E-2</v>
      </c>
      <c r="K84" s="151">
        <v>1.4800000000000001E-2</v>
      </c>
      <c r="L84" s="181"/>
      <c r="M84" s="177">
        <v>5.6000000000000001E-2</v>
      </c>
      <c r="N84" s="174"/>
      <c r="O84" s="187"/>
      <c r="P84" s="132">
        <v>19.047999999999998</v>
      </c>
      <c r="Y84" s="38"/>
    </row>
    <row r="85" spans="2:25" x14ac:dyDescent="0.25">
      <c r="B85" s="30">
        <v>44726</v>
      </c>
      <c r="C85" s="113">
        <v>16.541</v>
      </c>
      <c r="D85" s="185">
        <v>0.13600000000000001</v>
      </c>
      <c r="E85" s="124" t="s">
        <v>167</v>
      </c>
      <c r="F85" s="186"/>
      <c r="G85" s="119"/>
      <c r="H85" s="120"/>
      <c r="I85" s="188">
        <v>9.2999999999999999E-2</v>
      </c>
      <c r="J85" s="175">
        <v>3.6999999999999998E-2</v>
      </c>
      <c r="K85" s="151">
        <v>7.6E-3</v>
      </c>
      <c r="L85" s="181"/>
      <c r="M85" s="177">
        <v>7.5999999999999998E-2</v>
      </c>
      <c r="N85" s="174"/>
      <c r="O85" s="187"/>
      <c r="P85" s="132">
        <v>16.89</v>
      </c>
      <c r="Y85" s="38"/>
    </row>
    <row r="86" spans="2:25" x14ac:dyDescent="0.25">
      <c r="B86" s="30">
        <v>44727</v>
      </c>
      <c r="C86" s="113">
        <v>12.378</v>
      </c>
      <c r="D86" s="185">
        <v>0.09</v>
      </c>
      <c r="E86" s="124" t="s">
        <v>167</v>
      </c>
      <c r="F86" s="48"/>
      <c r="G86" s="18"/>
      <c r="H86" s="98"/>
      <c r="I86" s="188">
        <v>0.13400000000000001</v>
      </c>
      <c r="J86" s="175">
        <v>5.1999999999999998E-2</v>
      </c>
      <c r="K86" s="151" t="s">
        <v>167</v>
      </c>
      <c r="L86" s="172"/>
      <c r="M86" s="177">
        <v>0.27</v>
      </c>
      <c r="N86" s="174"/>
      <c r="P86" s="132">
        <v>12.923999999999999</v>
      </c>
      <c r="Y86" s="38"/>
    </row>
    <row r="87" spans="2:25" x14ac:dyDescent="0.25">
      <c r="B87" s="30">
        <v>44728</v>
      </c>
      <c r="C87" s="113">
        <v>23.062000000000001</v>
      </c>
      <c r="D87" s="185">
        <v>0.124</v>
      </c>
      <c r="E87" s="124" t="s">
        <v>167</v>
      </c>
      <c r="F87" s="186"/>
      <c r="G87" s="119" t="s">
        <v>33</v>
      </c>
      <c r="H87" s="120" t="s">
        <v>167</v>
      </c>
      <c r="I87" s="188">
        <v>7.5999999999999998E-2</v>
      </c>
      <c r="J87" s="175">
        <v>6.0999999999999999E-2</v>
      </c>
      <c r="K87" s="151" t="s">
        <v>167</v>
      </c>
      <c r="L87" s="181" t="s">
        <v>24</v>
      </c>
      <c r="M87" s="177">
        <v>0.317</v>
      </c>
      <c r="N87" s="178" t="s">
        <v>33</v>
      </c>
      <c r="P87" s="132">
        <v>23.573</v>
      </c>
      <c r="Y87" s="38"/>
    </row>
    <row r="88" spans="2:25" x14ac:dyDescent="0.25">
      <c r="B88" s="30">
        <v>44729</v>
      </c>
      <c r="C88" s="113">
        <v>14.28</v>
      </c>
      <c r="D88" s="185">
        <v>0.153</v>
      </c>
      <c r="E88" s="124" t="s">
        <v>167</v>
      </c>
      <c r="F88" s="48"/>
      <c r="G88" s="18"/>
      <c r="H88" s="98"/>
      <c r="I88" s="188">
        <v>0.06</v>
      </c>
      <c r="J88" s="175">
        <v>3.1E-2</v>
      </c>
      <c r="K88" s="151" t="s">
        <v>167</v>
      </c>
      <c r="L88" s="172"/>
      <c r="M88" s="177">
        <v>0.21299999999999999</v>
      </c>
      <c r="N88" s="174"/>
      <c r="P88" s="132">
        <v>14.737</v>
      </c>
      <c r="Y88" s="38"/>
    </row>
    <row r="89" spans="2:25" x14ac:dyDescent="0.25">
      <c r="B89" s="30">
        <v>44730</v>
      </c>
      <c r="C89" s="113">
        <v>16.010999999999999</v>
      </c>
      <c r="D89" s="185">
        <v>0.25</v>
      </c>
      <c r="E89" s="124" t="s">
        <v>167</v>
      </c>
      <c r="F89" s="186"/>
      <c r="G89" s="119"/>
      <c r="H89" s="120"/>
      <c r="I89" s="188">
        <v>0.124</v>
      </c>
      <c r="J89" s="175">
        <v>2.5000000000000001E-2</v>
      </c>
      <c r="K89" s="151" t="s">
        <v>167</v>
      </c>
      <c r="L89" s="181"/>
      <c r="M89" s="177">
        <v>0.20399999999999999</v>
      </c>
      <c r="N89" s="174"/>
      <c r="O89" s="187"/>
      <c r="P89" s="132">
        <v>16.614000000000001</v>
      </c>
      <c r="Y89" s="38"/>
    </row>
    <row r="90" spans="2:25" x14ac:dyDescent="0.25">
      <c r="B90" s="30">
        <v>44731</v>
      </c>
      <c r="C90" s="113">
        <v>37.752000000000002</v>
      </c>
      <c r="D90" s="185">
        <v>0.224</v>
      </c>
      <c r="E90" s="124" t="s">
        <v>167</v>
      </c>
      <c r="F90" s="186"/>
      <c r="G90" s="119"/>
      <c r="H90" s="120"/>
      <c r="I90" s="188">
        <v>5.8000000000000003E-2</v>
      </c>
      <c r="J90" s="175">
        <v>0.05</v>
      </c>
      <c r="K90" s="151" t="s">
        <v>167</v>
      </c>
      <c r="L90" s="181"/>
      <c r="M90" s="177">
        <v>0.34799999999999998</v>
      </c>
      <c r="N90" s="174"/>
      <c r="O90" s="187"/>
      <c r="P90" s="132">
        <v>38.430999999999997</v>
      </c>
      <c r="Y90" s="38"/>
    </row>
    <row r="91" spans="2:25" x14ac:dyDescent="0.25">
      <c r="B91" s="30">
        <v>44732</v>
      </c>
      <c r="C91" s="113">
        <v>34.514000000000003</v>
      </c>
      <c r="D91" s="185">
        <v>0.14499999999999999</v>
      </c>
      <c r="E91" s="124" t="s">
        <v>167</v>
      </c>
      <c r="F91" s="186"/>
      <c r="G91" s="119"/>
      <c r="H91" s="120"/>
      <c r="I91" s="188">
        <v>4.5999999999999999E-2</v>
      </c>
      <c r="J91" s="175">
        <v>3.6999999999999998E-2</v>
      </c>
      <c r="K91" s="151" t="s">
        <v>167</v>
      </c>
      <c r="L91" s="181"/>
      <c r="M91" s="177">
        <v>0.374</v>
      </c>
      <c r="N91" s="174"/>
      <c r="O91" s="187"/>
      <c r="P91" s="132">
        <v>35.115000000000002</v>
      </c>
      <c r="Y91" s="38"/>
    </row>
    <row r="92" spans="2:25" x14ac:dyDescent="0.25">
      <c r="B92" s="30">
        <v>44733</v>
      </c>
      <c r="C92" s="113">
        <v>35.936</v>
      </c>
      <c r="D92" s="185">
        <v>0.17599999999999999</v>
      </c>
      <c r="E92" s="124" t="s">
        <v>167</v>
      </c>
      <c r="F92" s="186"/>
      <c r="G92" s="119"/>
      <c r="H92" s="120"/>
      <c r="I92" s="188">
        <v>4.1000000000000002E-2</v>
      </c>
      <c r="J92" s="175">
        <v>6.2E-2</v>
      </c>
      <c r="K92" s="151" t="s">
        <v>167</v>
      </c>
      <c r="L92" s="181"/>
      <c r="M92" s="177">
        <v>0.16400000000000001</v>
      </c>
      <c r="N92" s="174"/>
      <c r="O92" s="187"/>
      <c r="P92" s="132">
        <v>36.378999999999998</v>
      </c>
      <c r="Y92" s="38"/>
    </row>
    <row r="93" spans="2:25" x14ac:dyDescent="0.25">
      <c r="B93" s="30">
        <v>44734</v>
      </c>
      <c r="C93" s="113">
        <v>49.878</v>
      </c>
      <c r="D93" s="185">
        <v>0.17399999999999999</v>
      </c>
      <c r="E93" s="124" t="s">
        <v>167</v>
      </c>
      <c r="F93" s="186"/>
      <c r="G93" s="119" t="s">
        <v>33</v>
      </c>
      <c r="H93" s="120" t="s">
        <v>167</v>
      </c>
      <c r="I93" s="188">
        <v>9.8000000000000004E-2</v>
      </c>
      <c r="J93" s="175">
        <v>0.03</v>
      </c>
      <c r="K93" s="151" t="s">
        <v>167</v>
      </c>
      <c r="L93" s="181" t="s">
        <v>24</v>
      </c>
      <c r="M93" s="177">
        <v>0.13700000000000001</v>
      </c>
      <c r="N93" s="178" t="s">
        <v>33</v>
      </c>
      <c r="O93" s="187"/>
      <c r="P93" s="132">
        <v>50.317</v>
      </c>
      <c r="Q93" t="s">
        <v>168</v>
      </c>
      <c r="Y93" s="38"/>
    </row>
    <row r="94" spans="2:25" x14ac:dyDescent="0.25">
      <c r="B94" s="30">
        <v>44735</v>
      </c>
      <c r="C94" s="113">
        <v>40.652999999999999</v>
      </c>
      <c r="D94" s="185">
        <v>0.17</v>
      </c>
      <c r="E94" s="124" t="s">
        <v>167</v>
      </c>
      <c r="F94" s="186"/>
      <c r="G94" s="119"/>
      <c r="H94" s="120"/>
      <c r="I94" s="188">
        <v>0.114</v>
      </c>
      <c r="J94" s="175">
        <v>3.7999999999999999E-2</v>
      </c>
      <c r="K94" s="151" t="s">
        <v>167</v>
      </c>
      <c r="L94" s="181"/>
      <c r="M94" s="177">
        <v>7.8E-2</v>
      </c>
      <c r="N94" s="178"/>
      <c r="O94" s="187"/>
      <c r="P94" s="132">
        <v>41.052999999999997</v>
      </c>
      <c r="Y94" s="38"/>
    </row>
    <row r="95" spans="2:25" x14ac:dyDescent="0.25">
      <c r="B95" s="30">
        <v>44736</v>
      </c>
      <c r="C95" s="113">
        <v>35.177</v>
      </c>
      <c r="D95" s="185">
        <v>0.16</v>
      </c>
      <c r="E95" s="124" t="s">
        <v>167</v>
      </c>
      <c r="F95" s="48"/>
      <c r="G95" s="119"/>
      <c r="H95" s="120"/>
      <c r="I95" s="188">
        <v>0.17199999999999999</v>
      </c>
      <c r="J95" s="175">
        <v>2.5999999999999999E-2</v>
      </c>
      <c r="K95" s="151" t="s">
        <v>167</v>
      </c>
      <c r="L95" s="181"/>
      <c r="M95" s="177">
        <v>0.36</v>
      </c>
      <c r="N95" s="178"/>
      <c r="P95" s="132">
        <v>35.896999999999998</v>
      </c>
      <c r="Y95" s="38"/>
    </row>
    <row r="96" spans="2:25" x14ac:dyDescent="0.25">
      <c r="B96" s="30">
        <v>44737</v>
      </c>
      <c r="C96" s="113">
        <v>31.073</v>
      </c>
      <c r="D96" s="185">
        <v>9.8000000000000004E-2</v>
      </c>
      <c r="E96" s="124" t="s">
        <v>167</v>
      </c>
      <c r="F96" s="186"/>
      <c r="G96" s="119"/>
      <c r="H96" s="120"/>
      <c r="I96" s="188">
        <v>5.5E-2</v>
      </c>
      <c r="J96" s="237">
        <v>5.1999999999999998E-2</v>
      </c>
      <c r="K96" s="151" t="s">
        <v>167</v>
      </c>
      <c r="L96" s="181"/>
      <c r="M96" s="177">
        <v>0.1</v>
      </c>
      <c r="N96" s="178"/>
      <c r="O96" s="187"/>
      <c r="P96" s="132">
        <v>31.379000000000001</v>
      </c>
      <c r="Y96" s="38"/>
    </row>
    <row r="97" spans="2:25" x14ac:dyDescent="0.25">
      <c r="B97" s="30">
        <v>44738</v>
      </c>
      <c r="C97" s="113">
        <v>32.991999999999997</v>
      </c>
      <c r="D97" s="185">
        <v>8.7999999999999995E-2</v>
      </c>
      <c r="E97" s="124" t="s">
        <v>167</v>
      </c>
      <c r="F97" s="48"/>
      <c r="G97" s="18"/>
      <c r="H97" s="98"/>
      <c r="I97" s="188">
        <v>4.8000000000000001E-2</v>
      </c>
      <c r="J97" s="175">
        <v>1.7999999999999999E-2</v>
      </c>
      <c r="K97" s="151" t="s">
        <v>167</v>
      </c>
      <c r="L97" s="172"/>
      <c r="M97" s="177">
        <v>0.11</v>
      </c>
      <c r="N97" s="178"/>
      <c r="P97" s="132">
        <v>33.256</v>
      </c>
      <c r="Y97" s="38"/>
    </row>
    <row r="98" spans="2:25" x14ac:dyDescent="0.25">
      <c r="B98" s="30">
        <v>44739</v>
      </c>
      <c r="C98" s="113">
        <v>37.732999999999997</v>
      </c>
      <c r="D98" s="185">
        <v>0.158</v>
      </c>
      <c r="E98" s="124" t="s">
        <v>167</v>
      </c>
      <c r="F98" s="186"/>
      <c r="G98" s="119"/>
      <c r="H98" s="120"/>
      <c r="I98" s="188">
        <v>4.8000000000000001E-2</v>
      </c>
      <c r="J98" s="175">
        <v>1.4E-2</v>
      </c>
      <c r="K98" s="151" t="s">
        <v>167</v>
      </c>
      <c r="L98" s="181"/>
      <c r="M98" s="177">
        <v>0.11</v>
      </c>
      <c r="N98" s="178"/>
      <c r="O98" s="187"/>
      <c r="P98" s="132">
        <v>38.063000000000002</v>
      </c>
      <c r="Y98" s="38"/>
    </row>
    <row r="99" spans="2:25" x14ac:dyDescent="0.25">
      <c r="B99" s="30">
        <v>44740</v>
      </c>
      <c r="C99" s="113">
        <v>22.388999999999999</v>
      </c>
      <c r="D99" s="185">
        <v>0.112</v>
      </c>
      <c r="E99" s="124" t="s">
        <v>167</v>
      </c>
      <c r="F99" s="186"/>
      <c r="G99" s="119"/>
      <c r="H99" s="120"/>
      <c r="I99" s="188">
        <v>3.4000000000000002E-2</v>
      </c>
      <c r="J99" s="175">
        <v>1.7999999999999999E-2</v>
      </c>
      <c r="K99" s="151" t="s">
        <v>167</v>
      </c>
      <c r="L99" s="181"/>
      <c r="M99" s="177">
        <v>0.10100000000000001</v>
      </c>
      <c r="N99" s="178"/>
      <c r="O99" s="187"/>
      <c r="P99" s="132">
        <v>22.655000000000001</v>
      </c>
      <c r="Y99" s="38"/>
    </row>
    <row r="100" spans="2:25" x14ac:dyDescent="0.25">
      <c r="B100" s="30">
        <v>44741</v>
      </c>
      <c r="C100" s="113">
        <v>36.843000000000004</v>
      </c>
      <c r="D100" s="185">
        <v>8.7999999999999995E-2</v>
      </c>
      <c r="E100" s="124" t="s">
        <v>167</v>
      </c>
      <c r="F100" s="186"/>
      <c r="G100" s="119"/>
      <c r="H100" s="120"/>
      <c r="I100" s="188">
        <v>6.4000000000000001E-2</v>
      </c>
      <c r="J100" s="175">
        <v>1.0999999999999999E-2</v>
      </c>
      <c r="K100" s="151" t="s">
        <v>167</v>
      </c>
      <c r="L100" s="181"/>
      <c r="M100" s="177">
        <v>0.38700000000000001</v>
      </c>
      <c r="N100" s="178"/>
      <c r="O100" s="187"/>
      <c r="P100" s="132">
        <v>37.393000000000001</v>
      </c>
      <c r="Y100" s="38"/>
    </row>
    <row r="101" spans="2:25" x14ac:dyDescent="0.25">
      <c r="B101" s="30">
        <v>44742</v>
      </c>
      <c r="C101" s="113">
        <v>31.774999999999999</v>
      </c>
      <c r="D101" s="185">
        <v>9.4E-2</v>
      </c>
      <c r="E101" s="124" t="s">
        <v>167</v>
      </c>
      <c r="F101" s="186"/>
      <c r="G101" s="119"/>
      <c r="H101" s="120"/>
      <c r="I101" s="188">
        <v>0.10100000000000001</v>
      </c>
      <c r="J101" s="175">
        <v>1.7999999999999999E-2</v>
      </c>
      <c r="K101" s="151" t="s">
        <v>167</v>
      </c>
      <c r="L101" s="181"/>
      <c r="M101" s="177">
        <v>0.25</v>
      </c>
      <c r="N101" s="178"/>
      <c r="O101" s="187"/>
      <c r="P101" s="132">
        <v>32.238</v>
      </c>
      <c r="Y101" s="38"/>
    </row>
    <row r="102" spans="2:25" x14ac:dyDescent="0.25">
      <c r="B102" s="30">
        <v>44743</v>
      </c>
      <c r="C102" s="113">
        <v>42.689</v>
      </c>
      <c r="D102" s="185">
        <v>9.2999999999999999E-2</v>
      </c>
      <c r="E102" s="124" t="s">
        <v>167</v>
      </c>
      <c r="F102" s="186"/>
      <c r="G102" s="119" t="s">
        <v>33</v>
      </c>
      <c r="H102" s="120" t="s">
        <v>167</v>
      </c>
      <c r="I102" s="188">
        <v>0.19500000000000001</v>
      </c>
      <c r="J102" s="175">
        <v>1.2999999999999999E-2</v>
      </c>
      <c r="K102" s="151" t="s">
        <v>167</v>
      </c>
      <c r="L102" s="181" t="s">
        <v>24</v>
      </c>
      <c r="M102" s="177">
        <v>0.34100000000000003</v>
      </c>
      <c r="N102" s="178" t="s">
        <v>33</v>
      </c>
      <c r="O102" s="187"/>
      <c r="P102" s="132">
        <v>43.331000000000003</v>
      </c>
      <c r="Y102" s="38"/>
    </row>
    <row r="103" spans="2:25" x14ac:dyDescent="0.25">
      <c r="B103" s="30">
        <v>44744</v>
      </c>
      <c r="C103" s="113">
        <v>22.504000000000001</v>
      </c>
      <c r="D103" s="185">
        <v>0.159</v>
      </c>
      <c r="E103" s="124" t="s">
        <v>167</v>
      </c>
      <c r="F103" s="186"/>
      <c r="G103" s="119"/>
      <c r="H103" s="120"/>
      <c r="I103" s="188">
        <v>5.0999999999999997E-2</v>
      </c>
      <c r="J103" s="175">
        <v>5.2999999999999999E-2</v>
      </c>
      <c r="K103" s="151" t="s">
        <v>167</v>
      </c>
      <c r="L103" s="181"/>
      <c r="M103" s="177">
        <v>0.217</v>
      </c>
      <c r="N103" s="178"/>
      <c r="O103" s="187"/>
      <c r="P103" s="132">
        <v>22.984999999999999</v>
      </c>
      <c r="Y103" s="38"/>
    </row>
    <row r="104" spans="2:25" x14ac:dyDescent="0.25">
      <c r="B104" s="30">
        <v>44745</v>
      </c>
      <c r="C104" s="113">
        <v>24.875</v>
      </c>
      <c r="D104" s="185">
        <v>0.11899999999999999</v>
      </c>
      <c r="E104" s="124" t="s">
        <v>167</v>
      </c>
      <c r="F104" s="186"/>
      <c r="G104" s="119"/>
      <c r="H104" s="120"/>
      <c r="I104" s="188">
        <v>5.7000000000000002E-2</v>
      </c>
      <c r="J104" s="175">
        <v>1.7999999999999999E-2</v>
      </c>
      <c r="K104" s="151" t="s">
        <v>167</v>
      </c>
      <c r="L104" s="181"/>
      <c r="M104" s="177">
        <v>0.33600000000000002</v>
      </c>
      <c r="N104" s="178"/>
      <c r="O104" s="187"/>
      <c r="P104" s="132">
        <v>25.405000000000001</v>
      </c>
      <c r="Y104" s="38"/>
    </row>
    <row r="105" spans="2:25" x14ac:dyDescent="0.25">
      <c r="B105" s="30">
        <v>44746</v>
      </c>
      <c r="C105" s="113">
        <v>34.341999999999999</v>
      </c>
      <c r="D105" s="185">
        <v>0.16500000000000001</v>
      </c>
      <c r="E105" s="124" t="s">
        <v>167</v>
      </c>
      <c r="F105" s="186"/>
      <c r="G105" s="119"/>
      <c r="H105" s="120"/>
      <c r="I105" s="188">
        <v>3.9E-2</v>
      </c>
      <c r="J105" s="175">
        <v>2.9000000000000001E-2</v>
      </c>
      <c r="K105" s="151" t="s">
        <v>167</v>
      </c>
      <c r="L105" s="181"/>
      <c r="M105" s="177">
        <v>0.34699999999999998</v>
      </c>
      <c r="N105" s="178"/>
      <c r="O105" s="187"/>
      <c r="P105" s="132">
        <v>34.921999999999997</v>
      </c>
      <c r="Y105" s="38"/>
    </row>
    <row r="106" spans="2:25" x14ac:dyDescent="0.25">
      <c r="B106" s="30">
        <v>44747</v>
      </c>
      <c r="C106" s="113">
        <v>25.861999999999998</v>
      </c>
      <c r="D106" s="185">
        <v>0.104</v>
      </c>
      <c r="E106" s="124" t="s">
        <v>167</v>
      </c>
      <c r="F106" s="186"/>
      <c r="G106" s="119"/>
      <c r="H106" s="120"/>
      <c r="I106" s="188">
        <v>5.0999999999999997E-2</v>
      </c>
      <c r="J106" s="175">
        <v>3.9E-2</v>
      </c>
      <c r="K106" s="151">
        <v>7.0999999999999994E-2</v>
      </c>
      <c r="L106" s="181"/>
      <c r="M106" s="177">
        <v>0.34399999999999997</v>
      </c>
      <c r="N106" s="178"/>
      <c r="O106" s="187"/>
      <c r="P106" s="132">
        <v>26.471</v>
      </c>
      <c r="Y106" s="38"/>
    </row>
    <row r="107" spans="2:25" x14ac:dyDescent="0.25">
      <c r="B107" s="30">
        <v>44748</v>
      </c>
      <c r="C107" s="113">
        <v>30.099</v>
      </c>
      <c r="D107" s="185">
        <v>0.106</v>
      </c>
      <c r="E107" s="124" t="s">
        <v>167</v>
      </c>
      <c r="F107" s="48"/>
      <c r="G107" s="119"/>
      <c r="H107" s="120"/>
      <c r="I107" s="188">
        <v>3.4000000000000002E-2</v>
      </c>
      <c r="J107" s="175">
        <v>4.9000000000000002E-2</v>
      </c>
      <c r="K107" s="151" t="s">
        <v>167</v>
      </c>
      <c r="L107" s="181"/>
      <c r="M107" s="177">
        <v>0.34200000000000003</v>
      </c>
      <c r="N107" s="178"/>
      <c r="P107" s="132">
        <v>30.63</v>
      </c>
      <c r="Y107" s="38"/>
    </row>
    <row r="108" spans="2:25" x14ac:dyDescent="0.25">
      <c r="B108" s="30">
        <v>44749</v>
      </c>
      <c r="C108" s="113">
        <v>23.657</v>
      </c>
      <c r="D108" s="185">
        <v>0.20599999999999999</v>
      </c>
      <c r="E108" s="124" t="s">
        <v>167</v>
      </c>
      <c r="F108" s="186"/>
      <c r="G108" s="119" t="s">
        <v>33</v>
      </c>
      <c r="H108" s="120" t="s">
        <v>167</v>
      </c>
      <c r="I108" s="188">
        <v>7.8E-2</v>
      </c>
      <c r="J108" s="175">
        <v>9.0999999999999998E-2</v>
      </c>
      <c r="K108" s="151" t="s">
        <v>167</v>
      </c>
      <c r="L108" s="181" t="s">
        <v>24</v>
      </c>
      <c r="M108" s="177">
        <v>0.64200000000000002</v>
      </c>
      <c r="N108" s="178" t="s">
        <v>33</v>
      </c>
      <c r="O108" s="187"/>
      <c r="P108" s="132">
        <v>24.673999999999999</v>
      </c>
      <c r="Y108" s="38"/>
    </row>
    <row r="109" spans="2:25" x14ac:dyDescent="0.25">
      <c r="B109" s="30">
        <v>44750</v>
      </c>
      <c r="C109" s="113">
        <v>28.056000000000001</v>
      </c>
      <c r="D109" s="185">
        <v>0.13600000000000001</v>
      </c>
      <c r="E109" s="124" t="s">
        <v>167</v>
      </c>
      <c r="F109" s="186"/>
      <c r="G109" s="119"/>
      <c r="H109" s="120"/>
      <c r="I109" s="188">
        <v>5.7000000000000002E-2</v>
      </c>
      <c r="J109" s="175">
        <v>0.25</v>
      </c>
      <c r="K109" s="151" t="s">
        <v>167</v>
      </c>
      <c r="L109" s="181"/>
      <c r="M109" s="177">
        <v>0.248</v>
      </c>
      <c r="N109" s="178"/>
      <c r="O109" s="187"/>
      <c r="P109" s="132">
        <v>28.745999999999999</v>
      </c>
      <c r="Y109" s="38"/>
    </row>
    <row r="110" spans="2:25" x14ac:dyDescent="0.25">
      <c r="B110" s="30">
        <v>44751</v>
      </c>
      <c r="C110" s="113">
        <v>29.792999999999999</v>
      </c>
      <c r="D110" s="185">
        <v>0.13200000000000001</v>
      </c>
      <c r="E110" s="124" t="s">
        <v>167</v>
      </c>
      <c r="F110" s="186"/>
      <c r="G110" s="119"/>
      <c r="H110" s="120"/>
      <c r="I110" s="188">
        <v>4.2000000000000003E-2</v>
      </c>
      <c r="J110" s="175">
        <v>0.17399999999999999</v>
      </c>
      <c r="K110" s="151" t="s">
        <v>167</v>
      </c>
      <c r="L110" s="181"/>
      <c r="M110" s="177">
        <v>0.33600000000000002</v>
      </c>
      <c r="N110" s="178"/>
      <c r="O110" s="187"/>
      <c r="P110" s="132">
        <v>30.478000000000002</v>
      </c>
      <c r="Y110" s="38"/>
    </row>
    <row r="111" spans="2:25" x14ac:dyDescent="0.25">
      <c r="B111" s="30">
        <v>44752</v>
      </c>
      <c r="C111" s="113">
        <v>42.374000000000002</v>
      </c>
      <c r="D111" s="185">
        <v>6.6000000000000003E-2</v>
      </c>
      <c r="E111" s="124" t="s">
        <v>167</v>
      </c>
      <c r="F111" s="186"/>
      <c r="G111" s="119"/>
      <c r="H111" s="120"/>
      <c r="I111" s="188">
        <v>2.8000000000000001E-2</v>
      </c>
      <c r="J111" s="175">
        <v>3.3000000000000002E-2</v>
      </c>
      <c r="K111" s="151" t="s">
        <v>167</v>
      </c>
      <c r="L111" s="181"/>
      <c r="M111" s="177">
        <v>0.376</v>
      </c>
      <c r="N111" s="178"/>
      <c r="O111" s="187"/>
      <c r="P111" s="132">
        <v>42.877000000000002</v>
      </c>
      <c r="Y111" s="38"/>
    </row>
    <row r="112" spans="2:25" x14ac:dyDescent="0.25">
      <c r="B112" s="30">
        <v>44753</v>
      </c>
      <c r="C112" s="113">
        <v>59.561999999999998</v>
      </c>
      <c r="D112" s="185">
        <v>8.6999999999999994E-2</v>
      </c>
      <c r="E112" s="124" t="s">
        <v>167</v>
      </c>
      <c r="F112" s="186"/>
      <c r="G112" s="119"/>
      <c r="H112" s="120"/>
      <c r="I112" s="188">
        <v>0.19400000000000001</v>
      </c>
      <c r="J112" s="175">
        <v>5.6000000000000001E-2</v>
      </c>
      <c r="K112" s="151" t="s">
        <v>167</v>
      </c>
      <c r="L112" s="181"/>
      <c r="M112" s="177">
        <v>0.63500000000000001</v>
      </c>
      <c r="N112" s="178"/>
      <c r="O112" s="187"/>
      <c r="P112" s="132">
        <v>60.534999999999997</v>
      </c>
      <c r="Y112" s="38"/>
    </row>
    <row r="113" spans="2:25" x14ac:dyDescent="0.25">
      <c r="B113" s="30">
        <v>44754</v>
      </c>
      <c r="C113" s="113">
        <v>36.225000000000001</v>
      </c>
      <c r="D113" s="185">
        <v>6.5000000000000002E-2</v>
      </c>
      <c r="E113" s="124" t="s">
        <v>167</v>
      </c>
      <c r="F113" s="186"/>
      <c r="G113" s="119"/>
      <c r="H113" s="120"/>
      <c r="I113" s="188">
        <v>1.7000000000000001E-2</v>
      </c>
      <c r="J113" s="175">
        <v>1.2E-2</v>
      </c>
      <c r="K113" s="151" t="s">
        <v>167</v>
      </c>
      <c r="L113" s="181"/>
      <c r="M113" s="177">
        <v>0.20499999999999999</v>
      </c>
      <c r="N113" s="178"/>
      <c r="O113" s="187"/>
      <c r="P113" s="132">
        <v>36.524000000000001</v>
      </c>
      <c r="Y113" s="38"/>
    </row>
    <row r="114" spans="2:25" x14ac:dyDescent="0.25">
      <c r="B114" s="30">
        <v>44755</v>
      </c>
      <c r="C114" s="113">
        <v>32.966999999999999</v>
      </c>
      <c r="D114" s="185">
        <v>0.245</v>
      </c>
      <c r="E114" s="124" t="s">
        <v>167</v>
      </c>
      <c r="F114" s="186"/>
      <c r="G114" s="119" t="s">
        <v>33</v>
      </c>
      <c r="H114" s="120" t="s">
        <v>33</v>
      </c>
      <c r="I114" s="188">
        <v>8.2000000000000003E-2</v>
      </c>
      <c r="J114" s="175">
        <v>1.6E-2</v>
      </c>
      <c r="K114" s="151" t="s">
        <v>167</v>
      </c>
      <c r="L114" s="200" t="s">
        <v>24</v>
      </c>
      <c r="M114" s="177">
        <v>0.22700000000000001</v>
      </c>
      <c r="N114" s="178" t="s">
        <v>33</v>
      </c>
      <c r="O114" s="187"/>
      <c r="P114" s="132">
        <v>33.536000000000001</v>
      </c>
      <c r="Y114" s="38"/>
    </row>
    <row r="115" spans="2:25" x14ac:dyDescent="0.25">
      <c r="B115" s="30">
        <v>44756</v>
      </c>
      <c r="C115" s="113">
        <v>29.306999999999999</v>
      </c>
      <c r="D115" s="185">
        <v>3.6999999999999998E-2</v>
      </c>
      <c r="E115" s="124" t="s">
        <v>167</v>
      </c>
      <c r="F115" s="48"/>
      <c r="G115" s="18"/>
      <c r="H115" s="229"/>
      <c r="I115" s="188">
        <v>0.02</v>
      </c>
      <c r="J115" s="175">
        <v>1.7999999999999999E-2</v>
      </c>
      <c r="K115" s="151" t="s">
        <v>167</v>
      </c>
      <c r="L115" s="200"/>
      <c r="M115" s="177">
        <v>0.27100000000000002</v>
      </c>
      <c r="N115" s="174"/>
      <c r="P115" s="132">
        <v>29.652000000000001</v>
      </c>
      <c r="Y115" s="38"/>
    </row>
    <row r="116" spans="2:25" x14ac:dyDescent="0.25">
      <c r="B116" s="30">
        <v>44757</v>
      </c>
      <c r="C116" s="113">
        <v>28.998999999999999</v>
      </c>
      <c r="D116" s="185">
        <v>0.11700000000000001</v>
      </c>
      <c r="E116" s="124" t="s">
        <v>167</v>
      </c>
      <c r="F116" s="186"/>
      <c r="G116" s="119"/>
      <c r="H116" s="120"/>
      <c r="I116" s="188">
        <v>3.7999999999999999E-2</v>
      </c>
      <c r="J116" s="175">
        <v>1.7999999999999999E-2</v>
      </c>
      <c r="K116" s="151" t="s">
        <v>167</v>
      </c>
      <c r="L116" s="200"/>
      <c r="M116" s="177">
        <v>0.30199999999999999</v>
      </c>
      <c r="N116" s="174"/>
      <c r="O116" s="187"/>
      <c r="P116" s="132">
        <v>29.472999999999999</v>
      </c>
      <c r="Y116" s="38"/>
    </row>
    <row r="117" spans="2:25" x14ac:dyDescent="0.25">
      <c r="B117" s="30">
        <v>44758</v>
      </c>
      <c r="C117" s="113">
        <v>10.94</v>
      </c>
      <c r="D117" s="185">
        <v>0.128</v>
      </c>
      <c r="E117" s="124" t="s">
        <v>167</v>
      </c>
      <c r="F117" s="186"/>
      <c r="G117" s="119"/>
      <c r="H117" s="120"/>
      <c r="I117" s="188">
        <v>4.4999999999999998E-2</v>
      </c>
      <c r="J117" s="175">
        <v>3.1E-2</v>
      </c>
      <c r="K117" s="151" t="s">
        <v>167</v>
      </c>
      <c r="L117" s="200"/>
      <c r="M117" s="177">
        <v>0.39200000000000002</v>
      </c>
      <c r="N117" s="174"/>
      <c r="O117" s="187"/>
      <c r="P117" s="132">
        <v>11.54</v>
      </c>
      <c r="Y117" s="38"/>
    </row>
    <row r="118" spans="2:25" x14ac:dyDescent="0.25">
      <c r="B118" s="30">
        <v>44759</v>
      </c>
      <c r="C118" s="113">
        <v>5.4379999999999997</v>
      </c>
      <c r="D118" s="185">
        <v>5.2999999999999999E-2</v>
      </c>
      <c r="E118" s="124" t="s">
        <v>167</v>
      </c>
      <c r="F118" s="48"/>
      <c r="G118" s="18"/>
      <c r="H118" s="229"/>
      <c r="I118" s="188">
        <v>2.1000000000000001E-2</v>
      </c>
      <c r="J118" s="175">
        <v>1.4E-2</v>
      </c>
      <c r="K118" s="151" t="s">
        <v>167</v>
      </c>
      <c r="L118" s="200"/>
      <c r="M118" s="177">
        <v>0.253</v>
      </c>
      <c r="N118" s="174"/>
      <c r="P118" s="132">
        <v>5.7789999999999999</v>
      </c>
      <c r="Y118" s="38"/>
    </row>
    <row r="119" spans="2:25" x14ac:dyDescent="0.25">
      <c r="B119" s="30">
        <v>44760</v>
      </c>
      <c r="C119" s="113">
        <v>6.9779999999999998</v>
      </c>
      <c r="D119" s="185">
        <v>7.0000000000000007E-2</v>
      </c>
      <c r="E119" s="124" t="s">
        <v>167</v>
      </c>
      <c r="F119" s="186"/>
      <c r="G119" s="119" t="s">
        <v>33</v>
      </c>
      <c r="H119" s="120" t="s">
        <v>33</v>
      </c>
      <c r="I119" s="188">
        <v>2.5999999999999999E-2</v>
      </c>
      <c r="J119" s="175">
        <v>2.7E-2</v>
      </c>
      <c r="K119" s="151" t="s">
        <v>167</v>
      </c>
      <c r="L119" s="200" t="s">
        <v>24</v>
      </c>
      <c r="M119" s="177">
        <v>0.15</v>
      </c>
      <c r="N119" s="178" t="s">
        <v>33</v>
      </c>
      <c r="O119" s="187"/>
      <c r="P119" s="132">
        <v>7.5250000000000004</v>
      </c>
      <c r="Y119" s="38"/>
    </row>
    <row r="120" spans="2:25" x14ac:dyDescent="0.25">
      <c r="B120" s="30">
        <v>44761</v>
      </c>
      <c r="C120" s="113">
        <v>6.3620000000000001</v>
      </c>
      <c r="D120" s="185">
        <v>0.06</v>
      </c>
      <c r="E120" s="124" t="s">
        <v>167</v>
      </c>
      <c r="F120" s="186"/>
      <c r="G120" s="119"/>
      <c r="H120" s="120"/>
      <c r="I120" s="188">
        <v>1.2999999999999999E-2</v>
      </c>
      <c r="J120" s="175">
        <v>1.2999999999999999E-2</v>
      </c>
      <c r="K120" s="151" t="s">
        <v>167</v>
      </c>
      <c r="L120" s="200"/>
      <c r="M120" s="177">
        <v>0.21299999999999999</v>
      </c>
      <c r="N120" s="174"/>
      <c r="O120" s="187"/>
      <c r="P120" s="132">
        <v>6.66</v>
      </c>
      <c r="Y120" s="38"/>
    </row>
    <row r="121" spans="2:25" x14ac:dyDescent="0.25">
      <c r="B121" s="30">
        <v>44762</v>
      </c>
      <c r="C121" s="113">
        <v>9.2110000000000003</v>
      </c>
      <c r="D121" s="185">
        <v>7.0000000000000007E-2</v>
      </c>
      <c r="E121" s="124" t="s">
        <v>167</v>
      </c>
      <c r="F121" s="186"/>
      <c r="G121" s="119"/>
      <c r="H121" s="120"/>
      <c r="I121" s="188">
        <v>2.9000000000000001E-2</v>
      </c>
      <c r="J121" s="175">
        <v>3.3000000000000002E-2</v>
      </c>
      <c r="K121" s="151" t="s">
        <v>167</v>
      </c>
      <c r="L121" s="200"/>
      <c r="M121" s="177">
        <v>0.217</v>
      </c>
      <c r="N121" s="174"/>
      <c r="O121" s="187"/>
      <c r="P121" s="132">
        <v>9.6129999999999995</v>
      </c>
      <c r="Y121" s="38"/>
    </row>
    <row r="122" spans="2:25" x14ac:dyDescent="0.25">
      <c r="B122" s="30">
        <v>44763</v>
      </c>
      <c r="C122" s="113">
        <v>8.9369999999999994</v>
      </c>
      <c r="D122" s="185">
        <v>0.05</v>
      </c>
      <c r="E122" s="124" t="s">
        <v>167</v>
      </c>
      <c r="F122" s="48"/>
      <c r="G122" s="18"/>
      <c r="H122" s="229"/>
      <c r="I122" s="188">
        <v>2.5000000000000001E-2</v>
      </c>
      <c r="J122" s="175">
        <v>2.5999999999999999E-2</v>
      </c>
      <c r="K122" s="151" t="s">
        <v>167</v>
      </c>
      <c r="L122" s="200"/>
      <c r="M122" s="177">
        <v>0.17299999999999999</v>
      </c>
      <c r="N122" s="174"/>
      <c r="P122" s="132">
        <v>9.2119999999999997</v>
      </c>
      <c r="Y122" s="38"/>
    </row>
    <row r="123" spans="2:25" x14ac:dyDescent="0.25">
      <c r="B123" s="30">
        <v>44764</v>
      </c>
      <c r="C123" s="113">
        <v>6.4420000000000002</v>
      </c>
      <c r="D123" s="185">
        <v>9.8000000000000004E-2</v>
      </c>
      <c r="E123" s="124" t="s">
        <v>167</v>
      </c>
      <c r="F123" s="186"/>
      <c r="G123" s="119"/>
      <c r="H123" s="120"/>
      <c r="I123" s="188">
        <v>1.4999999999999999E-2</v>
      </c>
      <c r="J123" s="175">
        <v>3.7999999999999999E-2</v>
      </c>
      <c r="K123" s="151" t="s">
        <v>167</v>
      </c>
      <c r="L123" s="200"/>
      <c r="M123" s="177">
        <v>0.20599999999999999</v>
      </c>
      <c r="N123" s="174"/>
      <c r="O123" s="187"/>
      <c r="P123" s="132">
        <v>6.7990000000000004</v>
      </c>
      <c r="Y123" s="38"/>
    </row>
    <row r="124" spans="2:25" x14ac:dyDescent="0.25">
      <c r="B124" s="30">
        <v>44765</v>
      </c>
      <c r="C124" s="113">
        <v>7.2370000000000001</v>
      </c>
      <c r="D124" s="185">
        <v>5.1999999999999998E-2</v>
      </c>
      <c r="E124" s="124" t="s">
        <v>167</v>
      </c>
      <c r="F124" s="186"/>
      <c r="G124" s="119"/>
      <c r="H124" s="120"/>
      <c r="I124" s="188">
        <v>2.1000000000000001E-2</v>
      </c>
      <c r="J124" s="175">
        <v>1.7000000000000001E-2</v>
      </c>
      <c r="K124" s="151" t="s">
        <v>167</v>
      </c>
      <c r="L124" s="200"/>
      <c r="M124" s="177">
        <v>0.13200000000000001</v>
      </c>
      <c r="N124" s="174"/>
      <c r="O124" s="187"/>
      <c r="P124" s="132">
        <v>7.46</v>
      </c>
      <c r="Y124" s="38"/>
    </row>
    <row r="125" spans="2:25" x14ac:dyDescent="0.25">
      <c r="B125" s="30">
        <v>44766</v>
      </c>
      <c r="C125" s="113">
        <v>6.5789999999999997</v>
      </c>
      <c r="D125" s="185">
        <v>5.5E-2</v>
      </c>
      <c r="E125" s="124" t="s">
        <v>167</v>
      </c>
      <c r="F125" s="186"/>
      <c r="G125" s="119"/>
      <c r="H125" s="120"/>
      <c r="I125" s="188">
        <v>4.3999999999999997E-2</v>
      </c>
      <c r="J125" s="175">
        <v>1.2E-2</v>
      </c>
      <c r="K125" s="151" t="s">
        <v>167</v>
      </c>
      <c r="L125" s="200"/>
      <c r="M125" s="177">
        <v>0.14599999999999999</v>
      </c>
      <c r="N125" s="174"/>
      <c r="O125" s="187"/>
      <c r="P125" s="132">
        <v>6.8360000000000003</v>
      </c>
      <c r="Y125" s="38"/>
    </row>
    <row r="126" spans="2:25" x14ac:dyDescent="0.25">
      <c r="B126" s="30">
        <v>44767</v>
      </c>
      <c r="C126" s="113">
        <v>6.4029999999999996</v>
      </c>
      <c r="D126" s="185">
        <v>4.9000000000000002E-2</v>
      </c>
      <c r="E126" s="124" t="s">
        <v>167</v>
      </c>
      <c r="F126" s="186"/>
      <c r="G126" s="119"/>
      <c r="H126" s="120"/>
      <c r="I126" s="188">
        <v>2.1999999999999999E-2</v>
      </c>
      <c r="J126" s="175">
        <v>8.9999999999999993E-3</v>
      </c>
      <c r="K126" s="151" t="s">
        <v>167</v>
      </c>
      <c r="L126" s="200"/>
      <c r="M126" s="177">
        <v>0.16600000000000001</v>
      </c>
      <c r="N126" s="174"/>
      <c r="O126" s="187"/>
      <c r="P126" s="132">
        <v>6.649</v>
      </c>
      <c r="Y126" s="38"/>
    </row>
    <row r="127" spans="2:25" x14ac:dyDescent="0.25">
      <c r="B127" s="30">
        <v>44768</v>
      </c>
      <c r="C127" s="113">
        <v>6.0540000000000003</v>
      </c>
      <c r="D127" s="185">
        <v>6.0999999999999999E-2</v>
      </c>
      <c r="E127" s="124" t="s">
        <v>167</v>
      </c>
      <c r="F127" s="186"/>
      <c r="G127" s="119"/>
      <c r="H127" s="120"/>
      <c r="I127" s="188">
        <v>2.1000000000000001E-2</v>
      </c>
      <c r="J127" s="175">
        <v>1.0999999999999999E-2</v>
      </c>
      <c r="K127" s="151" t="s">
        <v>167</v>
      </c>
      <c r="L127" s="200"/>
      <c r="M127" s="177">
        <v>0.16800000000000001</v>
      </c>
      <c r="N127" s="174"/>
      <c r="O127" s="187"/>
      <c r="P127" s="132">
        <v>6.3150000000000004</v>
      </c>
      <c r="Y127" s="38"/>
    </row>
    <row r="128" spans="2:25" x14ac:dyDescent="0.25">
      <c r="B128" s="30">
        <v>44769</v>
      </c>
      <c r="C128" s="113">
        <v>5.7690000000000001</v>
      </c>
      <c r="D128" s="185">
        <v>0.05</v>
      </c>
      <c r="E128" s="124" t="s">
        <v>167</v>
      </c>
      <c r="F128" s="186"/>
      <c r="G128" s="119"/>
      <c r="H128" s="120"/>
      <c r="I128" s="188">
        <v>0.01</v>
      </c>
      <c r="J128" s="175">
        <v>1.2E-2</v>
      </c>
      <c r="K128" s="151" t="s">
        <v>167</v>
      </c>
      <c r="L128" s="200"/>
      <c r="M128" s="177">
        <v>0.18</v>
      </c>
      <c r="N128" s="178">
        <v>0.30099999999999999</v>
      </c>
      <c r="O128" s="187"/>
      <c r="P128" s="132">
        <v>6.3230000000000004</v>
      </c>
      <c r="Y128" s="38"/>
    </row>
    <row r="129" spans="2:25" x14ac:dyDescent="0.25">
      <c r="B129" s="30">
        <v>44770</v>
      </c>
      <c r="C129" s="113">
        <v>6.6829999999999998</v>
      </c>
      <c r="D129" s="185">
        <v>6.0999999999999999E-2</v>
      </c>
      <c r="E129" s="124" t="s">
        <v>167</v>
      </c>
      <c r="F129" s="186"/>
      <c r="G129" s="119"/>
      <c r="H129" s="120"/>
      <c r="I129" s="188">
        <v>2.1999999999999999E-2</v>
      </c>
      <c r="J129" s="175">
        <v>1.6E-2</v>
      </c>
      <c r="K129" s="151" t="s">
        <v>167</v>
      </c>
      <c r="L129" s="200"/>
      <c r="M129" s="177">
        <v>0.17599999999999999</v>
      </c>
      <c r="N129" s="174"/>
      <c r="O129" s="187"/>
      <c r="P129" s="132">
        <v>6.9589999999999996</v>
      </c>
      <c r="Y129" s="38"/>
    </row>
    <row r="130" spans="2:25" x14ac:dyDescent="0.25">
      <c r="B130" s="30">
        <v>44771</v>
      </c>
      <c r="C130" s="113">
        <v>6.26</v>
      </c>
      <c r="D130" s="185">
        <v>8.3000000000000004E-2</v>
      </c>
      <c r="E130" s="124" t="s">
        <v>167</v>
      </c>
      <c r="F130" s="48"/>
      <c r="G130" s="18"/>
      <c r="H130" s="229"/>
      <c r="I130" s="188">
        <v>0.02</v>
      </c>
      <c r="J130" s="175">
        <v>2.1999999999999999E-2</v>
      </c>
      <c r="K130" s="151" t="s">
        <v>167</v>
      </c>
      <c r="L130" s="200"/>
      <c r="M130" s="177">
        <v>0.223</v>
      </c>
      <c r="N130" s="174"/>
      <c r="P130" s="132">
        <v>6.61</v>
      </c>
      <c r="Y130" s="38"/>
    </row>
    <row r="131" spans="2:25" x14ac:dyDescent="0.25">
      <c r="B131" s="30">
        <v>44772</v>
      </c>
      <c r="C131" s="113">
        <v>7.1630000000000003</v>
      </c>
      <c r="D131" s="185">
        <v>0.08</v>
      </c>
      <c r="E131" s="124" t="s">
        <v>167</v>
      </c>
      <c r="F131" s="48"/>
      <c r="G131" s="18"/>
      <c r="H131" s="229"/>
      <c r="I131" s="188">
        <v>2.1000000000000001E-2</v>
      </c>
      <c r="J131" s="175">
        <v>2.1000000000000001E-2</v>
      </c>
      <c r="K131" s="151" t="s">
        <v>167</v>
      </c>
      <c r="L131" s="200"/>
      <c r="M131" s="177">
        <v>0.23699999999999999</v>
      </c>
      <c r="N131" s="174"/>
      <c r="P131" s="132">
        <v>7.52</v>
      </c>
      <c r="Y131" s="38"/>
    </row>
    <row r="132" spans="2:25" x14ac:dyDescent="0.25">
      <c r="B132" s="30">
        <v>44773</v>
      </c>
      <c r="C132" s="113">
        <v>4.5670000000000002</v>
      </c>
      <c r="D132" s="185">
        <v>4.9000000000000002E-2</v>
      </c>
      <c r="E132" s="124" t="s">
        <v>167</v>
      </c>
      <c r="F132" s="48"/>
      <c r="G132" s="18"/>
      <c r="H132" s="229"/>
      <c r="I132" s="188">
        <v>1.9E-2</v>
      </c>
      <c r="J132" s="175">
        <v>0.02</v>
      </c>
      <c r="K132" s="151" t="s">
        <v>167</v>
      </c>
      <c r="L132" s="200"/>
      <c r="M132" s="177">
        <v>0.17399999999999999</v>
      </c>
      <c r="N132" s="174"/>
      <c r="P132" s="132">
        <v>4.8280000000000003</v>
      </c>
      <c r="Y132" s="38"/>
    </row>
    <row r="133" spans="2:25" x14ac:dyDescent="0.25">
      <c r="B133" s="30">
        <v>44774</v>
      </c>
      <c r="C133" s="113">
        <v>3.6509999999999998</v>
      </c>
      <c r="D133" s="185">
        <v>2.1000000000000001E-2</v>
      </c>
      <c r="E133" s="124" t="s">
        <v>167</v>
      </c>
      <c r="F133" s="48"/>
      <c r="G133" s="18"/>
      <c r="H133" s="229"/>
      <c r="I133" s="188">
        <v>2.1000000000000001E-2</v>
      </c>
      <c r="J133" s="175">
        <v>1.7000000000000001E-2</v>
      </c>
      <c r="K133" s="151" t="s">
        <v>167</v>
      </c>
      <c r="L133" s="200"/>
      <c r="M133" s="177">
        <v>7.3999999999999996E-2</v>
      </c>
      <c r="N133" s="174"/>
      <c r="P133" s="132">
        <v>3.7829999999999999</v>
      </c>
      <c r="Y133" s="38"/>
    </row>
    <row r="134" spans="2:25" x14ac:dyDescent="0.25">
      <c r="B134" s="30">
        <v>44775</v>
      </c>
      <c r="C134" s="113">
        <v>4.9640000000000004</v>
      </c>
      <c r="D134" s="185">
        <v>2.5999999999999999E-2</v>
      </c>
      <c r="E134" s="124" t="s">
        <v>167</v>
      </c>
      <c r="F134" s="186"/>
      <c r="G134" s="119"/>
      <c r="H134" s="120"/>
      <c r="I134" s="188">
        <v>1.7000000000000001E-2</v>
      </c>
      <c r="J134" s="175">
        <v>8.0000000000000002E-3</v>
      </c>
      <c r="K134" s="151" t="s">
        <v>167</v>
      </c>
      <c r="L134" s="200"/>
      <c r="M134" s="177">
        <v>0.11700000000000001</v>
      </c>
      <c r="N134" s="174"/>
      <c r="O134" s="187"/>
      <c r="P134" s="132">
        <v>5.1319999999999997</v>
      </c>
      <c r="Y134" s="38"/>
    </row>
    <row r="135" spans="2:25" x14ac:dyDescent="0.25">
      <c r="B135" s="30">
        <v>44776</v>
      </c>
      <c r="C135" s="113">
        <v>4.6050000000000004</v>
      </c>
      <c r="D135" s="185" t="s">
        <v>42</v>
      </c>
      <c r="E135" s="124" t="s">
        <v>167</v>
      </c>
      <c r="F135" s="186"/>
      <c r="G135" s="119" t="s">
        <v>33</v>
      </c>
      <c r="H135" s="120" t="s">
        <v>33</v>
      </c>
      <c r="I135" s="188">
        <v>2.5000000000000001E-2</v>
      </c>
      <c r="J135" s="175">
        <v>1.4999999999999999E-2</v>
      </c>
      <c r="K135" s="151" t="s">
        <v>167</v>
      </c>
      <c r="L135" s="200" t="s">
        <v>24</v>
      </c>
      <c r="M135" s="177">
        <v>0.17299999999999999</v>
      </c>
      <c r="N135" s="178">
        <v>0.17499999999999999</v>
      </c>
      <c r="O135" s="187"/>
      <c r="P135" s="132">
        <v>4.99</v>
      </c>
      <c r="Y135" s="38"/>
    </row>
    <row r="136" spans="2:25" x14ac:dyDescent="0.25">
      <c r="B136" s="30">
        <v>44777</v>
      </c>
      <c r="C136" s="113">
        <v>4.3609999999999998</v>
      </c>
      <c r="D136" s="185" t="s">
        <v>42</v>
      </c>
      <c r="E136" s="124" t="s">
        <v>167</v>
      </c>
      <c r="F136" s="48"/>
      <c r="G136" s="18"/>
      <c r="H136" s="229"/>
      <c r="I136" s="188">
        <v>2.3E-2</v>
      </c>
      <c r="J136" s="175">
        <v>2.1000000000000001E-2</v>
      </c>
      <c r="K136" s="151" t="s">
        <v>167</v>
      </c>
      <c r="L136" s="200"/>
      <c r="M136" s="177">
        <v>0.18099999999999999</v>
      </c>
      <c r="N136" s="174"/>
      <c r="P136" s="132">
        <v>4.5860000000000003</v>
      </c>
      <c r="Y136" s="38"/>
    </row>
    <row r="137" spans="2:25" x14ac:dyDescent="0.25">
      <c r="B137" s="30">
        <v>44778</v>
      </c>
      <c r="C137" s="113">
        <v>5.2939999999999996</v>
      </c>
      <c r="D137" s="185" t="s">
        <v>42</v>
      </c>
      <c r="E137" s="124" t="s">
        <v>167</v>
      </c>
      <c r="F137" s="48"/>
      <c r="G137" s="18"/>
      <c r="H137" s="229"/>
      <c r="I137" s="188">
        <v>2.3E-2</v>
      </c>
      <c r="J137" s="175">
        <v>2.1999999999999999E-2</v>
      </c>
      <c r="K137" s="151" t="s">
        <v>167</v>
      </c>
      <c r="L137" s="200"/>
      <c r="M137" s="177">
        <v>0.154</v>
      </c>
      <c r="N137" s="174"/>
      <c r="P137" s="132">
        <v>5.4939999999999998</v>
      </c>
      <c r="Y137" s="38"/>
    </row>
    <row r="138" spans="2:25" x14ac:dyDescent="0.25">
      <c r="B138" s="30">
        <v>44779</v>
      </c>
      <c r="C138" s="113">
        <v>4.7919999999999998</v>
      </c>
      <c r="D138" s="185" t="s">
        <v>42</v>
      </c>
      <c r="E138" s="124" t="s">
        <v>167</v>
      </c>
      <c r="F138" s="48"/>
      <c r="G138" s="18"/>
      <c r="H138" s="229"/>
      <c r="I138" s="188">
        <v>4.4999999999999998E-2</v>
      </c>
      <c r="J138" s="175">
        <v>4.4999999999999998E-2</v>
      </c>
      <c r="K138" s="151" t="s">
        <v>167</v>
      </c>
      <c r="L138" s="200"/>
      <c r="M138" s="177">
        <v>0.20599999999999999</v>
      </c>
      <c r="N138" s="174"/>
      <c r="P138" s="132">
        <v>5.0869999999999997</v>
      </c>
      <c r="Y138" s="38"/>
    </row>
    <row r="139" spans="2:25" x14ac:dyDescent="0.25">
      <c r="B139" s="30">
        <v>44780</v>
      </c>
      <c r="C139" s="113">
        <v>5.0979999999999999</v>
      </c>
      <c r="D139" s="185" t="s">
        <v>42</v>
      </c>
      <c r="E139" s="124" t="s">
        <v>167</v>
      </c>
      <c r="F139" s="186"/>
      <c r="G139" s="119"/>
      <c r="H139" s="120"/>
      <c r="I139" s="188">
        <v>2.1999999999999999E-2</v>
      </c>
      <c r="J139" s="175">
        <v>2.1000000000000001E-2</v>
      </c>
      <c r="K139" s="151" t="s">
        <v>167</v>
      </c>
      <c r="L139" s="200"/>
      <c r="M139" s="177">
        <v>0.17499999999999999</v>
      </c>
      <c r="N139" s="174"/>
      <c r="O139" s="187"/>
      <c r="P139" s="132">
        <v>5.3159999999999998</v>
      </c>
      <c r="Y139" s="38"/>
    </row>
    <row r="140" spans="2:25" x14ac:dyDescent="0.25">
      <c r="B140" s="30">
        <v>44781</v>
      </c>
      <c r="C140" s="113">
        <v>4.9880000000000004</v>
      </c>
      <c r="D140" s="185" t="s">
        <v>42</v>
      </c>
      <c r="E140" s="124" t="s">
        <v>167</v>
      </c>
      <c r="F140" s="186"/>
      <c r="G140" s="119"/>
      <c r="H140" s="120"/>
      <c r="I140" s="188">
        <v>1.9E-2</v>
      </c>
      <c r="J140" s="175">
        <v>1.4E-2</v>
      </c>
      <c r="K140" s="151" t="s">
        <v>167</v>
      </c>
      <c r="L140" s="200"/>
      <c r="M140" s="177">
        <v>0.17399999999999999</v>
      </c>
      <c r="N140" s="174"/>
      <c r="O140" s="187"/>
      <c r="P140" s="132">
        <v>5.1950000000000003</v>
      </c>
      <c r="Y140" s="38"/>
    </row>
    <row r="141" spans="2:25" x14ac:dyDescent="0.25">
      <c r="B141" s="30">
        <v>44782</v>
      </c>
      <c r="C141" s="113">
        <v>2.4550000000000001</v>
      </c>
      <c r="D141" s="185" t="s">
        <v>42</v>
      </c>
      <c r="E141" s="124" t="s">
        <v>167</v>
      </c>
      <c r="F141" s="186"/>
      <c r="G141" s="119"/>
      <c r="H141" s="120"/>
      <c r="I141" s="188">
        <v>3.1E-2</v>
      </c>
      <c r="J141" s="175">
        <v>1.4999999999999999E-2</v>
      </c>
      <c r="K141" s="151" t="s">
        <v>167</v>
      </c>
      <c r="L141" s="200"/>
      <c r="M141" s="177">
        <v>0.112</v>
      </c>
      <c r="N141" s="174"/>
      <c r="O141" s="187"/>
      <c r="P141" s="132">
        <v>2.6120000000000001</v>
      </c>
      <c r="Y141" s="38"/>
    </row>
    <row r="142" spans="2:25" x14ac:dyDescent="0.25">
      <c r="B142" s="30">
        <v>44783</v>
      </c>
      <c r="C142" s="113">
        <v>5.15</v>
      </c>
      <c r="D142" s="185" t="s">
        <v>42</v>
      </c>
      <c r="E142" s="124" t="s">
        <v>167</v>
      </c>
      <c r="F142" s="48"/>
      <c r="G142" s="102" t="s">
        <v>33</v>
      </c>
      <c r="H142" s="229" t="s">
        <v>33</v>
      </c>
      <c r="I142" s="188">
        <v>0.02</v>
      </c>
      <c r="J142" s="175">
        <v>0.02</v>
      </c>
      <c r="K142" s="151" t="s">
        <v>167</v>
      </c>
      <c r="L142" s="200" t="s">
        <v>24</v>
      </c>
      <c r="M142" s="177">
        <v>0.182</v>
      </c>
      <c r="N142" s="178">
        <v>0.23200000000000001</v>
      </c>
      <c r="P142" s="132">
        <v>5.6029999999999998</v>
      </c>
      <c r="Y142" s="38"/>
    </row>
    <row r="143" spans="2:25" x14ac:dyDescent="0.25">
      <c r="B143" s="30">
        <v>44784</v>
      </c>
      <c r="C143" s="113">
        <v>4.6580000000000004</v>
      </c>
      <c r="D143" s="185" t="s">
        <v>42</v>
      </c>
      <c r="E143" s="124" t="s">
        <v>167</v>
      </c>
      <c r="F143" s="48"/>
      <c r="G143" s="18"/>
      <c r="H143" s="229"/>
      <c r="I143" s="188">
        <v>4.8000000000000001E-2</v>
      </c>
      <c r="J143" s="175">
        <v>4.8000000000000001E-2</v>
      </c>
      <c r="K143" s="151" t="s">
        <v>167</v>
      </c>
      <c r="L143" s="200"/>
      <c r="M143" s="177">
        <v>0.13100000000000001</v>
      </c>
      <c r="N143" s="174"/>
      <c r="P143" s="132">
        <v>4.8860000000000001</v>
      </c>
      <c r="Y143" s="38"/>
    </row>
    <row r="144" spans="2:25" x14ac:dyDescent="0.25">
      <c r="B144" s="30">
        <v>44785</v>
      </c>
      <c r="C144" s="113">
        <v>7.1769999999999996</v>
      </c>
      <c r="D144" s="185" t="s">
        <v>42</v>
      </c>
      <c r="E144" s="124" t="s">
        <v>167</v>
      </c>
      <c r="F144" s="48"/>
      <c r="G144" s="18"/>
      <c r="H144" s="229"/>
      <c r="I144" s="188">
        <v>4.4999999999999998E-2</v>
      </c>
      <c r="J144" s="175">
        <v>3.5000000000000003E-2</v>
      </c>
      <c r="K144" s="151" t="s">
        <v>167</v>
      </c>
      <c r="L144" s="200"/>
      <c r="M144" s="177">
        <v>0.123</v>
      </c>
      <c r="N144" s="174"/>
      <c r="P144" s="132">
        <v>7.38</v>
      </c>
      <c r="Y144" s="38"/>
    </row>
    <row r="145" spans="2:25" x14ac:dyDescent="0.25">
      <c r="B145" s="30">
        <v>44786</v>
      </c>
      <c r="C145" s="113">
        <v>4.4909999999999997</v>
      </c>
      <c r="D145" s="185" t="s">
        <v>42</v>
      </c>
      <c r="E145" s="124" t="s">
        <v>167</v>
      </c>
      <c r="F145" s="186"/>
      <c r="G145" s="119"/>
      <c r="H145" s="120"/>
      <c r="I145" s="188">
        <v>0.02</v>
      </c>
      <c r="J145" s="175">
        <v>0.02</v>
      </c>
      <c r="K145" s="151" t="s">
        <v>167</v>
      </c>
      <c r="L145" s="200"/>
      <c r="M145" s="177">
        <v>9.6000000000000002E-2</v>
      </c>
      <c r="N145" s="174"/>
      <c r="O145" s="187"/>
      <c r="P145" s="132">
        <v>4.6269999999999998</v>
      </c>
      <c r="Y145" s="38"/>
    </row>
    <row r="146" spans="2:25" x14ac:dyDescent="0.25">
      <c r="B146" s="30">
        <v>44787</v>
      </c>
      <c r="C146" s="113">
        <v>4.6379999999999999</v>
      </c>
      <c r="D146" s="185" t="s">
        <v>42</v>
      </c>
      <c r="E146" s="124" t="s">
        <v>167</v>
      </c>
      <c r="F146" s="186"/>
      <c r="G146" s="119"/>
      <c r="H146" s="120"/>
      <c r="I146" s="188">
        <v>1.7000000000000001E-2</v>
      </c>
      <c r="J146" s="175">
        <v>1.7000000000000001E-2</v>
      </c>
      <c r="K146" s="151" t="s">
        <v>167</v>
      </c>
      <c r="L146" s="200"/>
      <c r="M146" s="177">
        <v>9.8000000000000004E-2</v>
      </c>
      <c r="N146" s="174"/>
      <c r="O146" s="187"/>
      <c r="P146" s="132">
        <v>4.7690000000000001</v>
      </c>
      <c r="Y146" s="38"/>
    </row>
    <row r="147" spans="2:25" x14ac:dyDescent="0.25">
      <c r="B147" s="30">
        <v>44788</v>
      </c>
      <c r="C147" s="113">
        <v>5.7720000000000002</v>
      </c>
      <c r="D147" s="185" t="s">
        <v>42</v>
      </c>
      <c r="E147" s="124" t="s">
        <v>167</v>
      </c>
      <c r="F147" s="186"/>
      <c r="G147" s="119"/>
      <c r="H147" s="120"/>
      <c r="I147" s="188">
        <v>1.4999999999999999E-2</v>
      </c>
      <c r="J147" s="175">
        <v>1.6E-2</v>
      </c>
      <c r="K147" s="151" t="s">
        <v>167</v>
      </c>
      <c r="L147" s="200"/>
      <c r="M147" s="177">
        <v>9.8000000000000004E-2</v>
      </c>
      <c r="N147" s="174"/>
      <c r="O147" s="187"/>
      <c r="P147" s="132">
        <v>5.9009999999999998</v>
      </c>
      <c r="Y147" s="38"/>
    </row>
    <row r="148" spans="2:25" x14ac:dyDescent="0.25">
      <c r="B148" s="30">
        <v>44789</v>
      </c>
      <c r="C148" s="113">
        <v>5.8150000000000004</v>
      </c>
      <c r="D148" s="185" t="s">
        <v>42</v>
      </c>
      <c r="E148" s="124" t="s">
        <v>167</v>
      </c>
      <c r="F148" s="186"/>
      <c r="G148" s="119"/>
      <c r="H148" s="120"/>
      <c r="I148" s="188">
        <v>1.4999999999999999E-2</v>
      </c>
      <c r="J148" s="175">
        <v>1.4999999999999999E-2</v>
      </c>
      <c r="K148" s="151" t="s">
        <v>167</v>
      </c>
      <c r="L148" s="200"/>
      <c r="M148" s="177">
        <v>0.04</v>
      </c>
      <c r="N148" s="174"/>
      <c r="O148" s="187"/>
      <c r="P148" s="132">
        <v>5.8849999999999998</v>
      </c>
      <c r="Y148" s="38"/>
    </row>
    <row r="149" spans="2:25" x14ac:dyDescent="0.25">
      <c r="B149" s="30">
        <v>44790</v>
      </c>
      <c r="C149" s="113">
        <v>3.661</v>
      </c>
      <c r="D149" s="185" t="s">
        <v>42</v>
      </c>
      <c r="E149" s="124" t="s">
        <v>167</v>
      </c>
      <c r="F149" s="48"/>
      <c r="G149" s="102" t="s">
        <v>33</v>
      </c>
      <c r="H149" s="229" t="s">
        <v>33</v>
      </c>
      <c r="I149" s="188">
        <v>1.9E-2</v>
      </c>
      <c r="J149" s="175">
        <v>8.9999999999999993E-3</v>
      </c>
      <c r="K149" s="151" t="s">
        <v>167</v>
      </c>
      <c r="L149" s="200" t="s">
        <v>24</v>
      </c>
      <c r="M149" s="177">
        <v>0.123</v>
      </c>
      <c r="N149" s="178">
        <v>0.17399999999999999</v>
      </c>
      <c r="P149" s="132">
        <v>3.9860000000000002</v>
      </c>
      <c r="Y149" s="38"/>
    </row>
    <row r="150" spans="2:25" x14ac:dyDescent="0.25">
      <c r="B150" s="30">
        <v>44791</v>
      </c>
      <c r="C150" s="113">
        <v>6.5730000000000004</v>
      </c>
      <c r="D150" s="185" t="s">
        <v>42</v>
      </c>
      <c r="E150" s="124" t="s">
        <v>167</v>
      </c>
      <c r="F150" s="48"/>
      <c r="G150" s="18"/>
      <c r="H150" s="229"/>
      <c r="I150" s="188">
        <v>1.6E-2</v>
      </c>
      <c r="J150" s="175">
        <v>0.124</v>
      </c>
      <c r="K150" s="151" t="s">
        <v>167</v>
      </c>
      <c r="L150" s="200"/>
      <c r="M150" s="177">
        <v>0.22900000000000001</v>
      </c>
      <c r="N150" s="174"/>
      <c r="P150" s="132">
        <v>6.9420000000000002</v>
      </c>
      <c r="Y150" s="38"/>
    </row>
    <row r="151" spans="2:25" x14ac:dyDescent="0.25">
      <c r="B151" s="30">
        <v>44792</v>
      </c>
      <c r="C151" s="113">
        <v>3.42</v>
      </c>
      <c r="D151" s="185" t="s">
        <v>42</v>
      </c>
      <c r="E151" s="124" t="s">
        <v>167</v>
      </c>
      <c r="F151" s="186"/>
      <c r="G151" s="119"/>
      <c r="H151" s="120"/>
      <c r="I151" s="188">
        <v>8.7999999999999995E-2</v>
      </c>
      <c r="J151" s="175">
        <v>1.2E-2</v>
      </c>
      <c r="K151" s="151" t="s">
        <v>167</v>
      </c>
      <c r="L151" s="200"/>
      <c r="M151" s="177">
        <v>9.1999999999999998E-2</v>
      </c>
      <c r="N151" s="174"/>
      <c r="O151" s="187"/>
      <c r="P151" s="132">
        <v>3.613</v>
      </c>
      <c r="Y151" s="38"/>
    </row>
    <row r="152" spans="2:25" x14ac:dyDescent="0.25">
      <c r="B152" s="30">
        <v>44793</v>
      </c>
      <c r="C152" s="113">
        <v>3.4940000000000002</v>
      </c>
      <c r="D152" s="185" t="s">
        <v>42</v>
      </c>
      <c r="E152" s="124" t="s">
        <v>167</v>
      </c>
      <c r="F152" s="186"/>
      <c r="G152" s="119"/>
      <c r="H152" s="120"/>
      <c r="I152" s="188">
        <v>7.3999999999999996E-2</v>
      </c>
      <c r="J152" s="175">
        <v>0.01</v>
      </c>
      <c r="K152" s="151" t="s">
        <v>167</v>
      </c>
      <c r="L152" s="200"/>
      <c r="M152" s="177">
        <v>0.11600000000000001</v>
      </c>
      <c r="N152" s="174"/>
      <c r="O152" s="187"/>
      <c r="P152" s="132">
        <v>3.694</v>
      </c>
      <c r="Y152" s="38"/>
    </row>
    <row r="153" spans="2:25" x14ac:dyDescent="0.25">
      <c r="B153" s="30">
        <v>44794</v>
      </c>
      <c r="C153" s="113">
        <v>3.37</v>
      </c>
      <c r="D153" s="185" t="s">
        <v>42</v>
      </c>
      <c r="E153" s="124" t="s">
        <v>167</v>
      </c>
      <c r="F153" s="186"/>
      <c r="G153" s="119"/>
      <c r="H153" s="120"/>
      <c r="I153" s="188">
        <v>1.4999999999999999E-2</v>
      </c>
      <c r="J153" s="175">
        <v>0.01</v>
      </c>
      <c r="K153" s="151" t="s">
        <v>167</v>
      </c>
      <c r="L153" s="200"/>
      <c r="M153" s="177">
        <v>0.126</v>
      </c>
      <c r="N153" s="174"/>
      <c r="O153" s="187"/>
      <c r="P153" s="132">
        <v>3.52</v>
      </c>
      <c r="Y153" s="38"/>
    </row>
    <row r="154" spans="2:25" x14ac:dyDescent="0.25">
      <c r="B154" s="30">
        <v>44795</v>
      </c>
      <c r="C154" s="113">
        <v>2.3730000000000002</v>
      </c>
      <c r="D154" s="185" t="s">
        <v>42</v>
      </c>
      <c r="E154" s="124" t="s">
        <v>167</v>
      </c>
      <c r="F154" s="186"/>
      <c r="G154" s="119"/>
      <c r="H154" s="120"/>
      <c r="I154" s="188">
        <v>1.2E-2</v>
      </c>
      <c r="J154" s="175">
        <v>0.01</v>
      </c>
      <c r="K154" s="151" t="s">
        <v>167</v>
      </c>
      <c r="L154" s="200"/>
      <c r="M154" s="177">
        <v>0.17100000000000001</v>
      </c>
      <c r="N154" s="174"/>
      <c r="O154" s="187"/>
      <c r="P154" s="132">
        <v>2.5659999999999998</v>
      </c>
      <c r="Y154" s="38"/>
    </row>
    <row r="155" spans="2:25" x14ac:dyDescent="0.25">
      <c r="B155" s="30">
        <v>44796</v>
      </c>
      <c r="C155" s="113">
        <v>2.6659999999999999</v>
      </c>
      <c r="D155" s="185" t="s">
        <v>42</v>
      </c>
      <c r="E155" s="124" t="s">
        <v>167</v>
      </c>
      <c r="F155" s="186"/>
      <c r="G155" s="119"/>
      <c r="H155" s="120"/>
      <c r="I155" s="188">
        <v>1.2999999999999999E-2</v>
      </c>
      <c r="J155" s="175">
        <v>1.2E-2</v>
      </c>
      <c r="K155" s="151" t="s">
        <v>167</v>
      </c>
      <c r="L155" s="200"/>
      <c r="M155" s="177">
        <v>0.26600000000000001</v>
      </c>
      <c r="N155" s="174"/>
      <c r="O155" s="187"/>
      <c r="P155" s="245">
        <v>2.9569999999999999</v>
      </c>
      <c r="Y155" s="38"/>
    </row>
    <row r="156" spans="2:25" x14ac:dyDescent="0.25">
      <c r="B156" s="30">
        <v>44797</v>
      </c>
      <c r="C156" s="113">
        <v>3.1859999999999999</v>
      </c>
      <c r="D156" s="185" t="s">
        <v>42</v>
      </c>
      <c r="E156" s="124" t="s">
        <v>167</v>
      </c>
      <c r="F156" s="48"/>
      <c r="G156" s="102" t="s">
        <v>33</v>
      </c>
      <c r="H156" s="229" t="s">
        <v>33</v>
      </c>
      <c r="I156" s="188">
        <v>1.9E-2</v>
      </c>
      <c r="J156" s="175">
        <v>1.2E-2</v>
      </c>
      <c r="K156" s="151" t="s">
        <v>167</v>
      </c>
      <c r="L156" s="200" t="s">
        <v>24</v>
      </c>
      <c r="M156" s="177">
        <v>0.29899999999999999</v>
      </c>
      <c r="N156" s="178">
        <v>0.44500000000000001</v>
      </c>
      <c r="O156" s="187"/>
      <c r="P156" s="132">
        <v>3.9609999999999999</v>
      </c>
      <c r="Y156" s="38"/>
    </row>
    <row r="157" spans="2:25" x14ac:dyDescent="0.25">
      <c r="B157" s="30">
        <v>44798</v>
      </c>
      <c r="C157" s="113">
        <v>3.157</v>
      </c>
      <c r="D157" s="185" t="s">
        <v>42</v>
      </c>
      <c r="E157" s="124" t="s">
        <v>167</v>
      </c>
      <c r="F157" s="186"/>
      <c r="G157" s="119"/>
      <c r="H157" s="120"/>
      <c r="I157" s="188">
        <v>1.7999999999999999E-2</v>
      </c>
      <c r="J157" s="175">
        <v>1.0999999999999999E-2</v>
      </c>
      <c r="K157" s="151" t="s">
        <v>167</v>
      </c>
      <c r="L157" s="200"/>
      <c r="M157" s="177">
        <v>0.31</v>
      </c>
      <c r="N157" s="174"/>
      <c r="O157" s="187"/>
      <c r="P157" s="132">
        <v>3.4969999999999999</v>
      </c>
      <c r="Y157" s="38"/>
    </row>
    <row r="158" spans="2:25" x14ac:dyDescent="0.25">
      <c r="B158" s="30">
        <v>44799</v>
      </c>
      <c r="C158" s="113">
        <v>3.45</v>
      </c>
      <c r="D158" s="185" t="s">
        <v>42</v>
      </c>
      <c r="E158" s="124" t="s">
        <v>167</v>
      </c>
      <c r="F158" s="186"/>
      <c r="G158" s="119"/>
      <c r="H158" s="120"/>
      <c r="I158" s="188">
        <v>1.9E-2</v>
      </c>
      <c r="J158" s="175">
        <v>1.2999999999999999E-2</v>
      </c>
      <c r="K158" s="151" t="s">
        <v>167</v>
      </c>
      <c r="L158" s="200"/>
      <c r="M158" s="177">
        <v>0.308</v>
      </c>
      <c r="N158" s="174"/>
      <c r="O158" s="187"/>
      <c r="P158" s="132">
        <v>3.79</v>
      </c>
      <c r="Y158" s="38"/>
    </row>
    <row r="159" spans="2:25" x14ac:dyDescent="0.25">
      <c r="B159" s="30">
        <v>44800</v>
      </c>
      <c r="C159" s="113">
        <v>3.3879999999999999</v>
      </c>
      <c r="D159" s="185" t="s">
        <v>42</v>
      </c>
      <c r="E159" s="124" t="s">
        <v>167</v>
      </c>
      <c r="F159" s="186"/>
      <c r="G159" s="119"/>
      <c r="H159" s="120"/>
      <c r="I159" s="188">
        <v>1.7999999999999999E-2</v>
      </c>
      <c r="J159" s="175">
        <v>2.3E-2</v>
      </c>
      <c r="K159" s="151" t="s">
        <v>167</v>
      </c>
      <c r="L159" s="200"/>
      <c r="M159" s="177">
        <v>0.58099999999999996</v>
      </c>
      <c r="N159" s="174"/>
      <c r="O159" s="187"/>
      <c r="P159" s="132">
        <v>4.0110000000000001</v>
      </c>
      <c r="Y159" s="38"/>
    </row>
    <row r="160" spans="2:25" x14ac:dyDescent="0.25">
      <c r="B160" s="30">
        <v>44801</v>
      </c>
      <c r="C160" s="113">
        <v>2.9940000000000002</v>
      </c>
      <c r="D160" s="185" t="s">
        <v>42</v>
      </c>
      <c r="E160" s="124" t="s">
        <v>167</v>
      </c>
      <c r="F160" s="186"/>
      <c r="G160" s="119"/>
      <c r="H160" s="120"/>
      <c r="I160" s="188">
        <v>1.7000000000000001E-2</v>
      </c>
      <c r="J160" s="175">
        <v>1.9E-2</v>
      </c>
      <c r="K160" s="151" t="s">
        <v>167</v>
      </c>
      <c r="L160" s="200"/>
      <c r="M160" s="177">
        <v>0.47899999999999998</v>
      </c>
      <c r="N160" s="174"/>
      <c r="O160" s="187"/>
      <c r="P160" s="132">
        <v>3.51</v>
      </c>
      <c r="Y160" s="38"/>
    </row>
    <row r="161" spans="2:25" x14ac:dyDescent="0.25">
      <c r="B161" s="30">
        <v>44802</v>
      </c>
      <c r="C161" s="113">
        <v>3.3010000000000002</v>
      </c>
      <c r="D161" s="185" t="s">
        <v>42</v>
      </c>
      <c r="E161" s="124" t="s">
        <v>167</v>
      </c>
      <c r="F161" s="186"/>
      <c r="G161" s="119"/>
      <c r="H161" s="120"/>
      <c r="I161" s="188">
        <v>1.7000000000000001E-2</v>
      </c>
      <c r="J161" s="175">
        <v>7.0000000000000007E-2</v>
      </c>
      <c r="K161" s="151" t="s">
        <v>167</v>
      </c>
      <c r="L161" s="200"/>
      <c r="M161" s="177">
        <v>0.70599999999999996</v>
      </c>
      <c r="N161" s="174"/>
      <c r="O161" s="187"/>
      <c r="P161" s="132">
        <v>4.0940000000000003</v>
      </c>
      <c r="Y161" s="38"/>
    </row>
    <row r="162" spans="2:25" x14ac:dyDescent="0.25">
      <c r="B162" s="30">
        <v>44803</v>
      </c>
      <c r="C162" s="113">
        <v>3.3290000000000002</v>
      </c>
      <c r="D162" s="185" t="s">
        <v>42</v>
      </c>
      <c r="E162" s="124" t="s">
        <v>167</v>
      </c>
      <c r="F162" s="186"/>
      <c r="G162" s="119"/>
      <c r="H162" s="120"/>
      <c r="I162" s="188">
        <v>2.1000000000000001E-2</v>
      </c>
      <c r="J162" s="175">
        <v>2.8000000000000001E-2</v>
      </c>
      <c r="K162" s="151" t="s">
        <v>167</v>
      </c>
      <c r="L162" s="200"/>
      <c r="M162" s="177">
        <v>0.223</v>
      </c>
      <c r="N162" s="174"/>
      <c r="O162" s="187"/>
      <c r="P162" s="132">
        <v>3.601</v>
      </c>
      <c r="Y162" s="38"/>
    </row>
    <row r="163" spans="2:25" x14ac:dyDescent="0.25">
      <c r="B163" s="30">
        <v>44804</v>
      </c>
      <c r="C163" s="113">
        <v>6.5629999999999997</v>
      </c>
      <c r="D163" s="185" t="s">
        <v>42</v>
      </c>
      <c r="E163" s="124" t="s">
        <v>167</v>
      </c>
      <c r="F163" s="48"/>
      <c r="G163" s="102" t="s">
        <v>33</v>
      </c>
      <c r="H163" s="229" t="s">
        <v>33</v>
      </c>
      <c r="I163" s="188">
        <v>2.5000000000000001E-2</v>
      </c>
      <c r="J163" s="175">
        <v>3.4000000000000002E-2</v>
      </c>
      <c r="K163" s="151" t="s">
        <v>167</v>
      </c>
      <c r="L163" s="200" t="s">
        <v>24</v>
      </c>
      <c r="M163" s="177">
        <v>0.42699999999999999</v>
      </c>
      <c r="N163" s="178">
        <v>0.48099999999999998</v>
      </c>
      <c r="P163" s="132">
        <v>7.53</v>
      </c>
      <c r="Y163" s="38"/>
    </row>
    <row r="164" spans="2:25" s="187" customFormat="1" ht="15" customHeight="1" x14ac:dyDescent="0.25">
      <c r="B164" s="246">
        <v>44805</v>
      </c>
      <c r="C164" s="113">
        <v>8.1859999999999999</v>
      </c>
      <c r="D164" s="185" t="s">
        <v>42</v>
      </c>
      <c r="E164" s="124" t="s">
        <v>167</v>
      </c>
      <c r="F164" s="186"/>
      <c r="G164" s="119"/>
      <c r="H164" s="120"/>
      <c r="I164" s="188">
        <v>1.7000000000000001E-2</v>
      </c>
      <c r="J164" s="175">
        <v>2.5999999999999999E-2</v>
      </c>
      <c r="K164" s="151" t="s">
        <v>167</v>
      </c>
      <c r="L164" s="200"/>
      <c r="M164" s="177">
        <v>0.51900000000000002</v>
      </c>
      <c r="N164" s="174"/>
      <c r="P164" s="132">
        <v>8.7479999999999993</v>
      </c>
      <c r="Y164" s="247"/>
    </row>
    <row r="165" spans="2:25" x14ac:dyDescent="0.25">
      <c r="B165" s="30">
        <v>44806</v>
      </c>
      <c r="C165" s="113">
        <v>3.7789999999999999</v>
      </c>
      <c r="D165" s="185" t="s">
        <v>42</v>
      </c>
      <c r="E165" s="124" t="s">
        <v>167</v>
      </c>
      <c r="F165" s="48"/>
      <c r="G165" s="18"/>
      <c r="H165" s="229"/>
      <c r="I165" s="188">
        <v>2.1999999999999999E-2</v>
      </c>
      <c r="J165" s="175">
        <v>2.4E-2</v>
      </c>
      <c r="K165" s="151" t="s">
        <v>167</v>
      </c>
      <c r="L165" s="200"/>
      <c r="M165" s="177">
        <v>0.68899999999999995</v>
      </c>
      <c r="N165" s="174"/>
      <c r="P165" s="132">
        <v>4.5140000000000002</v>
      </c>
      <c r="Y165" s="38"/>
    </row>
    <row r="166" spans="2:25" x14ac:dyDescent="0.25">
      <c r="B166" s="30">
        <v>44807</v>
      </c>
      <c r="C166" s="113">
        <v>3.7549999999999999</v>
      </c>
      <c r="D166" s="185" t="s">
        <v>42</v>
      </c>
      <c r="E166" s="124" t="s">
        <v>167</v>
      </c>
      <c r="F166" s="48"/>
      <c r="G166" s="18"/>
      <c r="H166" s="229"/>
      <c r="I166" s="188">
        <v>2.5000000000000001E-2</v>
      </c>
      <c r="J166" s="175">
        <v>2.3E-2</v>
      </c>
      <c r="K166" s="151" t="s">
        <v>167</v>
      </c>
      <c r="L166" s="200"/>
      <c r="M166" s="177">
        <v>0.52600000000000002</v>
      </c>
      <c r="N166" s="174"/>
      <c r="P166" s="132">
        <v>4.327</v>
      </c>
      <c r="Y166" s="38"/>
    </row>
    <row r="167" spans="2:25" x14ac:dyDescent="0.25">
      <c r="B167" s="30">
        <v>44808</v>
      </c>
      <c r="C167" s="113">
        <v>3.7959999999999998</v>
      </c>
      <c r="D167" s="185" t="s">
        <v>42</v>
      </c>
      <c r="E167" s="124" t="s">
        <v>167</v>
      </c>
      <c r="F167" s="48"/>
      <c r="G167" s="18"/>
      <c r="H167" s="229"/>
      <c r="I167" s="188">
        <v>2.3E-2</v>
      </c>
      <c r="J167" s="175">
        <v>2.1000000000000001E-2</v>
      </c>
      <c r="K167" s="151" t="s">
        <v>167</v>
      </c>
      <c r="L167" s="200"/>
      <c r="M167" s="177">
        <v>0.71499999999999997</v>
      </c>
      <c r="N167" s="174"/>
      <c r="P167" s="132">
        <v>4.556</v>
      </c>
      <c r="Y167" s="38"/>
    </row>
    <row r="168" spans="2:25" x14ac:dyDescent="0.25">
      <c r="B168" s="30">
        <v>44811</v>
      </c>
      <c r="C168" s="113">
        <v>3.5449999999999999</v>
      </c>
      <c r="D168" s="185"/>
      <c r="E168" s="124"/>
      <c r="F168" s="48"/>
      <c r="G168" s="18"/>
      <c r="H168" s="229"/>
      <c r="I168" s="188">
        <v>8.4000000000000005E-2</v>
      </c>
      <c r="J168" s="175">
        <v>4.2000000000000003E-2</v>
      </c>
      <c r="K168" s="151"/>
      <c r="L168" s="200"/>
      <c r="M168" s="177">
        <v>0.39900000000000002</v>
      </c>
      <c r="N168" s="178">
        <v>0.504</v>
      </c>
      <c r="P168" s="132">
        <v>4.5739999999999998</v>
      </c>
      <c r="Y168" s="38"/>
    </row>
    <row r="169" spans="2:25" x14ac:dyDescent="0.25">
      <c r="B169" s="30">
        <v>44812</v>
      </c>
      <c r="C169" s="113">
        <v>2.0630000000000002</v>
      </c>
      <c r="D169" s="185"/>
      <c r="E169" s="124"/>
      <c r="F169" s="48"/>
      <c r="G169" s="18"/>
      <c r="H169" s="229"/>
      <c r="I169" s="188">
        <v>0.03</v>
      </c>
      <c r="J169" s="175">
        <v>1.7000000000000001E-2</v>
      </c>
      <c r="K169" s="151"/>
      <c r="L169" s="200"/>
      <c r="M169" s="177">
        <v>0.26900000000000002</v>
      </c>
      <c r="N169" s="178">
        <v>0.61199999999999999</v>
      </c>
      <c r="P169" s="132">
        <v>2.992</v>
      </c>
      <c r="Y169" s="38"/>
    </row>
    <row r="170" spans="2:25" x14ac:dyDescent="0.25">
      <c r="B170" s="30">
        <v>44813</v>
      </c>
      <c r="C170" s="113">
        <v>2.3170000000000002</v>
      </c>
      <c r="D170" s="185"/>
      <c r="E170" s="124"/>
      <c r="F170" s="48"/>
      <c r="G170" s="18"/>
      <c r="H170" s="229"/>
      <c r="I170" s="188">
        <v>2.9000000000000001E-2</v>
      </c>
      <c r="J170" s="175">
        <v>1.7000000000000001E-2</v>
      </c>
      <c r="K170" s="151"/>
      <c r="L170" s="200"/>
      <c r="M170" s="177">
        <v>0.26600000000000001</v>
      </c>
      <c r="N170" s="178">
        <v>0.53700000000000003</v>
      </c>
      <c r="P170" s="132">
        <v>3.1669999999999998</v>
      </c>
      <c r="Y170" s="38"/>
    </row>
    <row r="171" spans="2:25" x14ac:dyDescent="0.25">
      <c r="B171" s="30">
        <v>44818</v>
      </c>
      <c r="C171" s="113">
        <v>2.8330000000000002</v>
      </c>
      <c r="D171" s="185"/>
      <c r="E171" s="124"/>
      <c r="F171" s="48"/>
      <c r="G171" s="18"/>
      <c r="H171" s="229"/>
      <c r="I171" s="188">
        <v>4.3999999999999997E-2</v>
      </c>
      <c r="J171" s="175">
        <v>3.1E-2</v>
      </c>
      <c r="K171" s="151"/>
      <c r="L171" s="200"/>
      <c r="M171" s="177">
        <v>0.32400000000000001</v>
      </c>
      <c r="N171" s="178">
        <v>0.52300000000000002</v>
      </c>
      <c r="P171" s="132">
        <v>3.7549999999999999</v>
      </c>
      <c r="Y171" s="38"/>
    </row>
    <row r="172" spans="2:25" x14ac:dyDescent="0.25">
      <c r="B172" s="30">
        <v>44819</v>
      </c>
      <c r="C172" s="113">
        <v>2.323</v>
      </c>
      <c r="D172" s="185"/>
      <c r="E172" s="124"/>
      <c r="F172" s="48"/>
      <c r="G172" s="18"/>
      <c r="H172" s="229"/>
      <c r="I172" s="188">
        <v>3.1E-2</v>
      </c>
      <c r="J172" s="175">
        <v>3.4000000000000002E-2</v>
      </c>
      <c r="K172" s="151"/>
      <c r="L172" s="200"/>
      <c r="M172" s="177">
        <v>0.29599999999999999</v>
      </c>
      <c r="N172" s="178">
        <v>0.47</v>
      </c>
      <c r="P172" s="132">
        <v>3.153</v>
      </c>
      <c r="Y172" s="38"/>
    </row>
    <row r="173" spans="2:25" x14ac:dyDescent="0.25">
      <c r="B173" s="30">
        <v>44820</v>
      </c>
      <c r="C173" s="113">
        <v>3.0249999999999999</v>
      </c>
      <c r="D173" s="185"/>
      <c r="E173" s="124"/>
      <c r="F173" s="48"/>
      <c r="G173" s="18"/>
      <c r="H173" s="229"/>
      <c r="I173" s="188">
        <v>2.1999999999999999E-2</v>
      </c>
      <c r="J173" s="175">
        <v>3.7999999999999999E-2</v>
      </c>
      <c r="K173" s="151"/>
      <c r="L173" s="200"/>
      <c r="M173" s="177">
        <v>0.52600000000000002</v>
      </c>
      <c r="N173" s="178">
        <v>0.499</v>
      </c>
      <c r="P173" s="132">
        <v>4.1100000000000003</v>
      </c>
      <c r="Y173" s="38"/>
    </row>
    <row r="174" spans="2:25" x14ac:dyDescent="0.25">
      <c r="B174" s="30">
        <v>44825</v>
      </c>
      <c r="C174" s="113">
        <v>3.028</v>
      </c>
      <c r="D174" s="185"/>
      <c r="E174" s="124"/>
      <c r="F174" s="48"/>
      <c r="G174" s="18"/>
      <c r="H174" s="229"/>
      <c r="I174" s="188">
        <v>2.3E-2</v>
      </c>
      <c r="J174" s="175">
        <v>1.4E-2</v>
      </c>
      <c r="K174" s="151"/>
      <c r="L174" s="200"/>
      <c r="M174" s="177">
        <v>0.91600000000000004</v>
      </c>
      <c r="N174" s="178">
        <v>1.0329999999999999</v>
      </c>
      <c r="P174" s="132">
        <v>5.0140000000000002</v>
      </c>
      <c r="Y174" s="38"/>
    </row>
    <row r="175" spans="2:25" x14ac:dyDescent="0.25">
      <c r="B175" s="30">
        <v>44826</v>
      </c>
      <c r="C175" s="113">
        <v>4.2569999999999997</v>
      </c>
      <c r="D175" s="185"/>
      <c r="E175" s="124"/>
      <c r="F175" s="48"/>
      <c r="G175" s="18"/>
      <c r="H175" s="229"/>
      <c r="I175" s="188">
        <v>2.5999999999999999E-2</v>
      </c>
      <c r="J175" s="175">
        <v>1.4999999999999999E-2</v>
      </c>
      <c r="K175" s="151"/>
      <c r="L175" s="200"/>
      <c r="M175" s="177">
        <v>0.68600000000000005</v>
      </c>
      <c r="N175" s="178">
        <v>1.097</v>
      </c>
      <c r="P175" s="132">
        <v>6.0810000000000004</v>
      </c>
      <c r="Y175" s="38"/>
    </row>
    <row r="176" spans="2:25" x14ac:dyDescent="0.25">
      <c r="B176" s="30">
        <v>44827</v>
      </c>
      <c r="C176" s="113">
        <v>4</v>
      </c>
      <c r="D176" s="185"/>
      <c r="E176" s="124"/>
      <c r="F176" s="48"/>
      <c r="G176" s="18"/>
      <c r="H176" s="229"/>
      <c r="I176" s="188">
        <v>2.3E-2</v>
      </c>
      <c r="J176" s="175">
        <v>1.2999999999999999E-2</v>
      </c>
      <c r="K176" s="151"/>
      <c r="L176" s="200"/>
      <c r="M176" s="177">
        <v>0.59099999999999997</v>
      </c>
      <c r="N176" s="178">
        <v>1.139</v>
      </c>
      <c r="P176" s="132">
        <v>5.7649999999999997</v>
      </c>
      <c r="Y176" s="38"/>
    </row>
    <row r="177" spans="2:25" x14ac:dyDescent="0.25">
      <c r="B177" s="30">
        <v>44830</v>
      </c>
      <c r="C177" s="113">
        <v>434.62</v>
      </c>
      <c r="D177" s="185">
        <v>144</v>
      </c>
      <c r="E177" s="124"/>
      <c r="F177" s="48"/>
      <c r="G177" s="18"/>
      <c r="H177" s="229"/>
      <c r="I177" s="188">
        <v>4.9829999999999997</v>
      </c>
      <c r="J177" s="175">
        <v>8.1219999999999999</v>
      </c>
      <c r="K177" s="151"/>
      <c r="L177" s="200"/>
      <c r="M177" s="177">
        <v>1.4750000000000001</v>
      </c>
      <c r="N177" s="178">
        <v>14.791</v>
      </c>
      <c r="P177" s="132">
        <v>608.09799999999996</v>
      </c>
      <c r="Q177" t="s">
        <v>172</v>
      </c>
      <c r="Y177" s="38"/>
    </row>
    <row r="178" spans="2:25" x14ac:dyDescent="0.25">
      <c r="B178" s="30">
        <v>44832</v>
      </c>
      <c r="C178" s="113">
        <v>16.37</v>
      </c>
      <c r="D178" s="185">
        <v>4.5999999999999996</v>
      </c>
      <c r="E178" s="124"/>
      <c r="F178" s="48"/>
      <c r="G178" s="18"/>
      <c r="H178" s="229"/>
      <c r="I178" s="188">
        <v>0.05</v>
      </c>
      <c r="J178" s="175">
        <v>0.39600000000000002</v>
      </c>
      <c r="K178" s="151"/>
      <c r="L178" s="200"/>
      <c r="M178" s="177">
        <v>1.415</v>
      </c>
      <c r="N178" s="178">
        <v>2.4279999999999999</v>
      </c>
      <c r="P178" s="132">
        <v>25.257999999999999</v>
      </c>
      <c r="Y178" s="38"/>
    </row>
    <row r="179" spans="2:25" x14ac:dyDescent="0.25">
      <c r="B179" s="30">
        <v>44834</v>
      </c>
      <c r="C179" s="113">
        <v>10.805</v>
      </c>
      <c r="D179" s="185">
        <v>4.5949999999999998</v>
      </c>
      <c r="E179" s="124"/>
      <c r="F179" s="48"/>
      <c r="G179" s="18"/>
      <c r="H179" s="229"/>
      <c r="I179" s="188">
        <v>3.2000000000000001E-2</v>
      </c>
      <c r="J179" s="175">
        <v>6.8000000000000005E-2</v>
      </c>
      <c r="K179" s="151"/>
      <c r="L179" s="200"/>
      <c r="M179" s="177">
        <v>0.81699999999999995</v>
      </c>
      <c r="N179" s="178">
        <v>2.0390000000000001</v>
      </c>
      <c r="P179" s="132">
        <v>15.679</v>
      </c>
      <c r="Y179" s="38"/>
    </row>
    <row r="180" spans="2:25" x14ac:dyDescent="0.25">
      <c r="B180" s="30">
        <v>44837</v>
      </c>
      <c r="C180" s="113">
        <v>11.468</v>
      </c>
      <c r="D180" s="185">
        <v>1.026</v>
      </c>
      <c r="E180" s="124"/>
      <c r="F180" s="48"/>
      <c r="G180" s="18"/>
      <c r="H180" s="229"/>
      <c r="I180" s="188">
        <v>4.9000000000000002E-2</v>
      </c>
      <c r="J180" s="175">
        <v>0.04</v>
      </c>
      <c r="K180" s="151"/>
      <c r="L180" s="200"/>
      <c r="M180" s="177">
        <v>0.80800000000000005</v>
      </c>
      <c r="N180" s="178" t="s">
        <v>33</v>
      </c>
      <c r="P180" s="132">
        <v>13.39</v>
      </c>
      <c r="Y180" s="38"/>
    </row>
    <row r="181" spans="2:25" x14ac:dyDescent="0.25">
      <c r="B181" s="30">
        <v>44840</v>
      </c>
      <c r="C181" s="113">
        <v>14.394</v>
      </c>
      <c r="D181" s="185"/>
      <c r="E181" s="124"/>
      <c r="F181" s="48"/>
      <c r="G181" s="18"/>
      <c r="H181" s="229"/>
      <c r="I181" s="188">
        <v>0.35699999999999998</v>
      </c>
      <c r="J181" s="175">
        <v>0.13200000000000001</v>
      </c>
      <c r="K181" s="151"/>
      <c r="L181" s="200"/>
      <c r="M181" s="177">
        <v>1.482</v>
      </c>
      <c r="N181" s="178">
        <v>3.0960000000000001</v>
      </c>
      <c r="P181" s="132">
        <v>19.460999999999999</v>
      </c>
      <c r="Q181" t="s">
        <v>174</v>
      </c>
      <c r="Y181" s="38"/>
    </row>
    <row r="182" spans="2:25" x14ac:dyDescent="0.25">
      <c r="B182" s="30">
        <v>44844</v>
      </c>
      <c r="C182" s="113">
        <v>14.593</v>
      </c>
      <c r="D182" s="185">
        <v>2.843</v>
      </c>
      <c r="E182" s="124"/>
      <c r="F182" s="48"/>
      <c r="G182" s="18"/>
      <c r="H182" s="229"/>
      <c r="I182" s="188">
        <v>0.16</v>
      </c>
      <c r="J182" s="175">
        <v>6.0999999999999999E-2</v>
      </c>
      <c r="K182" s="151"/>
      <c r="L182" s="200"/>
      <c r="M182" s="177">
        <v>1.2330000000000001</v>
      </c>
      <c r="N182" s="178">
        <v>1.109</v>
      </c>
      <c r="P182" s="132">
        <v>19.998000000000001</v>
      </c>
      <c r="Y182" s="38"/>
    </row>
    <row r="183" spans="2:25" x14ac:dyDescent="0.25">
      <c r="B183" s="30">
        <v>44847</v>
      </c>
      <c r="C183" s="113">
        <v>18.422999999999998</v>
      </c>
      <c r="D183" s="185"/>
      <c r="E183" s="124"/>
      <c r="F183" s="48"/>
      <c r="G183" s="18"/>
      <c r="H183" s="229"/>
      <c r="I183" s="188">
        <v>4.2000000000000003E-2</v>
      </c>
      <c r="J183" s="175">
        <v>6.3E-2</v>
      </c>
      <c r="K183" s="151"/>
      <c r="L183" s="200"/>
      <c r="M183" s="177">
        <v>1.208</v>
      </c>
      <c r="N183" s="178">
        <v>0.83499999999999996</v>
      </c>
      <c r="P183" s="132">
        <v>20.571000000000002</v>
      </c>
      <c r="Y183" s="38"/>
    </row>
    <row r="184" spans="2:25" x14ac:dyDescent="0.25">
      <c r="B184" s="30">
        <v>44851</v>
      </c>
      <c r="C184" s="113">
        <v>16.350999999999999</v>
      </c>
      <c r="D184" s="185">
        <v>1.3859999999999999</v>
      </c>
      <c r="E184" s="124"/>
      <c r="F184" s="48"/>
      <c r="G184" s="18"/>
      <c r="H184" s="229"/>
      <c r="I184" s="188">
        <v>0.123</v>
      </c>
      <c r="J184" s="175">
        <v>4.8000000000000001E-2</v>
      </c>
      <c r="K184" s="151"/>
      <c r="L184" s="200"/>
      <c r="M184" s="177">
        <v>0.65200000000000002</v>
      </c>
      <c r="N184" s="178" t="s">
        <v>33</v>
      </c>
      <c r="P184" s="132">
        <v>18.559999999999999</v>
      </c>
      <c r="Y184" s="38"/>
    </row>
    <row r="185" spans="2:25" x14ac:dyDescent="0.25">
      <c r="B185" s="30">
        <v>44855</v>
      </c>
      <c r="C185" s="113">
        <v>20.178000000000001</v>
      </c>
      <c r="D185" s="185"/>
      <c r="E185" s="124"/>
      <c r="F185" s="48"/>
      <c r="G185" s="18"/>
      <c r="H185" s="229"/>
      <c r="I185" s="188">
        <v>8.7999999999999995E-2</v>
      </c>
      <c r="J185" s="175">
        <v>4.2999999999999997E-2</v>
      </c>
      <c r="K185" s="151"/>
      <c r="L185" s="200"/>
      <c r="M185" s="177">
        <v>1.321</v>
      </c>
      <c r="N185" s="178">
        <v>1.9430000000000001</v>
      </c>
      <c r="P185" s="132">
        <v>23.574000000000002</v>
      </c>
      <c r="Y185" s="38"/>
    </row>
    <row r="186" spans="2:25" x14ac:dyDescent="0.25">
      <c r="B186" s="30">
        <v>44858</v>
      </c>
      <c r="C186" s="113">
        <v>15.612</v>
      </c>
      <c r="D186" s="185">
        <v>0.46700000000000003</v>
      </c>
      <c r="E186" s="124"/>
      <c r="F186" s="48"/>
      <c r="G186" s="18"/>
      <c r="H186" s="229"/>
      <c r="I186" s="188">
        <v>0.111</v>
      </c>
      <c r="J186" s="175">
        <v>0.05</v>
      </c>
      <c r="K186" s="151"/>
      <c r="L186" s="200"/>
      <c r="M186" s="177">
        <v>0.82499999999999996</v>
      </c>
      <c r="N186" s="178">
        <v>1.7330000000000001</v>
      </c>
      <c r="P186" s="132">
        <v>18.797000000000001</v>
      </c>
      <c r="Y186" s="38"/>
    </row>
    <row r="187" spans="2:25" x14ac:dyDescent="0.25">
      <c r="B187" s="30">
        <v>44861</v>
      </c>
      <c r="C187" s="113">
        <v>16.975999999999999</v>
      </c>
      <c r="D187" s="185"/>
      <c r="E187" s="124"/>
      <c r="F187" s="48"/>
      <c r="G187" s="18"/>
      <c r="H187" s="229"/>
      <c r="I187" s="188">
        <v>8.3000000000000004E-2</v>
      </c>
      <c r="J187" s="175">
        <v>4.3999999999999997E-2</v>
      </c>
      <c r="K187" s="151"/>
      <c r="L187" s="200"/>
      <c r="M187" s="177">
        <v>0.64600000000000002</v>
      </c>
      <c r="N187" s="178">
        <v>1.8979999999999999</v>
      </c>
      <c r="P187" s="132">
        <v>19.646999999999998</v>
      </c>
      <c r="Y187" s="38"/>
    </row>
    <row r="188" spans="2:25" x14ac:dyDescent="0.25">
      <c r="B188" s="30">
        <v>44867</v>
      </c>
      <c r="C188" s="113">
        <v>18.108000000000001</v>
      </c>
      <c r="D188" s="185">
        <v>0.59299999999999997</v>
      </c>
      <c r="E188" s="124"/>
      <c r="F188" s="48"/>
      <c r="G188" s="18"/>
      <c r="H188" s="229"/>
      <c r="I188" s="188">
        <v>7.0000000000000007E-2</v>
      </c>
      <c r="J188" s="175">
        <v>3.9E-2</v>
      </c>
      <c r="K188" s="151"/>
      <c r="L188" s="200"/>
      <c r="M188" s="177">
        <v>0.42</v>
      </c>
      <c r="N188" s="178">
        <v>1.8560000000000001</v>
      </c>
      <c r="P188" s="132">
        <v>21.085999999999999</v>
      </c>
      <c r="Y188" s="38"/>
    </row>
    <row r="189" spans="2:25" x14ac:dyDescent="0.25">
      <c r="B189" s="30">
        <v>44869</v>
      </c>
      <c r="C189" s="113">
        <v>16.489999999999998</v>
      </c>
      <c r="D189" s="185"/>
      <c r="E189" s="124"/>
      <c r="F189" s="48"/>
      <c r="G189" s="18"/>
      <c r="H189" s="229"/>
      <c r="I189" s="188">
        <v>7.1999999999999995E-2</v>
      </c>
      <c r="J189" s="175">
        <v>4.1000000000000002E-2</v>
      </c>
      <c r="K189" s="151"/>
      <c r="L189" s="200"/>
      <c r="M189" s="177">
        <v>0.64</v>
      </c>
      <c r="N189" s="178">
        <v>2.3490000000000002</v>
      </c>
      <c r="P189" s="132">
        <v>19.591000000000001</v>
      </c>
      <c r="Y189" s="38"/>
    </row>
    <row r="190" spans="2:25" x14ac:dyDescent="0.25">
      <c r="B190" s="30">
        <v>44872</v>
      </c>
      <c r="C190" s="113">
        <v>14.897</v>
      </c>
      <c r="D190" s="185">
        <v>0.42099999999999999</v>
      </c>
      <c r="E190" s="124"/>
      <c r="F190" s="48"/>
      <c r="G190" s="18"/>
      <c r="H190" s="229"/>
      <c r="I190" s="188">
        <v>9.0999999999999998E-2</v>
      </c>
      <c r="J190" s="175">
        <v>3.5999999999999997E-2</v>
      </c>
      <c r="K190" s="151"/>
      <c r="L190" s="200"/>
      <c r="M190" s="177">
        <v>0.50700000000000001</v>
      </c>
      <c r="N190" s="178">
        <v>2.7149999999999999</v>
      </c>
      <c r="P190" s="132">
        <v>18.667000000000002</v>
      </c>
      <c r="Y190" s="38"/>
    </row>
    <row r="191" spans="2:25" x14ac:dyDescent="0.25">
      <c r="B191" s="30">
        <v>44875</v>
      </c>
      <c r="C191" s="113">
        <v>34.402000000000001</v>
      </c>
      <c r="D191" s="185"/>
      <c r="E191" s="124"/>
      <c r="F191" s="48"/>
      <c r="G191" s="18"/>
      <c r="H191" s="229"/>
      <c r="I191" s="188">
        <v>0.125</v>
      </c>
      <c r="J191" s="175">
        <v>4.3999999999999997E-2</v>
      </c>
      <c r="K191" s="151"/>
      <c r="L191" s="200"/>
      <c r="M191" s="177">
        <v>0.57899999999999996</v>
      </c>
      <c r="N191" s="178">
        <v>2.246</v>
      </c>
      <c r="P191" s="132">
        <v>37.396000000000001</v>
      </c>
      <c r="Q191" t="s">
        <v>174</v>
      </c>
      <c r="Y191" s="38"/>
    </row>
    <row r="192" spans="2:25" x14ac:dyDescent="0.25">
      <c r="B192" s="30">
        <v>44879</v>
      </c>
      <c r="C192" s="113">
        <v>12.965</v>
      </c>
      <c r="D192" s="185">
        <v>0.52200000000000002</v>
      </c>
      <c r="E192" s="124"/>
      <c r="F192" s="48"/>
      <c r="G192" s="18"/>
      <c r="H192" s="229"/>
      <c r="I192" s="188">
        <v>0.13300000000000001</v>
      </c>
      <c r="J192" s="175">
        <v>8.7999999999999995E-2</v>
      </c>
      <c r="K192" s="151"/>
      <c r="L192" s="200"/>
      <c r="M192" s="177">
        <v>0.19800000000000001</v>
      </c>
      <c r="N192" s="178" t="s">
        <v>33</v>
      </c>
      <c r="P192" s="132">
        <v>13.885999999999999</v>
      </c>
      <c r="Y192" s="38"/>
    </row>
    <row r="193" spans="2:25" x14ac:dyDescent="0.25">
      <c r="B193" s="30">
        <v>44882</v>
      </c>
      <c r="C193" s="113">
        <v>23.004999999999999</v>
      </c>
      <c r="D193" s="185"/>
      <c r="E193" s="124"/>
      <c r="F193" s="48"/>
      <c r="G193" s="18"/>
      <c r="H193" s="229"/>
      <c r="I193" s="188">
        <v>0.11700000000000001</v>
      </c>
      <c r="J193" s="175">
        <v>6.7000000000000004E-2</v>
      </c>
      <c r="K193" s="151"/>
      <c r="L193" s="200"/>
      <c r="M193" s="177">
        <v>0.13300000000000001</v>
      </c>
      <c r="N193" s="178" t="s">
        <v>33</v>
      </c>
      <c r="P193" s="132">
        <v>23.321999999999999</v>
      </c>
      <c r="Y193" s="38"/>
    </row>
    <row r="194" spans="2:25" x14ac:dyDescent="0.25">
      <c r="B194" s="30">
        <v>44886</v>
      </c>
      <c r="C194" s="113">
        <v>17.594000000000001</v>
      </c>
      <c r="D194" s="185">
        <v>0.41699999999999998</v>
      </c>
      <c r="E194" s="124"/>
      <c r="F194" s="48"/>
      <c r="G194" s="18"/>
      <c r="H194" s="229"/>
      <c r="I194" s="188">
        <v>0.10100000000000001</v>
      </c>
      <c r="J194" s="175">
        <v>3.7999999999999999E-2</v>
      </c>
      <c r="K194" s="151"/>
      <c r="L194" s="200"/>
      <c r="M194" s="177">
        <v>9.2999999999999999E-2</v>
      </c>
      <c r="N194" s="178" t="s">
        <v>33</v>
      </c>
      <c r="P194" s="132">
        <v>18.242999999999999</v>
      </c>
      <c r="Y194" s="38"/>
    </row>
    <row r="195" spans="2:25" x14ac:dyDescent="0.25">
      <c r="B195" s="30">
        <v>44889</v>
      </c>
      <c r="C195" s="113">
        <v>17.256</v>
      </c>
      <c r="D195" s="185"/>
      <c r="E195" s="124"/>
      <c r="F195" s="48"/>
      <c r="G195" s="18"/>
      <c r="H195" s="229"/>
      <c r="I195" s="188">
        <v>4.7E-2</v>
      </c>
      <c r="J195" s="175">
        <v>4.5999999999999999E-2</v>
      </c>
      <c r="K195" s="151"/>
      <c r="L195" s="200"/>
      <c r="M195" s="177">
        <v>0.28799999999999998</v>
      </c>
      <c r="N195" s="178" t="s">
        <v>33</v>
      </c>
      <c r="P195" s="132">
        <v>17.635999999999999</v>
      </c>
      <c r="Y195" s="38"/>
    </row>
    <row r="196" spans="2:25" x14ac:dyDescent="0.25">
      <c r="B196" s="30">
        <v>44893</v>
      </c>
      <c r="C196" s="113">
        <v>15.497999999999999</v>
      </c>
      <c r="D196" s="185">
        <v>0.32100000000000001</v>
      </c>
      <c r="E196" s="124"/>
      <c r="F196" s="48"/>
      <c r="G196" s="18"/>
      <c r="H196" s="229"/>
      <c r="I196" s="188">
        <v>4.3999999999999997E-2</v>
      </c>
      <c r="J196" s="175">
        <v>4.4999999999999998E-2</v>
      </c>
      <c r="K196" s="151"/>
      <c r="L196" s="200"/>
      <c r="M196" s="177">
        <v>0.24</v>
      </c>
      <c r="N196" s="178" t="s">
        <v>33</v>
      </c>
      <c r="P196" s="132">
        <v>16.148</v>
      </c>
      <c r="Y196" s="38"/>
    </row>
    <row r="197" spans="2:25" x14ac:dyDescent="0.25">
      <c r="B197" s="30">
        <v>44896</v>
      </c>
      <c r="C197" s="113">
        <v>20.812000000000001</v>
      </c>
      <c r="D197" s="185"/>
      <c r="E197" s="124"/>
      <c r="F197" s="48"/>
      <c r="G197" s="18"/>
      <c r="H197" s="229"/>
      <c r="I197" s="188">
        <v>4.8000000000000001E-2</v>
      </c>
      <c r="J197" s="175">
        <v>0.04</v>
      </c>
      <c r="K197" s="151"/>
      <c r="L197" s="200"/>
      <c r="M197" s="177">
        <v>0.23799999999999999</v>
      </c>
      <c r="N197" s="178" t="s">
        <v>33</v>
      </c>
      <c r="P197" s="132">
        <v>21.138000000000002</v>
      </c>
      <c r="Y197" s="38"/>
    </row>
    <row r="198" spans="2:25" x14ac:dyDescent="0.25">
      <c r="B198" s="30">
        <v>44900</v>
      </c>
      <c r="C198" s="113">
        <v>13.629</v>
      </c>
      <c r="D198" s="185">
        <v>0.93300000000000005</v>
      </c>
      <c r="E198" s="124"/>
      <c r="F198" s="48"/>
      <c r="G198" s="18"/>
      <c r="H198" s="229"/>
      <c r="I198" s="188">
        <v>7.3999999999999996E-2</v>
      </c>
      <c r="J198" s="175">
        <v>7.3999999999999996E-2</v>
      </c>
      <c r="K198" s="151"/>
      <c r="L198" s="200"/>
      <c r="M198" s="177">
        <v>0.81</v>
      </c>
      <c r="N198" s="178" t="s">
        <v>33</v>
      </c>
      <c r="P198" s="132">
        <v>15.519</v>
      </c>
      <c r="Q198" t="s">
        <v>177</v>
      </c>
      <c r="Y198" s="38"/>
    </row>
    <row r="199" spans="2:25" x14ac:dyDescent="0.25">
      <c r="B199" s="30">
        <v>44902</v>
      </c>
      <c r="C199" s="113">
        <v>8.2669999999999995</v>
      </c>
      <c r="D199" s="185"/>
      <c r="E199" s="124"/>
      <c r="F199" s="48"/>
      <c r="G199" s="18"/>
      <c r="H199" s="229"/>
      <c r="I199" s="188">
        <v>8.2000000000000003E-2</v>
      </c>
      <c r="J199" s="175">
        <v>0.19800000000000001</v>
      </c>
      <c r="K199" s="151"/>
      <c r="L199" s="200"/>
      <c r="M199" s="177">
        <v>0.42499999999999999</v>
      </c>
      <c r="N199" s="178" t="s">
        <v>33</v>
      </c>
      <c r="P199" s="132">
        <v>8.9719999999999995</v>
      </c>
      <c r="Y199" s="38"/>
    </row>
    <row r="200" spans="2:25" x14ac:dyDescent="0.25">
      <c r="B200" s="30">
        <v>44907</v>
      </c>
      <c r="C200" s="113">
        <v>16.849</v>
      </c>
      <c r="D200" s="185">
        <v>0.51700000000000002</v>
      </c>
      <c r="E200" s="124"/>
      <c r="F200" s="48"/>
      <c r="G200" s="18"/>
      <c r="H200" s="229"/>
      <c r="I200" s="188">
        <v>7.8E-2</v>
      </c>
      <c r="J200" s="175">
        <v>9.2999999999999999E-2</v>
      </c>
      <c r="K200" s="151"/>
      <c r="L200" s="200"/>
      <c r="M200" s="177">
        <v>0.32700000000000001</v>
      </c>
      <c r="N200" s="178" t="s">
        <v>33</v>
      </c>
      <c r="P200" s="132">
        <v>17.864999999999998</v>
      </c>
      <c r="Y200" s="38"/>
    </row>
    <row r="201" spans="2:25" x14ac:dyDescent="0.25">
      <c r="B201" s="30">
        <v>44910</v>
      </c>
      <c r="C201" s="113">
        <v>31.486999999999998</v>
      </c>
      <c r="D201" s="185"/>
      <c r="E201" s="124"/>
      <c r="F201" s="48"/>
      <c r="G201" s="18"/>
      <c r="H201" s="229"/>
      <c r="I201" s="188">
        <v>5.6000000000000001E-2</v>
      </c>
      <c r="J201" s="175">
        <v>7.0000000000000007E-2</v>
      </c>
      <c r="K201" s="151"/>
      <c r="L201" s="200"/>
      <c r="M201" s="177">
        <v>0.33700000000000002</v>
      </c>
      <c r="N201" s="178" t="s">
        <v>33</v>
      </c>
      <c r="P201" s="132">
        <v>31.95</v>
      </c>
      <c r="Q201" t="s">
        <v>178</v>
      </c>
      <c r="Y201" s="38"/>
    </row>
    <row r="202" spans="2:25" x14ac:dyDescent="0.25">
      <c r="B202" s="30">
        <v>44914</v>
      </c>
      <c r="C202" s="113">
        <v>13.481</v>
      </c>
      <c r="D202" s="185">
        <v>0.34300000000000003</v>
      </c>
      <c r="E202" s="124"/>
      <c r="F202" s="48"/>
      <c r="G202" s="18"/>
      <c r="H202" s="229"/>
      <c r="I202" s="188">
        <v>7.0000000000000007E-2</v>
      </c>
      <c r="J202" s="175">
        <v>0.09</v>
      </c>
      <c r="K202" s="151"/>
      <c r="L202" s="200"/>
      <c r="M202" s="177">
        <v>0.20399999999999999</v>
      </c>
      <c r="N202" s="178" t="s">
        <v>33</v>
      </c>
      <c r="P202" s="132">
        <v>13.846</v>
      </c>
      <c r="Y202" s="38"/>
    </row>
    <row r="203" spans="2:25" x14ac:dyDescent="0.25">
      <c r="B203" s="30">
        <v>44917</v>
      </c>
      <c r="C203" s="113">
        <v>19.22</v>
      </c>
      <c r="D203" s="185"/>
      <c r="E203" s="124"/>
      <c r="F203" s="48"/>
      <c r="G203" s="18"/>
      <c r="H203" s="229"/>
      <c r="I203" s="188">
        <v>6.6000000000000003E-2</v>
      </c>
      <c r="J203" s="175">
        <v>7.2999999999999995E-2</v>
      </c>
      <c r="K203" s="151"/>
      <c r="L203" s="200"/>
      <c r="M203" s="177">
        <v>0.45100000000000001</v>
      </c>
      <c r="N203" s="178" t="s">
        <v>33</v>
      </c>
      <c r="P203" s="132">
        <v>19.809000000000001</v>
      </c>
      <c r="Y203" s="38"/>
    </row>
    <row r="204" spans="2:25" x14ac:dyDescent="0.25">
      <c r="B204" s="30">
        <v>44922</v>
      </c>
      <c r="C204" s="113">
        <v>10.585000000000001</v>
      </c>
      <c r="D204" s="185">
        <v>0.61399999999999999</v>
      </c>
      <c r="E204" s="124"/>
      <c r="F204" s="48"/>
      <c r="G204" s="18"/>
      <c r="H204" s="229"/>
      <c r="I204" s="188">
        <v>6.2E-2</v>
      </c>
      <c r="J204" s="175">
        <v>9.9000000000000005E-2</v>
      </c>
      <c r="K204" s="151"/>
      <c r="L204" s="200"/>
      <c r="M204" s="177">
        <v>0.126</v>
      </c>
      <c r="N204" s="178" t="s">
        <v>33</v>
      </c>
      <c r="P204" s="132">
        <v>10.872</v>
      </c>
      <c r="Y204" s="38"/>
    </row>
    <row r="205" spans="2:25" x14ac:dyDescent="0.25">
      <c r="B205" s="30">
        <v>44924</v>
      </c>
      <c r="C205" s="113">
        <v>15.340999999999999</v>
      </c>
      <c r="D205" s="185"/>
      <c r="E205" s="124"/>
      <c r="F205" s="48"/>
      <c r="G205" s="18"/>
      <c r="H205" s="229"/>
      <c r="I205" s="188">
        <v>0.1</v>
      </c>
      <c r="J205" s="175">
        <v>0.11700000000000001</v>
      </c>
      <c r="K205" s="151"/>
      <c r="L205" s="200"/>
      <c r="M205" s="177">
        <v>0.06</v>
      </c>
      <c r="N205" s="178" t="s">
        <v>33</v>
      </c>
      <c r="P205" s="132">
        <v>15.619</v>
      </c>
      <c r="Y205" s="38"/>
    </row>
    <row r="206" spans="2:25" x14ac:dyDescent="0.25">
      <c r="B206" s="246">
        <v>44929</v>
      </c>
      <c r="C206" s="113">
        <v>5.6289999999999996</v>
      </c>
      <c r="D206" s="185">
        <v>0.88200000000000001</v>
      </c>
      <c r="E206" s="124"/>
      <c r="F206" s="186"/>
      <c r="G206" s="119"/>
      <c r="H206" s="120"/>
      <c r="I206" s="188">
        <v>7.5999999999999998E-2</v>
      </c>
      <c r="J206" s="175">
        <v>8.4000000000000005E-2</v>
      </c>
      <c r="K206" s="151"/>
      <c r="L206" s="200"/>
      <c r="M206" s="177">
        <v>5.2999999999999999E-2</v>
      </c>
      <c r="N206" s="178" t="s">
        <v>33</v>
      </c>
      <c r="O206" s="187"/>
      <c r="P206" s="132">
        <v>5.843</v>
      </c>
      <c r="Y206" s="38"/>
    </row>
    <row r="207" spans="2:25" x14ac:dyDescent="0.25">
      <c r="B207" s="246">
        <v>44930</v>
      </c>
      <c r="C207" s="113">
        <v>8.6539999999999999</v>
      </c>
      <c r="D207" s="185"/>
      <c r="E207" s="124"/>
      <c r="F207" s="186"/>
      <c r="G207" s="119"/>
      <c r="H207" s="120"/>
      <c r="I207" s="188">
        <v>0.107</v>
      </c>
      <c r="J207" s="175">
        <v>6.6000000000000003E-2</v>
      </c>
      <c r="K207" s="151"/>
      <c r="L207" s="200"/>
      <c r="M207" s="177">
        <v>0.10100000000000001</v>
      </c>
      <c r="N207" s="178" t="s">
        <v>33</v>
      </c>
      <c r="O207" s="187"/>
      <c r="P207" s="132">
        <v>8.9290000000000003</v>
      </c>
      <c r="Y207" s="38"/>
    </row>
    <row r="208" spans="2:25" x14ac:dyDescent="0.25">
      <c r="B208" s="30">
        <v>44935</v>
      </c>
      <c r="C208" s="113">
        <v>13.866</v>
      </c>
      <c r="D208" s="185">
        <v>0.60299999999999998</v>
      </c>
      <c r="E208" s="124"/>
      <c r="F208" s="48"/>
      <c r="G208" s="18"/>
      <c r="H208" s="229"/>
      <c r="I208" s="188">
        <v>4.8000000000000001E-2</v>
      </c>
      <c r="J208" s="175">
        <v>6.4000000000000001E-2</v>
      </c>
      <c r="K208" s="151"/>
      <c r="L208" s="200"/>
      <c r="M208" s="177">
        <v>7.1999999999999995E-2</v>
      </c>
      <c r="N208" s="178" t="s">
        <v>33</v>
      </c>
      <c r="P208" s="132">
        <v>14.051</v>
      </c>
    </row>
    <row r="209" spans="2:17" x14ac:dyDescent="0.25">
      <c r="B209" s="246">
        <v>44938</v>
      </c>
      <c r="C209" s="113">
        <v>24.015000000000001</v>
      </c>
      <c r="D209" s="185"/>
      <c r="E209" s="124"/>
      <c r="F209" s="186"/>
      <c r="G209" s="119"/>
      <c r="H209" s="120"/>
      <c r="I209" s="188">
        <v>3.7999999999999999E-2</v>
      </c>
      <c r="J209" s="175">
        <v>4.3999999999999997E-2</v>
      </c>
      <c r="K209" s="151"/>
      <c r="L209" s="200"/>
      <c r="M209" s="177">
        <v>6.4000000000000001E-2</v>
      </c>
      <c r="N209" s="178" t="s">
        <v>33</v>
      </c>
      <c r="O209" s="187"/>
      <c r="P209" s="132">
        <v>24.161000000000001</v>
      </c>
    </row>
    <row r="210" spans="2:17" x14ac:dyDescent="0.25">
      <c r="B210" s="30">
        <v>44942</v>
      </c>
      <c r="C210" s="113">
        <v>6.35</v>
      </c>
      <c r="D210" s="185">
        <v>0.67600000000000005</v>
      </c>
      <c r="E210" s="124"/>
      <c r="F210" s="186"/>
      <c r="G210" s="119"/>
      <c r="H210" s="120"/>
      <c r="I210" s="188">
        <v>3.7999999999999999E-2</v>
      </c>
      <c r="J210" s="175">
        <v>5.8999999999999997E-2</v>
      </c>
      <c r="K210" s="151"/>
      <c r="L210" s="200"/>
      <c r="M210" s="177">
        <v>0.115</v>
      </c>
      <c r="N210" s="178" t="s">
        <v>33</v>
      </c>
      <c r="O210" s="187"/>
      <c r="P210" s="132">
        <v>6.5620000000000003</v>
      </c>
    </row>
    <row r="211" spans="2:17" x14ac:dyDescent="0.25">
      <c r="B211" s="30">
        <v>44945</v>
      </c>
      <c r="C211" s="113">
        <v>13.71</v>
      </c>
      <c r="D211" s="185"/>
      <c r="E211" s="124"/>
      <c r="F211" s="48"/>
      <c r="G211" s="18"/>
      <c r="H211" s="229"/>
      <c r="I211" s="188">
        <v>3.6999999999999998E-2</v>
      </c>
      <c r="J211" s="175">
        <v>5.2999999999999999E-2</v>
      </c>
      <c r="K211" s="151"/>
      <c r="L211" s="200"/>
      <c r="M211" s="177">
        <v>0.112</v>
      </c>
      <c r="N211" s="178" t="s">
        <v>33</v>
      </c>
      <c r="P211" s="132">
        <v>13.913</v>
      </c>
    </row>
    <row r="212" spans="2:17" x14ac:dyDescent="0.25">
      <c r="B212" s="246">
        <v>44949</v>
      </c>
      <c r="C212" s="113">
        <v>4.5049999999999999</v>
      </c>
      <c r="D212" s="185">
        <v>0.55000000000000004</v>
      </c>
      <c r="E212" s="124"/>
      <c r="F212" s="186"/>
      <c r="G212" s="119"/>
      <c r="H212" s="120"/>
      <c r="I212" s="188">
        <v>0.03</v>
      </c>
      <c r="J212" s="175">
        <v>1.4999999999999999E-2</v>
      </c>
      <c r="K212" s="151"/>
      <c r="L212" s="200"/>
      <c r="M212" s="177">
        <v>8.4000000000000005E-2</v>
      </c>
      <c r="N212" s="178" t="s">
        <v>33</v>
      </c>
      <c r="O212" s="187"/>
      <c r="P212" s="132">
        <v>4.633</v>
      </c>
    </row>
    <row r="213" spans="2:17" x14ac:dyDescent="0.25">
      <c r="B213" s="30">
        <v>44952</v>
      </c>
      <c r="C213" s="113">
        <v>12.349</v>
      </c>
      <c r="D213" s="185"/>
      <c r="E213" s="124"/>
      <c r="F213" s="48"/>
      <c r="G213" s="18"/>
      <c r="H213" s="229"/>
      <c r="I213" s="188">
        <v>4.9000000000000002E-2</v>
      </c>
      <c r="J213" s="175">
        <v>0.10199999999999999</v>
      </c>
      <c r="K213" s="151"/>
      <c r="L213" s="200"/>
      <c r="M213" s="177">
        <v>0.151</v>
      </c>
      <c r="N213" s="178" t="s">
        <v>33</v>
      </c>
      <c r="P213" s="132">
        <v>12.651</v>
      </c>
    </row>
    <row r="214" spans="2:17" x14ac:dyDescent="0.25">
      <c r="B214" s="30">
        <v>44956</v>
      </c>
      <c r="C214" s="113">
        <v>12.413</v>
      </c>
      <c r="D214" s="185">
        <v>0.1</v>
      </c>
      <c r="E214" s="124"/>
      <c r="F214" s="48"/>
      <c r="G214" s="18"/>
      <c r="H214" s="229"/>
      <c r="I214" s="188">
        <v>7.5999999999999998E-2</v>
      </c>
      <c r="J214" s="175">
        <v>6.7000000000000004E-2</v>
      </c>
      <c r="K214" s="151"/>
      <c r="L214" s="200"/>
      <c r="M214" s="177">
        <v>0.107</v>
      </c>
      <c r="N214" s="178" t="s">
        <v>33</v>
      </c>
      <c r="P214" s="132">
        <v>12.663</v>
      </c>
    </row>
    <row r="215" spans="2:17" x14ac:dyDescent="0.25">
      <c r="B215" s="246">
        <v>44959</v>
      </c>
      <c r="C215" s="113">
        <v>5.548</v>
      </c>
      <c r="D215" s="185"/>
      <c r="E215" s="124"/>
      <c r="F215" s="186"/>
      <c r="G215" s="119"/>
      <c r="H215" s="120"/>
      <c r="I215" s="188">
        <v>3.9E-2</v>
      </c>
      <c r="J215" s="175">
        <v>6.2E-2</v>
      </c>
      <c r="K215" s="151"/>
      <c r="L215" s="200"/>
      <c r="M215" s="177">
        <v>9.8000000000000004E-2</v>
      </c>
      <c r="N215" s="178" t="s">
        <v>33</v>
      </c>
      <c r="O215" s="187"/>
      <c r="P215" s="132">
        <v>5.7480000000000002</v>
      </c>
    </row>
    <row r="216" spans="2:17" x14ac:dyDescent="0.25">
      <c r="B216" s="30">
        <v>44963</v>
      </c>
      <c r="C216" s="113">
        <v>3.7469999999999999</v>
      </c>
      <c r="D216" s="185">
        <v>0.30399999999999999</v>
      </c>
      <c r="E216" s="124"/>
      <c r="F216" s="186"/>
      <c r="G216" s="119"/>
      <c r="H216" s="120"/>
      <c r="I216" s="188">
        <v>6.0999999999999999E-2</v>
      </c>
      <c r="J216" s="175">
        <v>0.06</v>
      </c>
      <c r="K216" s="151"/>
      <c r="L216" s="200"/>
      <c r="M216" s="177">
        <v>9.9000000000000005E-2</v>
      </c>
      <c r="N216" s="178" t="s">
        <v>33</v>
      </c>
      <c r="P216" s="132">
        <v>3.9670000000000001</v>
      </c>
    </row>
    <row r="217" spans="2:17" x14ac:dyDescent="0.25">
      <c r="B217" s="30">
        <v>44966</v>
      </c>
      <c r="C217" s="113">
        <v>22.271000000000001</v>
      </c>
      <c r="D217" s="185"/>
      <c r="E217" s="124"/>
      <c r="F217" s="48"/>
      <c r="G217" s="18"/>
      <c r="H217" s="229"/>
      <c r="I217" s="188">
        <v>6.3E-2</v>
      </c>
      <c r="J217" s="175">
        <v>9.4E-2</v>
      </c>
      <c r="K217" s="151"/>
      <c r="L217" s="200"/>
      <c r="M217" s="177">
        <v>8.5000000000000006E-2</v>
      </c>
      <c r="N217" s="178" t="s">
        <v>33</v>
      </c>
      <c r="P217" s="132">
        <v>22.513000000000002</v>
      </c>
      <c r="Q217" t="s">
        <v>180</v>
      </c>
    </row>
    <row r="218" spans="2:17" x14ac:dyDescent="0.25">
      <c r="B218" s="246">
        <v>44970</v>
      </c>
      <c r="C218" s="113">
        <v>10.253</v>
      </c>
      <c r="D218" s="185">
        <v>0.47599999999999998</v>
      </c>
      <c r="E218" s="124"/>
      <c r="F218" s="186"/>
      <c r="G218" s="119"/>
      <c r="H218" s="120"/>
      <c r="I218" s="188">
        <v>9.7000000000000003E-2</v>
      </c>
      <c r="J218" s="175">
        <v>2.5999999999999999E-2</v>
      </c>
      <c r="K218" s="151"/>
      <c r="L218" s="200"/>
      <c r="M218" s="177">
        <v>8.1000000000000003E-2</v>
      </c>
      <c r="N218" s="178" t="s">
        <v>33</v>
      </c>
      <c r="O218" s="187"/>
      <c r="P218" s="132">
        <v>10.457000000000001</v>
      </c>
    </row>
    <row r="219" spans="2:17" x14ac:dyDescent="0.25">
      <c r="B219" s="30">
        <v>44972</v>
      </c>
      <c r="C219" s="113">
        <v>7.8490000000000002</v>
      </c>
      <c r="D219" s="185">
        <v>0.40799999999999997</v>
      </c>
      <c r="E219" s="124">
        <v>0.23</v>
      </c>
      <c r="F219" s="186"/>
      <c r="G219" s="119" t="s">
        <v>33</v>
      </c>
      <c r="H219" s="120" t="s">
        <v>33</v>
      </c>
      <c r="I219" s="188">
        <v>5.6000000000000001E-2</v>
      </c>
      <c r="J219" s="175">
        <v>4.7E-2</v>
      </c>
      <c r="K219" s="151" t="s">
        <v>167</v>
      </c>
      <c r="L219" s="200" t="s">
        <v>33</v>
      </c>
      <c r="M219" s="177">
        <v>4.9000000000000002E-2</v>
      </c>
      <c r="N219" s="178" t="s">
        <v>33</v>
      </c>
      <c r="O219" s="187"/>
      <c r="P219" s="132">
        <v>8.6379999999999999</v>
      </c>
    </row>
    <row r="220" spans="2:17" x14ac:dyDescent="0.25">
      <c r="B220" s="30">
        <v>44974</v>
      </c>
      <c r="C220" s="113">
        <v>3.395</v>
      </c>
      <c r="D220" s="185">
        <v>0.45900000000000002</v>
      </c>
      <c r="E220" s="124">
        <v>0.24199999999999999</v>
      </c>
      <c r="F220" s="48"/>
      <c r="G220" s="18"/>
      <c r="H220" s="229"/>
      <c r="I220" s="188">
        <v>0.06</v>
      </c>
      <c r="J220" s="175">
        <v>3.5999999999999997E-2</v>
      </c>
      <c r="K220" s="151" t="s">
        <v>167</v>
      </c>
      <c r="L220" s="200"/>
      <c r="M220" s="177">
        <v>0.104</v>
      </c>
      <c r="N220" s="178"/>
      <c r="P220" s="132">
        <v>4.2969999999999997</v>
      </c>
    </row>
    <row r="221" spans="2:17" x14ac:dyDescent="0.25">
      <c r="B221" s="246">
        <v>44977</v>
      </c>
      <c r="C221" s="113">
        <v>10.295</v>
      </c>
      <c r="D221" s="185">
        <v>0.314</v>
      </c>
      <c r="E221" s="124">
        <v>0.16</v>
      </c>
      <c r="F221" s="186"/>
      <c r="G221" s="119"/>
      <c r="H221" s="120"/>
      <c r="I221" s="188">
        <v>4.7E-2</v>
      </c>
      <c r="J221" s="175">
        <v>5.1999999999999998E-2</v>
      </c>
      <c r="K221" s="151" t="s">
        <v>167</v>
      </c>
      <c r="L221" s="200"/>
      <c r="M221" s="177">
        <v>1.2999999999999999E-2</v>
      </c>
      <c r="N221" s="178"/>
      <c r="O221" s="187"/>
      <c r="P221" s="132">
        <v>10.881</v>
      </c>
    </row>
    <row r="222" spans="2:17" ht="14.25" customHeight="1" x14ac:dyDescent="0.25">
      <c r="B222" s="30">
        <v>44979</v>
      </c>
      <c r="C222" s="113">
        <v>8.1210000000000004</v>
      </c>
      <c r="D222" s="185">
        <v>0.23799999999999999</v>
      </c>
      <c r="E222" s="124">
        <v>0.111</v>
      </c>
      <c r="F222" s="186"/>
      <c r="G222" s="119" t="s">
        <v>33</v>
      </c>
      <c r="H222" s="120" t="s">
        <v>33</v>
      </c>
      <c r="I222" s="188">
        <v>4.2999999999999997E-2</v>
      </c>
      <c r="J222" s="175">
        <v>3.7999999999999999E-2</v>
      </c>
      <c r="K222" s="151" t="s">
        <v>167</v>
      </c>
      <c r="L222" s="200" t="s">
        <v>33</v>
      </c>
      <c r="M222" s="177">
        <v>1.2E-2</v>
      </c>
      <c r="N222" s="178" t="s">
        <v>33</v>
      </c>
      <c r="P222" s="132">
        <v>8.5630000000000006</v>
      </c>
    </row>
    <row r="223" spans="2:17" x14ac:dyDescent="0.25">
      <c r="B223" s="30">
        <v>44981</v>
      </c>
      <c r="C223" s="113">
        <v>7.2160000000000002</v>
      </c>
      <c r="D223" s="185">
        <v>0.441</v>
      </c>
      <c r="E223" s="124">
        <v>0.249</v>
      </c>
      <c r="F223" s="48"/>
      <c r="G223" s="18"/>
      <c r="H223" s="229"/>
      <c r="I223" s="188">
        <v>0.52900000000000003</v>
      </c>
      <c r="J223" s="175">
        <v>0.32100000000000001</v>
      </c>
      <c r="K223" s="151" t="s">
        <v>167</v>
      </c>
      <c r="L223" s="200"/>
      <c r="M223" s="177">
        <v>0.20799999999999999</v>
      </c>
      <c r="N223" s="178"/>
      <c r="P223" s="132">
        <v>8.9649999999999999</v>
      </c>
    </row>
    <row r="224" spans="2:17" x14ac:dyDescent="0.25">
      <c r="B224" s="246">
        <v>44984</v>
      </c>
      <c r="C224" s="113">
        <v>4.109</v>
      </c>
      <c r="D224" s="185">
        <v>0.114</v>
      </c>
      <c r="E224" s="124">
        <v>8.2000000000000003E-2</v>
      </c>
      <c r="F224" s="186"/>
      <c r="G224" s="119" t="s">
        <v>33</v>
      </c>
      <c r="H224" s="120" t="s">
        <v>33</v>
      </c>
      <c r="I224" s="188">
        <v>1.0999999999999999E-2</v>
      </c>
      <c r="J224" s="175">
        <v>4.0000000000000001E-3</v>
      </c>
      <c r="K224" s="151" t="s">
        <v>167</v>
      </c>
      <c r="L224" s="200" t="s">
        <v>33</v>
      </c>
      <c r="M224" s="177">
        <v>8.9999999999999993E-3</v>
      </c>
      <c r="N224" s="178" t="s">
        <v>33</v>
      </c>
      <c r="O224" s="187"/>
      <c r="P224" s="132">
        <v>4.3289999999999997</v>
      </c>
    </row>
    <row r="225" spans="2:17" x14ac:dyDescent="0.25">
      <c r="B225" s="30">
        <v>44986</v>
      </c>
      <c r="C225" s="113">
        <v>7.9379999999999997</v>
      </c>
      <c r="D225" s="185">
        <v>0.11</v>
      </c>
      <c r="E225" s="124">
        <v>2.3E-2</v>
      </c>
      <c r="F225" s="186"/>
      <c r="G225" s="119"/>
      <c r="H225" s="120"/>
      <c r="I225" s="188">
        <v>2.5999999999999999E-2</v>
      </c>
      <c r="J225" s="175">
        <v>5.7000000000000002E-2</v>
      </c>
      <c r="K225" s="151" t="s">
        <v>167</v>
      </c>
      <c r="L225" s="200"/>
      <c r="M225" s="177">
        <v>2.9000000000000001E-2</v>
      </c>
      <c r="N225" s="174"/>
      <c r="O225" s="187"/>
      <c r="P225" s="245">
        <v>8.1820000000000004</v>
      </c>
    </row>
    <row r="226" spans="2:17" x14ac:dyDescent="0.25">
      <c r="B226" s="30">
        <v>44988</v>
      </c>
      <c r="C226" s="113">
        <v>9.609</v>
      </c>
      <c r="D226" s="185">
        <v>0.39500000000000002</v>
      </c>
      <c r="E226" s="124">
        <v>0.14399999999999999</v>
      </c>
      <c r="F226" s="48"/>
      <c r="G226" s="18"/>
      <c r="H226" s="229"/>
      <c r="I226" s="188">
        <v>2.3E-2</v>
      </c>
      <c r="J226" s="175">
        <v>4.8000000000000001E-2</v>
      </c>
      <c r="K226" s="151" t="s">
        <v>167</v>
      </c>
      <c r="L226" s="200"/>
      <c r="M226" s="177">
        <v>7.1999999999999995E-2</v>
      </c>
      <c r="N226" s="178"/>
      <c r="P226" s="132">
        <v>10.292</v>
      </c>
    </row>
    <row r="227" spans="2:17" x14ac:dyDescent="0.25">
      <c r="B227" s="246">
        <v>44991</v>
      </c>
      <c r="C227" s="113">
        <v>5.641</v>
      </c>
      <c r="D227" s="185">
        <v>0.12</v>
      </c>
      <c r="E227" s="124">
        <v>1.2E-2</v>
      </c>
      <c r="F227" s="48"/>
      <c r="G227" s="102" t="s">
        <v>33</v>
      </c>
      <c r="H227" s="229" t="s">
        <v>33</v>
      </c>
      <c r="I227" s="188">
        <v>5.8999999999999997E-2</v>
      </c>
      <c r="J227" s="175">
        <v>5.5E-2</v>
      </c>
      <c r="K227" s="151" t="s">
        <v>167</v>
      </c>
      <c r="L227" s="200" t="s">
        <v>33</v>
      </c>
      <c r="M227" s="177">
        <v>0.29899999999999999</v>
      </c>
      <c r="N227" s="178" t="s">
        <v>33</v>
      </c>
      <c r="P227" s="132">
        <v>6.1870000000000003</v>
      </c>
      <c r="Q227" t="s">
        <v>184</v>
      </c>
    </row>
    <row r="228" spans="2:17" x14ac:dyDescent="0.25">
      <c r="B228" s="246">
        <v>44993</v>
      </c>
      <c r="C228" s="113">
        <v>4.452</v>
      </c>
      <c r="D228" s="185">
        <v>9.9000000000000005E-2</v>
      </c>
      <c r="E228" s="124">
        <v>3.2000000000000001E-2</v>
      </c>
      <c r="F228" s="48"/>
      <c r="G228" s="18"/>
      <c r="H228" s="229"/>
      <c r="I228" s="188">
        <v>7.6999999999999999E-2</v>
      </c>
      <c r="J228" s="175">
        <v>5.3999999999999999E-2</v>
      </c>
      <c r="K228" s="151" t="s">
        <v>167</v>
      </c>
      <c r="L228" s="200"/>
      <c r="M228" s="177">
        <v>0.63800000000000001</v>
      </c>
      <c r="N228" s="178"/>
      <c r="P228" s="132">
        <v>5.3520000000000003</v>
      </c>
    </row>
    <row r="229" spans="2:17" x14ac:dyDescent="0.25">
      <c r="B229" s="246">
        <v>44995</v>
      </c>
      <c r="C229" s="113">
        <v>5.4960000000000004</v>
      </c>
      <c r="D229" s="185">
        <v>0.16800000000000001</v>
      </c>
      <c r="E229" s="124">
        <v>3.2000000000000001E-2</v>
      </c>
      <c r="F229" s="48"/>
      <c r="G229" s="18"/>
      <c r="H229" s="229"/>
      <c r="I229" s="188">
        <v>6.9000000000000006E-2</v>
      </c>
      <c r="J229" s="175">
        <v>5.3999999999999999E-2</v>
      </c>
      <c r="K229" s="151" t="s">
        <v>167</v>
      </c>
      <c r="L229" s="200"/>
      <c r="M229" s="177">
        <v>0.67400000000000004</v>
      </c>
      <c r="N229" s="178"/>
      <c r="P229" s="132">
        <v>6.4930000000000003</v>
      </c>
    </row>
    <row r="230" spans="2:17" x14ac:dyDescent="0.25">
      <c r="B230" s="246">
        <v>44998</v>
      </c>
      <c r="C230" s="113">
        <v>1.9279999999999999</v>
      </c>
      <c r="D230" s="185">
        <v>7.9000000000000001E-2</v>
      </c>
      <c r="E230" s="124">
        <v>4.3999999999999997E-2</v>
      </c>
      <c r="F230" s="48"/>
      <c r="G230" s="102" t="s">
        <v>33</v>
      </c>
      <c r="H230" s="229" t="s">
        <v>33</v>
      </c>
      <c r="I230" s="188">
        <v>0.06</v>
      </c>
      <c r="J230" s="175">
        <v>3.2000000000000001E-2</v>
      </c>
      <c r="K230" s="151" t="s">
        <v>167</v>
      </c>
      <c r="L230" s="200" t="s">
        <v>33</v>
      </c>
      <c r="M230" s="177">
        <v>0.28599999999999998</v>
      </c>
      <c r="N230" s="178" t="s">
        <v>33</v>
      </c>
      <c r="P230" s="132">
        <v>2.4289999999999998</v>
      </c>
    </row>
    <row r="231" spans="2:17" x14ac:dyDescent="0.25">
      <c r="B231" s="246">
        <v>45000</v>
      </c>
      <c r="C231" s="113">
        <v>5.4160000000000004</v>
      </c>
      <c r="D231" s="185">
        <v>7.2999999999999995E-2</v>
      </c>
      <c r="E231" s="124">
        <v>0.159</v>
      </c>
      <c r="F231" s="186"/>
      <c r="G231" s="119"/>
      <c r="H231" s="120"/>
      <c r="I231" s="188">
        <v>7.0999999999999994E-2</v>
      </c>
      <c r="J231" s="175">
        <v>4.2000000000000003E-2</v>
      </c>
      <c r="K231" s="151" t="s">
        <v>167</v>
      </c>
      <c r="L231" s="200"/>
      <c r="M231" s="177">
        <v>7.2999999999999995E-2</v>
      </c>
      <c r="N231" s="178"/>
      <c r="O231" s="187"/>
      <c r="P231" s="132">
        <v>5.8330000000000002</v>
      </c>
    </row>
    <row r="232" spans="2:17" x14ac:dyDescent="0.25">
      <c r="B232" s="246">
        <v>45002</v>
      </c>
      <c r="C232" s="113">
        <v>6.2939999999999996</v>
      </c>
      <c r="D232" s="185">
        <v>6.5000000000000002E-2</v>
      </c>
      <c r="E232" s="124">
        <v>9.5000000000000001E-2</v>
      </c>
      <c r="F232" s="186"/>
      <c r="G232" s="119"/>
      <c r="H232" s="120"/>
      <c r="I232" s="188">
        <v>5.8999999999999997E-2</v>
      </c>
      <c r="J232" s="175">
        <v>3.5000000000000003E-2</v>
      </c>
      <c r="K232" s="151" t="s">
        <v>167</v>
      </c>
      <c r="L232" s="200"/>
      <c r="M232" s="177">
        <v>5.0999999999999997E-2</v>
      </c>
      <c r="N232" s="178"/>
      <c r="O232" s="187"/>
      <c r="P232" s="245">
        <v>6.5990000000000002</v>
      </c>
    </row>
    <row r="233" spans="2:17" x14ac:dyDescent="0.25">
      <c r="B233" s="246">
        <v>45005</v>
      </c>
      <c r="C233" s="113">
        <v>10.317</v>
      </c>
      <c r="D233" s="185">
        <v>0.14899999999999999</v>
      </c>
      <c r="E233" s="124">
        <v>0.29199999999999998</v>
      </c>
      <c r="F233" s="186"/>
      <c r="G233" s="119" t="s">
        <v>33</v>
      </c>
      <c r="H233" s="120" t="s">
        <v>33</v>
      </c>
      <c r="I233" s="188">
        <v>6.2E-2</v>
      </c>
      <c r="J233" s="175">
        <v>2.3E-2</v>
      </c>
      <c r="K233" s="151" t="s">
        <v>167</v>
      </c>
      <c r="L233" s="200" t="s">
        <v>33</v>
      </c>
      <c r="M233" s="177">
        <v>0.14599999999999999</v>
      </c>
      <c r="N233" s="178" t="s">
        <v>33</v>
      </c>
      <c r="O233" s="187"/>
      <c r="P233" s="132">
        <v>10.989000000000001</v>
      </c>
    </row>
    <row r="234" spans="2:17" x14ac:dyDescent="0.25">
      <c r="B234" s="246">
        <v>45007</v>
      </c>
      <c r="C234" s="113">
        <v>9.7530000000000001</v>
      </c>
      <c r="D234" s="185">
        <v>0.152</v>
      </c>
      <c r="E234" s="124">
        <v>0.39300000000000002</v>
      </c>
      <c r="F234" s="186"/>
      <c r="G234" s="119"/>
      <c r="H234" s="120"/>
      <c r="I234" s="188">
        <v>4.8000000000000001E-2</v>
      </c>
      <c r="J234" s="175">
        <v>2.7E-2</v>
      </c>
      <c r="K234" s="151" t="s">
        <v>167</v>
      </c>
      <c r="L234" s="200"/>
      <c r="M234" s="177">
        <v>1.7000000000000001E-2</v>
      </c>
      <c r="N234" s="178"/>
      <c r="O234" s="187"/>
      <c r="P234" s="245">
        <v>10.388999999999999</v>
      </c>
    </row>
    <row r="235" spans="2:17" x14ac:dyDescent="0.25">
      <c r="B235" s="246">
        <v>45009</v>
      </c>
      <c r="C235" s="113">
        <v>4.8049999999999997</v>
      </c>
      <c r="D235" s="185">
        <v>0.126</v>
      </c>
      <c r="E235" s="124">
        <v>0.47799999999999998</v>
      </c>
      <c r="F235" s="186"/>
      <c r="G235" s="119"/>
      <c r="H235" s="120"/>
      <c r="I235" s="188">
        <v>0.05</v>
      </c>
      <c r="J235" s="175">
        <v>4.1000000000000002E-2</v>
      </c>
      <c r="K235" s="151" t="s">
        <v>167</v>
      </c>
      <c r="L235" s="200"/>
      <c r="M235" s="177">
        <v>0.14399999999999999</v>
      </c>
      <c r="N235" s="178"/>
      <c r="O235" s="187"/>
      <c r="P235" s="245">
        <v>5.6429999999999998</v>
      </c>
    </row>
    <row r="236" spans="2:17" x14ac:dyDescent="0.25">
      <c r="B236" s="246">
        <v>45012</v>
      </c>
      <c r="C236" s="113">
        <v>3.51</v>
      </c>
      <c r="D236" s="185">
        <v>5.8000000000000003E-2</v>
      </c>
      <c r="E236" s="124">
        <v>0.20399999999999999</v>
      </c>
      <c r="F236" s="186"/>
      <c r="G236" s="119" t="s">
        <v>33</v>
      </c>
      <c r="H236" s="120" t="s">
        <v>33</v>
      </c>
      <c r="I236" s="188">
        <v>4.5999999999999999E-2</v>
      </c>
      <c r="J236" s="175">
        <v>4.8000000000000001E-2</v>
      </c>
      <c r="K236" s="151" t="s">
        <v>167</v>
      </c>
      <c r="L236" s="200" t="s">
        <v>33</v>
      </c>
      <c r="M236" s="177" t="s">
        <v>33</v>
      </c>
      <c r="N236" s="178" t="s">
        <v>33</v>
      </c>
      <c r="O236" s="187"/>
      <c r="P236" s="132">
        <v>3.8660000000000001</v>
      </c>
    </row>
    <row r="237" spans="2:17" x14ac:dyDescent="0.25">
      <c r="B237" s="246">
        <v>45014</v>
      </c>
      <c r="C237" s="113">
        <v>6.31</v>
      </c>
      <c r="D237" s="185">
        <v>5.8000000000000003E-2</v>
      </c>
      <c r="E237" s="124">
        <v>0.155</v>
      </c>
      <c r="F237" s="186"/>
      <c r="G237" s="119"/>
      <c r="H237" s="120"/>
      <c r="I237" s="188">
        <v>0.04</v>
      </c>
      <c r="J237" s="175">
        <v>8.0000000000000002E-3</v>
      </c>
      <c r="K237" s="151" t="s">
        <v>167</v>
      </c>
      <c r="L237" s="200"/>
      <c r="M237" s="177" t="s">
        <v>33</v>
      </c>
      <c r="N237" s="178"/>
      <c r="O237" s="187"/>
      <c r="P237" s="132">
        <v>6.5720000000000001</v>
      </c>
    </row>
    <row r="238" spans="2:17" x14ac:dyDescent="0.25">
      <c r="B238" s="246">
        <v>45016</v>
      </c>
      <c r="C238" s="113">
        <v>6.7779999999999996</v>
      </c>
      <c r="D238" s="185">
        <v>4.2000000000000003E-2</v>
      </c>
      <c r="E238" s="124">
        <v>0.23499999999999999</v>
      </c>
      <c r="F238" s="186"/>
      <c r="G238" s="119"/>
      <c r="H238" s="120"/>
      <c r="I238" s="188">
        <v>4.4999999999999998E-2</v>
      </c>
      <c r="J238" s="175">
        <v>0.04</v>
      </c>
      <c r="K238" s="151" t="s">
        <v>167</v>
      </c>
      <c r="L238" s="200"/>
      <c r="M238" s="177" t="s">
        <v>33</v>
      </c>
      <c r="N238" s="178"/>
      <c r="O238" s="187"/>
      <c r="P238" s="245">
        <v>7.1029999999999998</v>
      </c>
    </row>
    <row r="239" spans="2:17" x14ac:dyDescent="0.25">
      <c r="B239" s="246">
        <v>45019</v>
      </c>
      <c r="C239" s="113">
        <v>6.6509999999999998</v>
      </c>
      <c r="D239" s="185">
        <v>6.3E-2</v>
      </c>
      <c r="E239" s="124">
        <v>0.16300000000000001</v>
      </c>
      <c r="F239" s="186"/>
      <c r="G239" s="119" t="s">
        <v>33</v>
      </c>
      <c r="H239" s="120" t="s">
        <v>33</v>
      </c>
      <c r="I239" s="188">
        <v>0.03</v>
      </c>
      <c r="J239" s="175">
        <v>1.6E-2</v>
      </c>
      <c r="K239" s="226">
        <v>1.1999999999999999E-3</v>
      </c>
      <c r="L239" s="200" t="s">
        <v>33</v>
      </c>
      <c r="M239" s="177" t="s">
        <v>33</v>
      </c>
      <c r="N239" s="178" t="s">
        <v>33</v>
      </c>
      <c r="O239" s="187"/>
      <c r="P239" s="245">
        <v>6.9249999999999998</v>
      </c>
    </row>
    <row r="240" spans="2:17" x14ac:dyDescent="0.25">
      <c r="B240" s="246">
        <v>45020</v>
      </c>
      <c r="C240" s="113">
        <v>6.548</v>
      </c>
      <c r="D240" s="185">
        <v>4.1000000000000002E-2</v>
      </c>
      <c r="E240" s="124">
        <v>0.20399999999999999</v>
      </c>
      <c r="F240" s="186"/>
      <c r="G240" s="119"/>
      <c r="H240" s="120"/>
      <c r="I240" s="188">
        <v>4.2999999999999997E-2</v>
      </c>
      <c r="J240" s="175">
        <v>1.4E-2</v>
      </c>
      <c r="K240" s="226">
        <v>2.8E-3</v>
      </c>
      <c r="L240" s="200"/>
      <c r="M240" s="177" t="s">
        <v>33</v>
      </c>
      <c r="N240" s="178"/>
      <c r="O240" s="187"/>
      <c r="P240" s="132">
        <v>6.8529999999999998</v>
      </c>
    </row>
    <row r="241" spans="2:16" x14ac:dyDescent="0.25">
      <c r="B241" s="246">
        <v>45028</v>
      </c>
      <c r="C241" s="113">
        <v>5.0570000000000004</v>
      </c>
      <c r="D241" s="185">
        <v>4.8000000000000001E-2</v>
      </c>
      <c r="E241" s="124">
        <v>9.4E-2</v>
      </c>
      <c r="F241" s="186"/>
      <c r="G241" s="119" t="s">
        <v>33</v>
      </c>
      <c r="H241" s="120" t="s">
        <v>33</v>
      </c>
      <c r="I241" s="188">
        <v>4.7E-2</v>
      </c>
      <c r="J241" s="175">
        <v>1.7999999999999999E-2</v>
      </c>
      <c r="K241" s="226">
        <v>8.0000000000000004E-4</v>
      </c>
      <c r="L241" s="200" t="s">
        <v>33</v>
      </c>
      <c r="M241" s="177" t="s">
        <v>33</v>
      </c>
      <c r="N241" s="178" t="s">
        <v>33</v>
      </c>
      <c r="O241" s="187"/>
      <c r="P241" s="132">
        <v>5.2640000000000002</v>
      </c>
    </row>
    <row r="242" spans="2:16" x14ac:dyDescent="0.25">
      <c r="B242" s="30">
        <v>45030</v>
      </c>
      <c r="C242" s="113">
        <v>3.121</v>
      </c>
      <c r="D242" s="185">
        <v>4.9000000000000002E-2</v>
      </c>
      <c r="E242" s="124">
        <v>0.109</v>
      </c>
      <c r="F242" s="186"/>
      <c r="G242" s="119"/>
      <c r="H242" s="120"/>
      <c r="I242" s="188">
        <v>0.05</v>
      </c>
      <c r="J242" s="175">
        <v>1.4E-2</v>
      </c>
      <c r="K242" s="151">
        <v>2E-3</v>
      </c>
      <c r="L242" s="200"/>
      <c r="M242" s="177" t="s">
        <v>33</v>
      </c>
      <c r="N242" s="178"/>
      <c r="O242" s="187"/>
      <c r="P242" s="132">
        <v>3.3450000000000002</v>
      </c>
    </row>
    <row r="243" spans="2:16" x14ac:dyDescent="0.25">
      <c r="B243" s="246">
        <v>45033</v>
      </c>
      <c r="C243" s="113">
        <v>1.62</v>
      </c>
      <c r="D243" s="185">
        <v>1.0999999999999999E-2</v>
      </c>
      <c r="E243" s="124">
        <v>3.6999999999999998E-2</v>
      </c>
      <c r="F243" s="186"/>
      <c r="G243" s="119" t="s">
        <v>33</v>
      </c>
      <c r="H243" s="120" t="s">
        <v>33</v>
      </c>
      <c r="I243" s="188">
        <v>0.03</v>
      </c>
      <c r="J243" s="196">
        <v>1E-3</v>
      </c>
      <c r="K243" s="226">
        <v>8.9999999999999998E-4</v>
      </c>
      <c r="L243" s="200" t="s">
        <v>33</v>
      </c>
      <c r="M243" s="177" t="s">
        <v>33</v>
      </c>
      <c r="N243" s="178" t="s">
        <v>33</v>
      </c>
      <c r="O243" s="187"/>
      <c r="P243" s="132">
        <v>1.7</v>
      </c>
    </row>
    <row r="244" spans="2:16" x14ac:dyDescent="0.25">
      <c r="B244" s="246">
        <v>45035</v>
      </c>
      <c r="C244" s="113">
        <v>1.208</v>
      </c>
      <c r="D244" s="185">
        <v>1.9E-2</v>
      </c>
      <c r="E244" s="124">
        <v>3.2000000000000001E-2</v>
      </c>
      <c r="F244" s="186"/>
      <c r="G244" s="119"/>
      <c r="H244" s="120"/>
      <c r="I244" s="188">
        <v>1.0999999999999999E-2</v>
      </c>
      <c r="J244" s="196">
        <v>2E-3</v>
      </c>
      <c r="K244" s="151" t="s">
        <v>167</v>
      </c>
      <c r="L244" s="200"/>
      <c r="M244" s="177" t="s">
        <v>33</v>
      </c>
      <c r="N244" s="178"/>
      <c r="O244" s="187"/>
      <c r="P244" s="245">
        <v>1.272</v>
      </c>
    </row>
    <row r="245" spans="2:16" x14ac:dyDescent="0.25">
      <c r="B245" s="246">
        <v>45037</v>
      </c>
      <c r="C245" s="113">
        <v>2.0579999999999998</v>
      </c>
      <c r="D245" s="185">
        <v>1.2999999999999999E-2</v>
      </c>
      <c r="E245" s="124">
        <v>1.2999999999999999E-2</v>
      </c>
      <c r="F245" s="186"/>
      <c r="G245" s="119"/>
      <c r="H245" s="120"/>
      <c r="I245" s="188">
        <v>1.4999999999999999E-2</v>
      </c>
      <c r="J245" s="196">
        <v>3.0000000000000001E-3</v>
      </c>
      <c r="K245" s="151" t="s">
        <v>167</v>
      </c>
      <c r="L245" s="200"/>
      <c r="M245" s="177">
        <v>5.0000000000000001E-3</v>
      </c>
      <c r="N245" s="178"/>
      <c r="O245" s="187"/>
      <c r="P245" s="245">
        <v>2.1070000000000002</v>
      </c>
    </row>
    <row r="246" spans="2:16" x14ac:dyDescent="0.25">
      <c r="B246" s="246">
        <v>45040</v>
      </c>
      <c r="C246" s="113">
        <v>1.7170000000000001</v>
      </c>
      <c r="D246" s="185" t="s">
        <v>42</v>
      </c>
      <c r="E246" s="124">
        <v>6.0999999999999999E-2</v>
      </c>
      <c r="F246" s="186"/>
      <c r="G246" s="119" t="s">
        <v>33</v>
      </c>
      <c r="H246" s="120" t="s">
        <v>33</v>
      </c>
      <c r="I246" s="188">
        <v>1.2E-2</v>
      </c>
      <c r="J246" s="175">
        <v>1E-3</v>
      </c>
      <c r="K246" s="151" t="s">
        <v>167</v>
      </c>
      <c r="L246" s="200" t="s">
        <v>33</v>
      </c>
      <c r="M246" s="177" t="s">
        <v>33</v>
      </c>
      <c r="N246" s="178" t="s">
        <v>33</v>
      </c>
      <c r="O246" s="187"/>
      <c r="P246" s="245">
        <v>1.7909999999999999</v>
      </c>
    </row>
    <row r="247" spans="2:16" x14ac:dyDescent="0.25">
      <c r="B247" s="246">
        <v>45042</v>
      </c>
      <c r="C247" s="113">
        <v>1.337</v>
      </c>
      <c r="D247" s="185" t="s">
        <v>42</v>
      </c>
      <c r="E247" s="124">
        <v>6.2E-2</v>
      </c>
      <c r="F247" s="186"/>
      <c r="G247" s="119"/>
      <c r="H247" s="120"/>
      <c r="I247" s="188">
        <v>1.6E-2</v>
      </c>
      <c r="J247" s="175">
        <v>0.06</v>
      </c>
      <c r="K247" s="151" t="s">
        <v>167</v>
      </c>
      <c r="L247" s="200"/>
      <c r="M247" s="177" t="s">
        <v>33</v>
      </c>
      <c r="N247" s="178"/>
      <c r="O247" s="187"/>
      <c r="P247" s="245">
        <v>1.421</v>
      </c>
    </row>
    <row r="248" spans="2:16" x14ac:dyDescent="0.25">
      <c r="B248" s="246">
        <v>45044</v>
      </c>
      <c r="C248" s="113">
        <v>1.2889999999999999</v>
      </c>
      <c r="D248" s="185" t="s">
        <v>42</v>
      </c>
      <c r="E248" s="124">
        <v>7.1999999999999995E-2</v>
      </c>
      <c r="F248" s="186"/>
      <c r="G248" s="119"/>
      <c r="H248" s="120"/>
      <c r="I248" s="188">
        <v>2.4E-2</v>
      </c>
      <c r="J248" s="196">
        <v>3.0000000000000001E-3</v>
      </c>
      <c r="K248" s="151" t="s">
        <v>167</v>
      </c>
      <c r="L248" s="200"/>
      <c r="M248" s="177" t="s">
        <v>33</v>
      </c>
      <c r="N248" s="178"/>
      <c r="O248" s="187"/>
      <c r="P248" s="245">
        <v>1.389</v>
      </c>
    </row>
    <row r="249" spans="2:16" x14ac:dyDescent="0.25">
      <c r="B249" s="246">
        <v>45048</v>
      </c>
      <c r="C249" s="113">
        <v>1.71</v>
      </c>
      <c r="D249" s="185" t="s">
        <v>42</v>
      </c>
      <c r="E249" s="254">
        <v>3.0000000000000001E-3</v>
      </c>
      <c r="F249" s="186"/>
      <c r="G249" s="119" t="s">
        <v>33</v>
      </c>
      <c r="H249" s="120" t="s">
        <v>33</v>
      </c>
      <c r="I249" s="188">
        <v>0.01</v>
      </c>
      <c r="J249" s="196">
        <v>2E-3</v>
      </c>
      <c r="K249" s="151" t="s">
        <v>167</v>
      </c>
      <c r="L249" s="200" t="s">
        <v>33</v>
      </c>
      <c r="M249" s="177">
        <v>0.105</v>
      </c>
      <c r="N249" s="178" t="s">
        <v>33</v>
      </c>
      <c r="O249" s="187"/>
      <c r="P249" s="245">
        <v>1.831</v>
      </c>
    </row>
    <row r="250" spans="2:16" x14ac:dyDescent="0.25">
      <c r="B250" s="246">
        <v>45049</v>
      </c>
      <c r="C250" s="113">
        <v>1.8580000000000001</v>
      </c>
      <c r="D250" s="185" t="s">
        <v>42</v>
      </c>
      <c r="E250" s="124">
        <v>7.0000000000000001E-3</v>
      </c>
      <c r="F250" s="186"/>
      <c r="G250" s="119"/>
      <c r="H250" s="120"/>
      <c r="I250" s="188">
        <v>1.2E-2</v>
      </c>
      <c r="J250" s="255">
        <v>4.0000000000000002E-4</v>
      </c>
      <c r="K250" s="151" t="s">
        <v>167</v>
      </c>
      <c r="L250" s="200"/>
      <c r="M250" s="177">
        <v>0.107</v>
      </c>
      <c r="N250" s="178"/>
      <c r="O250" s="187"/>
      <c r="P250" s="132">
        <v>1.984</v>
      </c>
    </row>
    <row r="251" spans="2:16" x14ac:dyDescent="0.25">
      <c r="B251" s="246">
        <v>45051</v>
      </c>
      <c r="C251" s="113">
        <v>1.29</v>
      </c>
      <c r="D251" s="185" t="s">
        <v>42</v>
      </c>
      <c r="E251" s="124">
        <v>8.9999999999999993E-3</v>
      </c>
      <c r="F251" s="186"/>
      <c r="G251" s="119"/>
      <c r="H251" s="120"/>
      <c r="I251" s="188">
        <v>1.2E-2</v>
      </c>
      <c r="J251" s="255">
        <v>2.0000000000000001E-4</v>
      </c>
      <c r="K251" s="151" t="s">
        <v>167</v>
      </c>
      <c r="L251" s="200"/>
      <c r="M251" s="177">
        <v>1.7000000000000001E-2</v>
      </c>
      <c r="N251" s="178"/>
      <c r="O251" s="187"/>
      <c r="P251" s="132">
        <v>1.3280000000000001</v>
      </c>
    </row>
    <row r="252" spans="2:16" x14ac:dyDescent="0.25">
      <c r="B252" s="246">
        <v>45054</v>
      </c>
      <c r="C252" s="113">
        <v>1.3029999999999999</v>
      </c>
      <c r="D252" s="185" t="s">
        <v>42</v>
      </c>
      <c r="E252" s="124" t="s">
        <v>167</v>
      </c>
      <c r="F252" s="186"/>
      <c r="G252" s="119" t="s">
        <v>33</v>
      </c>
      <c r="H252" s="120" t="s">
        <v>33</v>
      </c>
      <c r="I252" s="188">
        <v>8.9999999999999993E-3</v>
      </c>
      <c r="J252" s="196">
        <v>3.0000000000000001E-3</v>
      </c>
      <c r="K252" s="151" t="s">
        <v>167</v>
      </c>
      <c r="L252" s="200" t="s">
        <v>33</v>
      </c>
      <c r="M252" s="177" t="s">
        <v>33</v>
      </c>
      <c r="N252" s="178" t="s">
        <v>33</v>
      </c>
      <c r="O252" s="187"/>
      <c r="P252" s="245">
        <v>1.3149999999999999</v>
      </c>
    </row>
    <row r="253" spans="2:16" x14ac:dyDescent="0.25">
      <c r="B253" s="246">
        <v>45056</v>
      </c>
      <c r="C253" s="113">
        <v>1.4239999999999999</v>
      </c>
      <c r="D253" s="185" t="s">
        <v>33</v>
      </c>
      <c r="E253" s="124" t="s">
        <v>167</v>
      </c>
      <c r="F253" s="186"/>
      <c r="G253" s="119"/>
      <c r="H253" s="120"/>
      <c r="I253" s="188">
        <v>0.01</v>
      </c>
      <c r="J253" s="196" t="s">
        <v>167</v>
      </c>
      <c r="K253" s="151" t="s">
        <v>167</v>
      </c>
      <c r="L253" s="200"/>
      <c r="M253" s="177" t="s">
        <v>33</v>
      </c>
      <c r="N253" s="178"/>
      <c r="O253" s="187"/>
      <c r="P253" s="132">
        <v>1.4339999999999999</v>
      </c>
    </row>
    <row r="254" spans="2:16" x14ac:dyDescent="0.25">
      <c r="B254" s="246">
        <v>45058</v>
      </c>
      <c r="C254" s="113">
        <v>1.173</v>
      </c>
      <c r="D254" s="185" t="s">
        <v>33</v>
      </c>
      <c r="E254" s="124" t="s">
        <v>167</v>
      </c>
      <c r="F254" s="186"/>
      <c r="G254" s="119"/>
      <c r="H254" s="120"/>
      <c r="I254" s="188">
        <v>7.0000000000000001E-3</v>
      </c>
      <c r="J254" s="196" t="s">
        <v>33</v>
      </c>
      <c r="K254" s="151" t="s">
        <v>167</v>
      </c>
      <c r="L254" s="200"/>
      <c r="M254" s="177" t="s">
        <v>33</v>
      </c>
      <c r="N254" s="178"/>
      <c r="O254" s="187"/>
      <c r="P254" s="245">
        <v>1.179</v>
      </c>
    </row>
    <row r="255" spans="2:16" x14ac:dyDescent="0.25">
      <c r="B255" s="246">
        <v>45061</v>
      </c>
      <c r="C255" s="113">
        <v>3.8069999999999999</v>
      </c>
      <c r="D255" s="185" t="s">
        <v>33</v>
      </c>
      <c r="E255" s="124" t="s">
        <v>167</v>
      </c>
      <c r="F255" s="48"/>
      <c r="G255" s="102" t="s">
        <v>33</v>
      </c>
      <c r="H255" s="229" t="s">
        <v>33</v>
      </c>
      <c r="I255" s="188">
        <v>1.6E-2</v>
      </c>
      <c r="J255" s="196" t="s">
        <v>33</v>
      </c>
      <c r="K255" s="151" t="s">
        <v>167</v>
      </c>
      <c r="L255" s="200" t="s">
        <v>33</v>
      </c>
      <c r="M255" s="177" t="s">
        <v>33</v>
      </c>
      <c r="N255" s="178" t="s">
        <v>33</v>
      </c>
      <c r="P255" s="132">
        <v>3.8239999999999998</v>
      </c>
    </row>
    <row r="256" spans="2:16" x14ac:dyDescent="0.25">
      <c r="B256" s="246">
        <v>45063</v>
      </c>
      <c r="C256" s="113">
        <v>5.3760000000000003</v>
      </c>
      <c r="D256" s="185" t="s">
        <v>33</v>
      </c>
      <c r="E256" s="124" t="s">
        <v>167</v>
      </c>
      <c r="F256" s="48"/>
      <c r="G256" s="102"/>
      <c r="H256" s="229"/>
      <c r="I256" s="188" t="s">
        <v>167</v>
      </c>
      <c r="J256" s="196">
        <v>1E-3</v>
      </c>
      <c r="K256" s="151" t="s">
        <v>167</v>
      </c>
      <c r="L256" s="200"/>
      <c r="M256" s="177" t="s">
        <v>33</v>
      </c>
      <c r="N256" s="178"/>
      <c r="P256" s="132">
        <v>5.3769999999999998</v>
      </c>
    </row>
    <row r="257" spans="1:17" hidden="1" x14ac:dyDescent="0.25">
      <c r="A257" t="s">
        <v>186</v>
      </c>
      <c r="B257" s="246"/>
      <c r="C257" s="113"/>
      <c r="D257" s="185"/>
      <c r="E257" s="254"/>
      <c r="F257" s="186"/>
      <c r="G257" s="119"/>
      <c r="H257" s="120"/>
      <c r="I257" s="188"/>
      <c r="J257" s="196"/>
      <c r="K257" s="151"/>
      <c r="L257" s="200"/>
      <c r="M257" s="177"/>
      <c r="N257" s="178"/>
      <c r="O257" s="187"/>
      <c r="P257" s="245"/>
    </row>
    <row r="258" spans="1:17" hidden="1" x14ac:dyDescent="0.25">
      <c r="B258" s="246"/>
      <c r="C258" s="113"/>
      <c r="D258" s="185"/>
      <c r="E258" s="124"/>
      <c r="F258" s="186"/>
      <c r="G258" s="119"/>
      <c r="H258" s="120"/>
      <c r="I258" s="188"/>
      <c r="J258" s="196"/>
      <c r="K258" s="226"/>
      <c r="L258" s="200"/>
      <c r="M258" s="177"/>
      <c r="N258" s="178"/>
      <c r="O258" s="187"/>
      <c r="P258" s="132"/>
    </row>
    <row r="259" spans="1:17" hidden="1" x14ac:dyDescent="0.25">
      <c r="B259" s="271"/>
      <c r="C259" s="272"/>
      <c r="D259" s="273"/>
      <c r="E259" s="274"/>
      <c r="F259" s="275"/>
      <c r="G259" s="276"/>
      <c r="H259" s="277"/>
      <c r="I259" s="278"/>
      <c r="J259" s="279"/>
      <c r="K259" s="280" t="s">
        <v>33</v>
      </c>
      <c r="L259" s="281"/>
      <c r="M259" s="282"/>
      <c r="N259" s="283"/>
      <c r="O259" s="187"/>
      <c r="P259" s="245"/>
    </row>
    <row r="260" spans="1:17" x14ac:dyDescent="0.25">
      <c r="B260" s="30">
        <v>45065</v>
      </c>
      <c r="C260" s="113">
        <v>3.3610000000000002</v>
      </c>
      <c r="D260" s="185" t="s">
        <v>33</v>
      </c>
      <c r="E260" s="124" t="s">
        <v>167</v>
      </c>
      <c r="F260" s="48"/>
      <c r="G260" s="102"/>
      <c r="H260" s="229"/>
      <c r="I260" s="188">
        <v>8.0000000000000002E-3</v>
      </c>
      <c r="J260" s="196" t="s">
        <v>33</v>
      </c>
      <c r="K260" s="151" t="s">
        <v>167</v>
      </c>
      <c r="L260" s="200"/>
      <c r="M260" s="177" t="s">
        <v>33</v>
      </c>
      <c r="N260" s="178"/>
      <c r="P260" s="132">
        <v>3.3690000000000002</v>
      </c>
    </row>
    <row r="261" spans="1:17" x14ac:dyDescent="0.25">
      <c r="B261" s="285">
        <v>45068</v>
      </c>
      <c r="C261" s="113">
        <v>6.7839999999999998</v>
      </c>
      <c r="D261" s="185" t="s">
        <v>42</v>
      </c>
      <c r="E261" s="124" t="s">
        <v>167</v>
      </c>
      <c r="F261" s="48"/>
      <c r="G261" s="102" t="s">
        <v>33</v>
      </c>
      <c r="H261" s="229" t="s">
        <v>33</v>
      </c>
      <c r="I261" s="188">
        <v>3.5000000000000003E-2</v>
      </c>
      <c r="J261" s="196" t="s">
        <v>33</v>
      </c>
      <c r="K261" s="151" t="s">
        <v>167</v>
      </c>
      <c r="L261" s="200" t="s">
        <v>33</v>
      </c>
      <c r="M261" s="177" t="s">
        <v>33</v>
      </c>
      <c r="N261" s="178" t="s">
        <v>33</v>
      </c>
      <c r="P261" s="132">
        <v>6.8179999999999996</v>
      </c>
    </row>
    <row r="262" spans="1:17" x14ac:dyDescent="0.25">
      <c r="B262" s="285">
        <v>45070</v>
      </c>
      <c r="C262" s="113">
        <v>65.53</v>
      </c>
      <c r="D262" s="185">
        <v>1.5449999999999999</v>
      </c>
      <c r="E262" s="124">
        <v>8.1579999999999995</v>
      </c>
      <c r="F262" s="48"/>
      <c r="G262" s="102"/>
      <c r="H262" s="229"/>
      <c r="I262" s="188">
        <v>0.69399999999999995</v>
      </c>
      <c r="J262" s="175">
        <v>0.79200000000000004</v>
      </c>
      <c r="K262" s="151" t="s">
        <v>187</v>
      </c>
      <c r="L262" s="200"/>
      <c r="M262" s="177">
        <v>0.33800000000000002</v>
      </c>
      <c r="N262" s="178"/>
      <c r="P262" s="132">
        <v>77.058000000000007</v>
      </c>
      <c r="Q262" t="s">
        <v>188</v>
      </c>
    </row>
    <row r="263" spans="1:17" x14ac:dyDescent="0.25">
      <c r="B263" s="30">
        <v>45072</v>
      </c>
      <c r="C263" s="113">
        <v>12.654999999999999</v>
      </c>
      <c r="D263" s="185">
        <v>1.554</v>
      </c>
      <c r="E263" s="124" t="s">
        <v>167</v>
      </c>
      <c r="F263" s="48"/>
      <c r="G263" s="102"/>
      <c r="H263" s="229"/>
      <c r="I263" s="188">
        <v>0.52500000000000002</v>
      </c>
      <c r="J263" s="196">
        <v>6.8000000000000005E-2</v>
      </c>
      <c r="K263" s="151" t="s">
        <v>187</v>
      </c>
      <c r="L263" s="200"/>
      <c r="M263" s="177">
        <v>0.14299999999999999</v>
      </c>
      <c r="N263" s="178"/>
      <c r="P263" s="132">
        <v>14.944000000000001</v>
      </c>
    </row>
    <row r="264" spans="1:17" x14ac:dyDescent="0.25">
      <c r="B264" s="30">
        <v>45075</v>
      </c>
      <c r="C264" s="113">
        <v>2.5750000000000002</v>
      </c>
      <c r="D264" s="185">
        <v>1.9319999999999999</v>
      </c>
      <c r="E264" s="124">
        <v>4.5410000000000004</v>
      </c>
      <c r="F264" s="48"/>
      <c r="G264" s="102" t="s">
        <v>33</v>
      </c>
      <c r="H264" s="229" t="s">
        <v>33</v>
      </c>
      <c r="I264" s="188">
        <v>4.4999999999999998E-2</v>
      </c>
      <c r="J264" s="196">
        <v>4.2000000000000003E-2</v>
      </c>
      <c r="K264" s="151" t="s">
        <v>187</v>
      </c>
      <c r="L264" s="200" t="s">
        <v>33</v>
      </c>
      <c r="M264" s="177" t="s">
        <v>33</v>
      </c>
      <c r="N264" s="178" t="s">
        <v>33</v>
      </c>
      <c r="P264" s="132">
        <v>9.1340000000000003</v>
      </c>
    </row>
    <row r="265" spans="1:17" x14ac:dyDescent="0.25">
      <c r="B265" s="30">
        <v>45077</v>
      </c>
      <c r="C265" s="113">
        <v>200.32400000000001</v>
      </c>
      <c r="D265" s="185">
        <v>1.0920000000000001</v>
      </c>
      <c r="E265" s="124">
        <v>1.1060000000000001</v>
      </c>
      <c r="F265" s="48"/>
      <c r="G265" s="102"/>
      <c r="H265" s="229"/>
      <c r="I265" s="188">
        <v>2.5000000000000001E-2</v>
      </c>
      <c r="J265" s="196">
        <v>4.3999999999999997E-2</v>
      </c>
      <c r="K265" s="151" t="s">
        <v>187</v>
      </c>
      <c r="L265" s="200"/>
      <c r="M265" s="177" t="s">
        <v>33</v>
      </c>
      <c r="N265" s="178"/>
      <c r="P265" s="132">
        <v>202.59200000000001</v>
      </c>
    </row>
    <row r="266" spans="1:17" x14ac:dyDescent="0.25">
      <c r="B266" s="30">
        <v>45079</v>
      </c>
      <c r="C266" s="113">
        <v>5.3239999999999998</v>
      </c>
      <c r="D266" s="185">
        <v>0.43</v>
      </c>
      <c r="E266" s="124" t="s">
        <v>167</v>
      </c>
      <c r="F266" s="48"/>
      <c r="G266" s="102"/>
      <c r="H266" s="229"/>
      <c r="I266" s="188">
        <v>0.01</v>
      </c>
      <c r="J266" s="196">
        <v>3.0000000000000001E-3</v>
      </c>
      <c r="K266" s="151" t="s">
        <v>187</v>
      </c>
      <c r="L266" s="200"/>
      <c r="M266" s="177" t="s">
        <v>33</v>
      </c>
      <c r="N266" s="178"/>
      <c r="P266" s="132">
        <v>5.7670000000000003</v>
      </c>
    </row>
    <row r="267" spans="1:17" x14ac:dyDescent="0.25">
      <c r="B267" s="30">
        <v>45082</v>
      </c>
      <c r="C267" s="113">
        <v>4.8730000000000002</v>
      </c>
      <c r="D267" s="185">
        <v>0.42599999999999999</v>
      </c>
      <c r="E267" s="124">
        <v>1.857</v>
      </c>
      <c r="F267" s="48"/>
      <c r="G267" s="102" t="s">
        <v>33</v>
      </c>
      <c r="H267" s="229" t="s">
        <v>33</v>
      </c>
      <c r="I267" s="188">
        <v>1.7999999999999999E-2</v>
      </c>
      <c r="J267" s="196">
        <v>4.0000000000000001E-3</v>
      </c>
      <c r="K267" s="151" t="s">
        <v>187</v>
      </c>
      <c r="L267" s="200" t="s">
        <v>33</v>
      </c>
      <c r="M267" s="253">
        <v>0.36</v>
      </c>
      <c r="N267" s="178" t="s">
        <v>33</v>
      </c>
      <c r="P267" s="132">
        <v>7.5380000000000003</v>
      </c>
    </row>
    <row r="268" spans="1:17" x14ac:dyDescent="0.25">
      <c r="B268" s="30">
        <v>45084</v>
      </c>
      <c r="C268" s="113">
        <v>2.4449999999999998</v>
      </c>
      <c r="D268" s="185">
        <v>0.23200000000000001</v>
      </c>
      <c r="E268" s="124" t="s">
        <v>167</v>
      </c>
      <c r="F268" s="48"/>
      <c r="G268" s="102"/>
      <c r="H268" s="229"/>
      <c r="I268" s="188">
        <v>1.2999999999999999E-2</v>
      </c>
      <c r="J268" s="196" t="s">
        <v>167</v>
      </c>
      <c r="K268" s="151" t="s">
        <v>187</v>
      </c>
      <c r="L268" s="200"/>
      <c r="M268" s="177">
        <v>8.7999999999999995E-2</v>
      </c>
      <c r="N268" s="178"/>
      <c r="P268" s="132">
        <v>2.778</v>
      </c>
      <c r="Q268" t="s">
        <v>190</v>
      </c>
    </row>
    <row r="269" spans="1:17" x14ac:dyDescent="0.25">
      <c r="B269" s="30">
        <v>45085</v>
      </c>
      <c r="C269" s="113">
        <v>3.9980000000000002</v>
      </c>
      <c r="D269" s="185">
        <v>0.28899999999999998</v>
      </c>
      <c r="E269" s="124">
        <v>3.0329999999999999</v>
      </c>
      <c r="F269" s="48"/>
      <c r="G269" s="102"/>
      <c r="H269" s="229"/>
      <c r="I269" s="188">
        <v>2.8000000000000001E-2</v>
      </c>
      <c r="J269" s="196" t="s">
        <v>167</v>
      </c>
      <c r="K269" s="151" t="s">
        <v>187</v>
      </c>
      <c r="L269" s="200"/>
      <c r="M269" s="177">
        <v>0.13700000000000001</v>
      </c>
      <c r="N269" s="178"/>
      <c r="P269" s="132">
        <v>7.484</v>
      </c>
    </row>
    <row r="270" spans="1:17" x14ac:dyDescent="0.25">
      <c r="B270" s="30">
        <v>45089</v>
      </c>
      <c r="C270" s="113">
        <v>2.081</v>
      </c>
      <c r="D270" s="185">
        <v>0.161</v>
      </c>
      <c r="E270" s="124" t="s">
        <v>167</v>
      </c>
      <c r="F270" s="48"/>
      <c r="G270" s="102" t="s">
        <v>33</v>
      </c>
      <c r="H270" s="229" t="s">
        <v>33</v>
      </c>
      <c r="I270" s="188">
        <v>1.4E-2</v>
      </c>
      <c r="J270" s="196">
        <v>0.01</v>
      </c>
      <c r="K270" s="151" t="s">
        <v>187</v>
      </c>
      <c r="L270" s="200" t="s">
        <v>33</v>
      </c>
      <c r="M270" s="177">
        <v>9.7000000000000003E-2</v>
      </c>
      <c r="N270" s="178" t="s">
        <v>33</v>
      </c>
      <c r="P270" s="132">
        <v>2.363</v>
      </c>
    </row>
    <row r="271" spans="1:17" x14ac:dyDescent="0.25">
      <c r="B271" s="30">
        <v>45091</v>
      </c>
      <c r="C271" s="113">
        <v>4.0529999999999999</v>
      </c>
      <c r="D271" s="185">
        <v>0.126</v>
      </c>
      <c r="E271" s="124">
        <v>1.6539999999999999</v>
      </c>
      <c r="F271" s="48"/>
      <c r="G271" s="102"/>
      <c r="H271" s="229"/>
      <c r="I271" s="188">
        <v>1.4E-2</v>
      </c>
      <c r="J271" s="196">
        <v>3.0000000000000001E-3</v>
      </c>
      <c r="K271" s="151" t="s">
        <v>187</v>
      </c>
      <c r="L271" s="200"/>
      <c r="M271" s="177">
        <v>0.109</v>
      </c>
      <c r="N271" s="178"/>
      <c r="P271" s="132">
        <v>5.9589999999999996</v>
      </c>
    </row>
    <row r="272" spans="1:17" x14ac:dyDescent="0.25">
      <c r="B272" s="30">
        <v>45093</v>
      </c>
      <c r="C272" s="113">
        <v>7.2549999999999999</v>
      </c>
      <c r="D272" s="185" t="s">
        <v>42</v>
      </c>
      <c r="E272" s="124">
        <v>1.524</v>
      </c>
      <c r="F272" s="48"/>
      <c r="G272" s="102"/>
      <c r="H272" s="229"/>
      <c r="I272" s="188">
        <v>8.9999999999999993E-3</v>
      </c>
      <c r="J272" s="196" t="s">
        <v>167</v>
      </c>
      <c r="K272" s="151" t="s">
        <v>187</v>
      </c>
      <c r="L272" s="200"/>
      <c r="M272" s="177" t="s">
        <v>33</v>
      </c>
      <c r="N272" s="178"/>
      <c r="P272" s="132">
        <v>8.7880000000000003</v>
      </c>
    </row>
    <row r="273" spans="2:16" x14ac:dyDescent="0.25">
      <c r="B273" s="30">
        <v>45096</v>
      </c>
      <c r="C273" s="113">
        <v>9.0990000000000002</v>
      </c>
      <c r="D273" s="185">
        <v>8.7999999999999995E-2</v>
      </c>
      <c r="E273" s="124">
        <v>0.68300000000000005</v>
      </c>
      <c r="F273" s="48"/>
      <c r="G273" s="102" t="s">
        <v>33</v>
      </c>
      <c r="H273" s="229" t="s">
        <v>33</v>
      </c>
      <c r="I273" s="188">
        <v>3.0000000000000001E-3</v>
      </c>
      <c r="J273" s="196" t="s">
        <v>167</v>
      </c>
      <c r="K273" s="151" t="s">
        <v>187</v>
      </c>
      <c r="L273" s="200" t="s">
        <v>33</v>
      </c>
      <c r="M273" s="177">
        <v>2.4E-2</v>
      </c>
      <c r="N273" s="178" t="s">
        <v>33</v>
      </c>
      <c r="P273" s="132">
        <v>9.8970000000000002</v>
      </c>
    </row>
    <row r="274" spans="2:16" x14ac:dyDescent="0.25">
      <c r="B274" s="30">
        <v>45098</v>
      </c>
      <c r="C274" s="113">
        <v>6.09</v>
      </c>
      <c r="D274" s="185">
        <v>6.5000000000000002E-2</v>
      </c>
      <c r="E274" s="124">
        <v>0.11899999999999999</v>
      </c>
      <c r="F274" s="48"/>
      <c r="G274" s="102"/>
      <c r="H274" s="229"/>
      <c r="I274" s="188" t="s">
        <v>191</v>
      </c>
      <c r="J274" s="196" t="s">
        <v>167</v>
      </c>
      <c r="K274" s="151" t="s">
        <v>187</v>
      </c>
      <c r="L274" s="200"/>
      <c r="M274" s="177" t="s">
        <v>167</v>
      </c>
      <c r="N274" s="178"/>
      <c r="P274" s="132">
        <v>6.274</v>
      </c>
    </row>
    <row r="275" spans="2:16" x14ac:dyDescent="0.25">
      <c r="B275" s="30">
        <v>45100</v>
      </c>
      <c r="C275" s="113">
        <v>5.782</v>
      </c>
      <c r="D275" s="185">
        <v>6.9000000000000006E-2</v>
      </c>
      <c r="E275" s="124" t="s">
        <v>167</v>
      </c>
      <c r="F275" s="48"/>
      <c r="G275" s="102"/>
      <c r="H275" s="229"/>
      <c r="I275" s="188" t="s">
        <v>191</v>
      </c>
      <c r="J275" s="196" t="s">
        <v>167</v>
      </c>
      <c r="K275" s="151" t="s">
        <v>187</v>
      </c>
      <c r="L275" s="200"/>
      <c r="M275" s="177" t="s">
        <v>167</v>
      </c>
      <c r="N275" s="178"/>
      <c r="P275" s="132">
        <v>5.851</v>
      </c>
    </row>
    <row r="276" spans="2:16" x14ac:dyDescent="0.25">
      <c r="B276" s="30">
        <v>45103</v>
      </c>
      <c r="C276" s="113">
        <v>7.9349999999999996</v>
      </c>
      <c r="D276" s="185">
        <v>6.3E-2</v>
      </c>
      <c r="E276" s="124" t="s">
        <v>167</v>
      </c>
      <c r="F276" s="48"/>
      <c r="G276" s="102" t="s">
        <v>33</v>
      </c>
      <c r="H276" s="229" t="s">
        <v>33</v>
      </c>
      <c r="I276" s="188" t="s">
        <v>191</v>
      </c>
      <c r="J276" s="196" t="s">
        <v>167</v>
      </c>
      <c r="K276" s="151" t="s">
        <v>187</v>
      </c>
      <c r="L276" s="200" t="s">
        <v>33</v>
      </c>
      <c r="M276" s="177" t="s">
        <v>167</v>
      </c>
      <c r="N276" s="178" t="s">
        <v>33</v>
      </c>
      <c r="P276" s="132">
        <v>7.9989999999999997</v>
      </c>
    </row>
    <row r="277" spans="2:16" x14ac:dyDescent="0.25">
      <c r="B277" s="66">
        <v>45105</v>
      </c>
      <c r="C277" s="113">
        <v>7.4260000000000002</v>
      </c>
      <c r="D277" s="185">
        <v>5.7000000000000002E-2</v>
      </c>
      <c r="E277" s="124" t="s">
        <v>167</v>
      </c>
      <c r="F277" s="48"/>
      <c r="G277" s="102"/>
      <c r="H277" s="229"/>
      <c r="I277" s="188" t="s">
        <v>191</v>
      </c>
      <c r="J277" s="196" t="s">
        <v>167</v>
      </c>
      <c r="K277" s="151" t="s">
        <v>187</v>
      </c>
      <c r="L277" s="200"/>
      <c r="M277" s="177" t="s">
        <v>167</v>
      </c>
      <c r="N277" s="178"/>
      <c r="P277" s="132">
        <v>7.4829999999999997</v>
      </c>
    </row>
    <row r="278" spans="2:16" x14ac:dyDescent="0.25">
      <c r="B278" s="30">
        <v>45107</v>
      </c>
      <c r="C278" s="113">
        <v>10.705</v>
      </c>
      <c r="D278" s="185">
        <v>5.7000000000000002E-2</v>
      </c>
      <c r="E278" s="124" t="s">
        <v>167</v>
      </c>
      <c r="F278" s="48"/>
      <c r="G278" s="102"/>
      <c r="H278" s="229"/>
      <c r="I278" s="188" t="s">
        <v>191</v>
      </c>
      <c r="J278" s="196" t="s">
        <v>167</v>
      </c>
      <c r="K278" s="151" t="s">
        <v>187</v>
      </c>
      <c r="L278" s="200"/>
      <c r="M278" s="177" t="s">
        <v>167</v>
      </c>
      <c r="N278" s="178"/>
      <c r="P278" s="132">
        <v>10.762</v>
      </c>
    </row>
    <row r="279" spans="2:16" x14ac:dyDescent="0.25">
      <c r="B279" s="30">
        <v>45110</v>
      </c>
      <c r="C279" s="113">
        <v>13.326000000000001</v>
      </c>
      <c r="D279" s="185" t="s">
        <v>42</v>
      </c>
      <c r="E279" s="124" t="s">
        <v>167</v>
      </c>
      <c r="F279" s="48"/>
      <c r="G279" s="102" t="s">
        <v>33</v>
      </c>
      <c r="H279" s="229" t="s">
        <v>33</v>
      </c>
      <c r="I279" s="188" t="s">
        <v>191</v>
      </c>
      <c r="J279" s="196" t="s">
        <v>167</v>
      </c>
      <c r="K279" s="294" t="s">
        <v>187</v>
      </c>
      <c r="L279" s="200" t="s">
        <v>33</v>
      </c>
      <c r="M279" s="177" t="s">
        <v>167</v>
      </c>
      <c r="N279" s="178" t="s">
        <v>33</v>
      </c>
      <c r="P279" s="132">
        <v>13.326000000000001</v>
      </c>
    </row>
    <row r="280" spans="2:16" x14ac:dyDescent="0.25">
      <c r="B280" s="30">
        <v>45112</v>
      </c>
      <c r="C280" s="113">
        <v>7.8979999999999997</v>
      </c>
      <c r="D280" s="185" t="s">
        <v>42</v>
      </c>
      <c r="E280" s="124" t="s">
        <v>167</v>
      </c>
      <c r="F280" s="48"/>
      <c r="G280" s="102"/>
      <c r="H280" s="229"/>
      <c r="I280" s="188" t="s">
        <v>191</v>
      </c>
      <c r="J280" s="196" t="s">
        <v>167</v>
      </c>
      <c r="K280" s="151" t="s">
        <v>187</v>
      </c>
      <c r="L280" s="200"/>
      <c r="M280" s="177" t="s">
        <v>167</v>
      </c>
      <c r="N280" s="178"/>
      <c r="P280" s="132">
        <v>7.8979999999999997</v>
      </c>
    </row>
    <row r="281" spans="2:16" x14ac:dyDescent="0.25">
      <c r="B281" s="30">
        <v>45114</v>
      </c>
      <c r="C281" s="113">
        <v>11.131</v>
      </c>
      <c r="D281" s="185" t="s">
        <v>42</v>
      </c>
      <c r="E281" s="124" t="s">
        <v>167</v>
      </c>
      <c r="F281" s="48"/>
      <c r="G281" s="102"/>
      <c r="H281" s="229"/>
      <c r="I281" s="188" t="s">
        <v>191</v>
      </c>
      <c r="J281" s="196" t="s">
        <v>167</v>
      </c>
      <c r="K281" s="151" t="s">
        <v>187</v>
      </c>
      <c r="L281" s="200"/>
      <c r="M281" s="177" t="s">
        <v>167</v>
      </c>
      <c r="N281" s="178"/>
      <c r="P281" s="132">
        <v>11.131</v>
      </c>
    </row>
    <row r="282" spans="2:16" x14ac:dyDescent="0.25">
      <c r="B282" s="30">
        <v>45117</v>
      </c>
      <c r="C282" s="113">
        <v>4.17</v>
      </c>
      <c r="D282" s="185" t="s">
        <v>42</v>
      </c>
      <c r="E282" s="124" t="s">
        <v>167</v>
      </c>
      <c r="F282" s="48"/>
      <c r="G282" s="102" t="s">
        <v>33</v>
      </c>
      <c r="H282" s="229" t="s">
        <v>33</v>
      </c>
      <c r="I282" s="188" t="s">
        <v>191</v>
      </c>
      <c r="J282" s="196" t="s">
        <v>167</v>
      </c>
      <c r="K282" s="151" t="s">
        <v>187</v>
      </c>
      <c r="L282" s="200" t="s">
        <v>33</v>
      </c>
      <c r="M282" s="177" t="s">
        <v>167</v>
      </c>
      <c r="N282" s="178" t="s">
        <v>33</v>
      </c>
      <c r="P282" s="132">
        <v>4.17</v>
      </c>
    </row>
    <row r="283" spans="2:16" x14ac:dyDescent="0.25">
      <c r="B283" s="30">
        <v>45119</v>
      </c>
      <c r="C283" s="113">
        <v>3.8460000000000001</v>
      </c>
      <c r="D283" s="185" t="s">
        <v>42</v>
      </c>
      <c r="E283" s="124" t="s">
        <v>167</v>
      </c>
      <c r="F283" s="48"/>
      <c r="G283" s="102"/>
      <c r="H283" s="229"/>
      <c r="I283" s="188">
        <v>8.9999999999999993E-3</v>
      </c>
      <c r="J283" s="196" t="s">
        <v>167</v>
      </c>
      <c r="K283" s="151" t="s">
        <v>187</v>
      </c>
      <c r="L283" s="200"/>
      <c r="M283" s="177" t="s">
        <v>167</v>
      </c>
      <c r="N283" s="178"/>
      <c r="P283" s="132">
        <v>3.8559999999999999</v>
      </c>
    </row>
    <row r="284" spans="2:16" x14ac:dyDescent="0.25">
      <c r="B284" s="30">
        <v>45121</v>
      </c>
      <c r="C284" s="113">
        <v>6.5010000000000003</v>
      </c>
      <c r="D284" s="185" t="s">
        <v>42</v>
      </c>
      <c r="E284" s="124" t="s">
        <v>167</v>
      </c>
      <c r="F284" s="48"/>
      <c r="G284" s="102"/>
      <c r="H284" s="229"/>
      <c r="I284" s="188">
        <v>0.01</v>
      </c>
      <c r="J284" s="196" t="s">
        <v>167</v>
      </c>
      <c r="K284" s="151" t="s">
        <v>187</v>
      </c>
      <c r="L284" s="200"/>
      <c r="M284" s="177" t="s">
        <v>167</v>
      </c>
      <c r="N284" s="178"/>
      <c r="P284" s="132">
        <v>6.5110000000000001</v>
      </c>
    </row>
    <row r="285" spans="2:16" x14ac:dyDescent="0.25">
      <c r="B285" s="30">
        <v>45124</v>
      </c>
      <c r="C285" s="113">
        <v>11.83</v>
      </c>
      <c r="D285" s="185" t="s">
        <v>42</v>
      </c>
      <c r="E285" s="124" t="s">
        <v>167</v>
      </c>
      <c r="F285" s="48"/>
      <c r="G285" s="102" t="s">
        <v>33</v>
      </c>
      <c r="H285" s="229" t="s">
        <v>33</v>
      </c>
      <c r="I285" s="188">
        <v>4.0000000000000001E-3</v>
      </c>
      <c r="J285" s="196" t="s">
        <v>167</v>
      </c>
      <c r="K285" s="151" t="s">
        <v>187</v>
      </c>
      <c r="L285" s="200" t="s">
        <v>33</v>
      </c>
      <c r="M285" s="177" t="s">
        <v>167</v>
      </c>
      <c r="N285" s="178" t="s">
        <v>33</v>
      </c>
      <c r="P285" s="132">
        <v>11.835000000000001</v>
      </c>
    </row>
    <row r="286" spans="2:16" x14ac:dyDescent="0.25">
      <c r="B286" s="30">
        <v>45126</v>
      </c>
      <c r="C286" s="113">
        <v>2.6869999999999998</v>
      </c>
      <c r="D286" s="185" t="s">
        <v>42</v>
      </c>
      <c r="E286" s="124" t="s">
        <v>167</v>
      </c>
      <c r="F286" s="48"/>
      <c r="G286" s="102"/>
      <c r="H286" s="229"/>
      <c r="I286" s="188">
        <v>5.0000000000000001E-3</v>
      </c>
      <c r="J286" s="196" t="s">
        <v>167</v>
      </c>
      <c r="K286" s="151" t="s">
        <v>187</v>
      </c>
      <c r="L286" s="200"/>
      <c r="M286" s="177" t="s">
        <v>167</v>
      </c>
      <c r="N286" s="178"/>
      <c r="P286" s="132">
        <v>2.69</v>
      </c>
    </row>
    <row r="287" spans="2:16" x14ac:dyDescent="0.25">
      <c r="B287" s="53">
        <v>45128</v>
      </c>
      <c r="C287" s="113">
        <v>7.1769999999999996</v>
      </c>
      <c r="D287" s="185" t="s">
        <v>42</v>
      </c>
      <c r="E287" s="124" t="s">
        <v>167</v>
      </c>
      <c r="F287" s="48"/>
      <c r="G287" s="102"/>
      <c r="H287" s="229"/>
      <c r="I287" s="188">
        <v>6.0000000000000001E-3</v>
      </c>
      <c r="J287" s="196" t="s">
        <v>167</v>
      </c>
      <c r="K287" s="151" t="s">
        <v>187</v>
      </c>
      <c r="L287" s="200"/>
      <c r="M287" s="177" t="s">
        <v>167</v>
      </c>
      <c r="N287" s="178"/>
      <c r="P287" s="132">
        <v>7.18</v>
      </c>
    </row>
    <row r="288" spans="2:16" x14ac:dyDescent="0.25">
      <c r="B288" s="30">
        <v>45131</v>
      </c>
      <c r="C288" s="113">
        <v>10.183</v>
      </c>
      <c r="D288" s="185" t="s">
        <v>42</v>
      </c>
      <c r="E288" s="124" t="s">
        <v>167</v>
      </c>
      <c r="F288" s="48"/>
      <c r="G288" s="102" t="s">
        <v>33</v>
      </c>
      <c r="H288" s="229" t="s">
        <v>33</v>
      </c>
      <c r="I288" s="188">
        <v>1.7999999999999999E-2</v>
      </c>
      <c r="J288" s="196" t="s">
        <v>167</v>
      </c>
      <c r="K288" s="151" t="s">
        <v>187</v>
      </c>
      <c r="L288" s="200" t="s">
        <v>33</v>
      </c>
      <c r="M288" s="177" t="s">
        <v>167</v>
      </c>
      <c r="N288" s="178" t="s">
        <v>33</v>
      </c>
      <c r="P288" s="132">
        <v>10.199999999999999</v>
      </c>
    </row>
    <row r="289" spans="2:16" x14ac:dyDescent="0.25">
      <c r="B289" s="30">
        <v>45133</v>
      </c>
      <c r="C289" s="113">
        <v>5.641</v>
      </c>
      <c r="D289" s="185" t="s">
        <v>42</v>
      </c>
      <c r="E289" s="124" t="s">
        <v>167</v>
      </c>
      <c r="F289" s="48"/>
      <c r="G289" s="102"/>
      <c r="H289" s="229"/>
      <c r="I289" s="188">
        <v>1.4999999999999999E-2</v>
      </c>
      <c r="J289" s="196" t="s">
        <v>167</v>
      </c>
      <c r="K289" s="151" t="s">
        <v>187</v>
      </c>
      <c r="L289" s="200"/>
      <c r="M289" s="177" t="s">
        <v>167</v>
      </c>
      <c r="N289" s="178"/>
      <c r="P289" s="132">
        <v>5.66</v>
      </c>
    </row>
    <row r="290" spans="2:16" x14ac:dyDescent="0.25">
      <c r="B290" s="30">
        <v>45135</v>
      </c>
      <c r="C290" s="272">
        <v>6.9889999999999999</v>
      </c>
      <c r="D290" s="273" t="s">
        <v>42</v>
      </c>
      <c r="E290" s="274" t="s">
        <v>167</v>
      </c>
      <c r="F290" s="289"/>
      <c r="G290" s="264"/>
      <c r="H290" s="290"/>
      <c r="I290" s="188">
        <v>5.0000000000000001E-3</v>
      </c>
      <c r="J290" s="292" t="s">
        <v>167</v>
      </c>
      <c r="K290" s="288" t="s">
        <v>187</v>
      </c>
      <c r="L290" s="281"/>
      <c r="M290" s="282" t="s">
        <v>167</v>
      </c>
      <c r="N290" s="283"/>
      <c r="P290" s="245">
        <v>6.99</v>
      </c>
    </row>
    <row r="291" spans="2:16" x14ac:dyDescent="0.25">
      <c r="B291" s="30">
        <v>45138</v>
      </c>
      <c r="C291" s="272">
        <v>7.0940000000000003</v>
      </c>
      <c r="D291" s="273" t="s">
        <v>33</v>
      </c>
      <c r="E291" s="274" t="s">
        <v>167</v>
      </c>
      <c r="F291" s="289"/>
      <c r="G291" s="264" t="s">
        <v>33</v>
      </c>
      <c r="H291" s="290" t="s">
        <v>33</v>
      </c>
      <c r="I291" s="197">
        <v>4.0000000000000001E-3</v>
      </c>
      <c r="J291" s="292" t="s">
        <v>167</v>
      </c>
      <c r="K291" s="151" t="s">
        <v>187</v>
      </c>
      <c r="L291" s="281" t="s">
        <v>33</v>
      </c>
      <c r="M291" s="282">
        <v>7.2999999999999995E-2</v>
      </c>
      <c r="N291" s="283" t="s">
        <v>33</v>
      </c>
      <c r="P291" s="245">
        <v>7.17</v>
      </c>
    </row>
    <row r="292" spans="2:16" x14ac:dyDescent="0.25">
      <c r="B292" s="30">
        <v>45140</v>
      </c>
      <c r="C292" s="113">
        <v>7.0860000000000003</v>
      </c>
      <c r="D292" s="185" t="s">
        <v>33</v>
      </c>
      <c r="E292" s="124" t="s">
        <v>167</v>
      </c>
      <c r="F292" s="48"/>
      <c r="G292" s="102"/>
      <c r="H292" s="229"/>
      <c r="I292" s="305">
        <v>3.0000000000000001E-3</v>
      </c>
      <c r="J292" s="196" t="s">
        <v>167</v>
      </c>
      <c r="K292" s="151" t="s">
        <v>187</v>
      </c>
      <c r="L292" s="281"/>
      <c r="M292" s="282" t="s">
        <v>167</v>
      </c>
      <c r="N292" s="178"/>
      <c r="P292" s="132">
        <v>7.09</v>
      </c>
    </row>
    <row r="293" spans="2:16" x14ac:dyDescent="0.25">
      <c r="B293" s="30">
        <v>45142</v>
      </c>
      <c r="C293" s="113">
        <v>6.03</v>
      </c>
      <c r="D293" s="273" t="s">
        <v>33</v>
      </c>
      <c r="E293" s="274" t="s">
        <v>167</v>
      </c>
      <c r="F293" s="48"/>
      <c r="G293" s="102"/>
      <c r="H293" s="229"/>
      <c r="I293" s="188" t="s">
        <v>42</v>
      </c>
      <c r="J293" s="196" t="s">
        <v>167</v>
      </c>
      <c r="K293" s="151" t="s">
        <v>187</v>
      </c>
      <c r="L293" s="281"/>
      <c r="M293" s="282" t="s">
        <v>167</v>
      </c>
      <c r="N293" s="178"/>
      <c r="P293" s="132">
        <v>6.03</v>
      </c>
    </row>
    <row r="294" spans="2:16" x14ac:dyDescent="0.25">
      <c r="B294" s="30">
        <v>45145</v>
      </c>
      <c r="C294" s="113">
        <v>6.18</v>
      </c>
      <c r="D294" s="185" t="s">
        <v>33</v>
      </c>
      <c r="E294" s="124" t="s">
        <v>167</v>
      </c>
      <c r="F294" s="48"/>
      <c r="G294" s="102" t="s">
        <v>33</v>
      </c>
      <c r="H294" s="229" t="s">
        <v>33</v>
      </c>
      <c r="I294" s="188" t="s">
        <v>42</v>
      </c>
      <c r="J294" s="196" t="s">
        <v>167</v>
      </c>
      <c r="K294" s="151" t="s">
        <v>187</v>
      </c>
      <c r="L294" s="281" t="s">
        <v>33</v>
      </c>
      <c r="M294" s="282" t="s">
        <v>167</v>
      </c>
      <c r="N294" s="283" t="s">
        <v>33</v>
      </c>
      <c r="P294" s="132">
        <v>6.18</v>
      </c>
    </row>
    <row r="295" spans="2:16" x14ac:dyDescent="0.25">
      <c r="B295" s="30">
        <v>45147</v>
      </c>
      <c r="C295" s="113">
        <v>1.7949999999999999</v>
      </c>
      <c r="D295" s="273" t="s">
        <v>33</v>
      </c>
      <c r="E295" s="124" t="s">
        <v>167</v>
      </c>
      <c r="F295" s="48"/>
      <c r="G295" s="102"/>
      <c r="H295" s="229"/>
      <c r="I295" s="188" t="s">
        <v>42</v>
      </c>
      <c r="J295" s="196" t="s">
        <v>167</v>
      </c>
      <c r="K295" s="151" t="s">
        <v>187</v>
      </c>
      <c r="L295" s="200"/>
      <c r="M295" s="177" t="s">
        <v>167</v>
      </c>
      <c r="N295" s="178"/>
      <c r="P295" s="132">
        <v>1.79</v>
      </c>
    </row>
    <row r="296" spans="2:16" x14ac:dyDescent="0.25">
      <c r="B296" s="30">
        <v>45149</v>
      </c>
      <c r="C296" s="113">
        <v>11.667</v>
      </c>
      <c r="D296" s="185" t="s">
        <v>33</v>
      </c>
      <c r="E296" s="124" t="s">
        <v>167</v>
      </c>
      <c r="F296" s="48"/>
      <c r="G296" s="102"/>
      <c r="H296" s="229"/>
      <c r="I296" s="188" t="s">
        <v>42</v>
      </c>
      <c r="J296" s="196" t="s">
        <v>167</v>
      </c>
      <c r="K296" s="151" t="s">
        <v>187</v>
      </c>
      <c r="L296" s="200"/>
      <c r="M296" s="177" t="s">
        <v>167</v>
      </c>
      <c r="N296" s="178"/>
      <c r="P296" s="132">
        <v>11.67</v>
      </c>
    </row>
    <row r="297" spans="2:16" x14ac:dyDescent="0.25">
      <c r="B297" s="30">
        <v>45154</v>
      </c>
      <c r="C297" s="113">
        <v>3.0270000000000001</v>
      </c>
      <c r="D297" s="185" t="s">
        <v>33</v>
      </c>
      <c r="E297" s="124" t="s">
        <v>167</v>
      </c>
      <c r="F297" s="48"/>
      <c r="G297" s="102" t="s">
        <v>33</v>
      </c>
      <c r="H297" s="229" t="s">
        <v>33</v>
      </c>
      <c r="I297" s="197">
        <v>6.0000000000000001E-3</v>
      </c>
      <c r="J297" s="196" t="s">
        <v>167</v>
      </c>
      <c r="K297" s="151" t="s">
        <v>187</v>
      </c>
      <c r="L297" s="281" t="s">
        <v>33</v>
      </c>
      <c r="M297" s="177" t="s">
        <v>167</v>
      </c>
      <c r="N297" s="283" t="s">
        <v>33</v>
      </c>
      <c r="P297" s="132">
        <v>3.03</v>
      </c>
    </row>
    <row r="298" spans="2:16" x14ac:dyDescent="0.25">
      <c r="B298" s="30">
        <v>45156</v>
      </c>
      <c r="C298" s="113">
        <v>7.016</v>
      </c>
      <c r="D298" s="273" t="s">
        <v>33</v>
      </c>
      <c r="E298" s="124" t="s">
        <v>167</v>
      </c>
      <c r="F298" s="48"/>
      <c r="G298" s="102"/>
      <c r="H298" s="229"/>
      <c r="I298" s="188" t="s">
        <v>42</v>
      </c>
      <c r="J298" s="196" t="s">
        <v>167</v>
      </c>
      <c r="K298" s="151" t="s">
        <v>187</v>
      </c>
      <c r="L298" s="200"/>
      <c r="M298" s="177" t="s">
        <v>167</v>
      </c>
      <c r="N298" s="178"/>
      <c r="P298" s="132">
        <v>7.02</v>
      </c>
    </row>
    <row r="299" spans="2:16" x14ac:dyDescent="0.25">
      <c r="B299" s="30">
        <v>45159</v>
      </c>
      <c r="C299" s="113">
        <v>4.4210000000000003</v>
      </c>
      <c r="D299" s="273" t="s">
        <v>33</v>
      </c>
      <c r="E299" s="124" t="s">
        <v>167</v>
      </c>
      <c r="F299" s="48"/>
      <c r="G299" s="102" t="s">
        <v>33</v>
      </c>
      <c r="H299" s="229" t="s">
        <v>33</v>
      </c>
      <c r="I299" s="188">
        <v>7.0000000000000001E-3</v>
      </c>
      <c r="J299" s="196" t="s">
        <v>167</v>
      </c>
      <c r="K299" s="151" t="s">
        <v>187</v>
      </c>
      <c r="L299" s="200" t="s">
        <v>33</v>
      </c>
      <c r="M299" s="177" t="s">
        <v>33</v>
      </c>
      <c r="N299" s="178" t="s">
        <v>33</v>
      </c>
      <c r="P299" s="132">
        <v>4.43</v>
      </c>
    </row>
    <row r="300" spans="2:16" x14ac:dyDescent="0.25">
      <c r="B300" s="30">
        <v>45161</v>
      </c>
      <c r="C300" s="113">
        <v>6.1130000000000004</v>
      </c>
      <c r="D300" s="273" t="s">
        <v>33</v>
      </c>
      <c r="E300" s="124" t="s">
        <v>167</v>
      </c>
      <c r="F300" s="48"/>
      <c r="G300" s="102"/>
      <c r="H300" s="229"/>
      <c r="I300" s="188">
        <v>8.0000000000000002E-3</v>
      </c>
      <c r="J300" s="196" t="s">
        <v>167</v>
      </c>
      <c r="K300" s="151" t="s">
        <v>187</v>
      </c>
      <c r="L300" s="200"/>
      <c r="M300" s="177" t="s">
        <v>33</v>
      </c>
      <c r="N300" s="178"/>
      <c r="P300" s="132">
        <v>6.12</v>
      </c>
    </row>
    <row r="301" spans="2:16" x14ac:dyDescent="0.25">
      <c r="B301" s="30">
        <v>45163</v>
      </c>
      <c r="C301" s="113">
        <v>5.306</v>
      </c>
      <c r="D301" s="273" t="s">
        <v>33</v>
      </c>
      <c r="E301" s="124" t="s">
        <v>167</v>
      </c>
      <c r="F301" s="48"/>
      <c r="G301" s="102"/>
      <c r="H301" s="229"/>
      <c r="I301" s="188">
        <v>5.0000000000000001E-3</v>
      </c>
      <c r="J301" s="196" t="s">
        <v>167</v>
      </c>
      <c r="K301" s="151" t="s">
        <v>187</v>
      </c>
      <c r="L301" s="200"/>
      <c r="M301" s="177" t="s">
        <v>33</v>
      </c>
      <c r="N301" s="178"/>
      <c r="P301" s="132">
        <v>5.31</v>
      </c>
    </row>
    <row r="302" spans="2:16" x14ac:dyDescent="0.25">
      <c r="B302" s="30">
        <v>45166</v>
      </c>
      <c r="C302" s="113">
        <v>2.794</v>
      </c>
      <c r="D302" s="273" t="s">
        <v>33</v>
      </c>
      <c r="E302" s="124" t="s">
        <v>167</v>
      </c>
      <c r="F302" s="48"/>
      <c r="G302" s="102" t="s">
        <v>33</v>
      </c>
      <c r="H302" s="229" t="s">
        <v>33</v>
      </c>
      <c r="I302" s="188" t="s">
        <v>42</v>
      </c>
      <c r="J302" s="196" t="s">
        <v>167</v>
      </c>
      <c r="K302" s="151" t="s">
        <v>187</v>
      </c>
      <c r="L302" s="200" t="s">
        <v>33</v>
      </c>
      <c r="M302" s="177" t="s">
        <v>33</v>
      </c>
      <c r="N302" s="178" t="s">
        <v>33</v>
      </c>
      <c r="P302" s="132">
        <v>2.794</v>
      </c>
    </row>
    <row r="303" spans="2:16" x14ac:dyDescent="0.25">
      <c r="B303" s="30">
        <v>45168</v>
      </c>
      <c r="C303" s="113">
        <v>4.4790000000000001</v>
      </c>
      <c r="D303" s="273" t="s">
        <v>33</v>
      </c>
      <c r="E303" s="124" t="s">
        <v>167</v>
      </c>
      <c r="F303" s="48"/>
      <c r="G303" s="102"/>
      <c r="H303" s="229"/>
      <c r="I303" s="188" t="s">
        <v>42</v>
      </c>
      <c r="J303" s="196" t="s">
        <v>167</v>
      </c>
      <c r="K303" s="151" t="s">
        <v>187</v>
      </c>
      <c r="L303" s="200"/>
      <c r="M303" s="177" t="s">
        <v>33</v>
      </c>
      <c r="N303" s="178"/>
      <c r="P303" s="132">
        <v>4.4800000000000004</v>
      </c>
    </row>
    <row r="304" spans="2:16" x14ac:dyDescent="0.25">
      <c r="B304" s="30">
        <v>45170</v>
      </c>
      <c r="C304" s="113">
        <v>1.595</v>
      </c>
      <c r="D304" s="273" t="s">
        <v>33</v>
      </c>
      <c r="E304" s="124" t="s">
        <v>167</v>
      </c>
      <c r="F304" s="48"/>
      <c r="G304" s="102"/>
      <c r="H304" s="229"/>
      <c r="I304" s="188" t="s">
        <v>42</v>
      </c>
      <c r="J304" s="196" t="s">
        <v>167</v>
      </c>
      <c r="K304" s="151" t="s">
        <v>187</v>
      </c>
      <c r="L304" s="200"/>
      <c r="M304" s="177" t="s">
        <v>33</v>
      </c>
      <c r="N304" s="178"/>
      <c r="P304" s="132">
        <v>1.59</v>
      </c>
    </row>
    <row r="305" spans="2:16" x14ac:dyDescent="0.25">
      <c r="B305" s="30">
        <v>45173</v>
      </c>
      <c r="C305" s="113">
        <v>3.9129999999999998</v>
      </c>
      <c r="D305" s="273">
        <v>0.222</v>
      </c>
      <c r="E305" s="124" t="s">
        <v>167</v>
      </c>
      <c r="F305" s="48"/>
      <c r="G305" s="102" t="s">
        <v>33</v>
      </c>
      <c r="H305" s="229" t="s">
        <v>33</v>
      </c>
      <c r="I305" s="188">
        <v>4.9000000000000002E-2</v>
      </c>
      <c r="J305" s="196">
        <v>3.4000000000000002E-2</v>
      </c>
      <c r="K305" s="151" t="s">
        <v>187</v>
      </c>
      <c r="L305" s="200" t="s">
        <v>33</v>
      </c>
      <c r="M305" s="177" t="s">
        <v>33</v>
      </c>
      <c r="N305" s="178" t="s">
        <v>33</v>
      </c>
      <c r="P305" s="132">
        <v>4.22</v>
      </c>
    </row>
    <row r="306" spans="2:16" x14ac:dyDescent="0.25">
      <c r="B306" s="30">
        <v>45175</v>
      </c>
      <c r="C306" s="272">
        <v>4.609</v>
      </c>
      <c r="D306" s="273">
        <v>0.01</v>
      </c>
      <c r="E306" s="274" t="s">
        <v>167</v>
      </c>
      <c r="F306" s="289"/>
      <c r="G306" s="264"/>
      <c r="H306" s="290"/>
      <c r="I306" s="291">
        <v>0.02</v>
      </c>
      <c r="J306" s="292">
        <v>2.5999999999999999E-2</v>
      </c>
      <c r="K306" s="288" t="s">
        <v>187</v>
      </c>
      <c r="L306" s="281"/>
      <c r="M306" s="282" t="s">
        <v>33</v>
      </c>
      <c r="N306" s="283"/>
      <c r="P306" s="245">
        <v>4.68</v>
      </c>
    </row>
    <row r="307" spans="2:16" x14ac:dyDescent="0.25">
      <c r="B307" s="30">
        <v>45177</v>
      </c>
      <c r="C307" s="113">
        <v>1.9650000000000001</v>
      </c>
      <c r="D307" s="273">
        <v>7.0000000000000001E-3</v>
      </c>
      <c r="E307" s="124" t="s">
        <v>167</v>
      </c>
      <c r="F307" s="48"/>
      <c r="G307" s="102"/>
      <c r="H307" s="229"/>
      <c r="I307" s="188">
        <v>1.7999999999999999E-2</v>
      </c>
      <c r="J307" s="196">
        <v>0.03</v>
      </c>
      <c r="K307" s="151" t="s">
        <v>187</v>
      </c>
      <c r="L307" s="200"/>
      <c r="M307" s="177" t="s">
        <v>33</v>
      </c>
      <c r="N307" s="178"/>
      <c r="P307" s="132">
        <v>2.02</v>
      </c>
    </row>
    <row r="308" spans="2:16" x14ac:dyDescent="0.25">
      <c r="B308" s="30">
        <v>45182</v>
      </c>
      <c r="C308" s="272">
        <v>2.129</v>
      </c>
      <c r="D308" s="273">
        <v>4.0000000000000001E-3</v>
      </c>
      <c r="E308" s="274" t="s">
        <v>167</v>
      </c>
      <c r="F308" s="289"/>
      <c r="G308" s="102" t="s">
        <v>33</v>
      </c>
      <c r="H308" s="229" t="s">
        <v>33</v>
      </c>
      <c r="I308" s="291">
        <v>2.7E-2</v>
      </c>
      <c r="J308" s="292">
        <v>1.7999999999999999E-2</v>
      </c>
      <c r="K308" s="151" t="s">
        <v>187</v>
      </c>
      <c r="L308" s="200" t="s">
        <v>33</v>
      </c>
      <c r="M308" s="177" t="s">
        <v>33</v>
      </c>
      <c r="N308" s="178" t="s">
        <v>33</v>
      </c>
      <c r="P308" s="245">
        <v>2.1800000000000002</v>
      </c>
    </row>
    <row r="309" spans="2:16" x14ac:dyDescent="0.25">
      <c r="B309" s="30">
        <v>45184</v>
      </c>
      <c r="C309" s="113">
        <v>0.36499999999999999</v>
      </c>
      <c r="D309" s="273">
        <v>6.0000000000000001E-3</v>
      </c>
      <c r="E309" s="124" t="s">
        <v>167</v>
      </c>
      <c r="F309" s="48"/>
      <c r="G309" s="102"/>
      <c r="H309" s="229"/>
      <c r="I309" s="188">
        <v>2.4E-2</v>
      </c>
      <c r="J309" s="196">
        <v>8.9999999999999993E-3</v>
      </c>
      <c r="K309" s="151" t="s">
        <v>187</v>
      </c>
      <c r="L309" s="200"/>
      <c r="M309" s="177" t="s">
        <v>33</v>
      </c>
      <c r="N309" s="178"/>
      <c r="P309" s="132">
        <v>0.4</v>
      </c>
    </row>
    <row r="310" spans="2:16" x14ac:dyDescent="0.25">
      <c r="B310" s="30">
        <v>45187</v>
      </c>
      <c r="C310" s="113">
        <v>3.3319999999999999</v>
      </c>
      <c r="D310" s="273">
        <v>1.4999999999999999E-2</v>
      </c>
      <c r="E310" s="124" t="s">
        <v>167</v>
      </c>
      <c r="F310" s="48"/>
      <c r="G310" s="102" t="s">
        <v>33</v>
      </c>
      <c r="H310" s="229" t="s">
        <v>33</v>
      </c>
      <c r="I310" s="188">
        <v>0.02</v>
      </c>
      <c r="J310" s="196">
        <v>2.8000000000000001E-2</v>
      </c>
      <c r="K310" s="151" t="s">
        <v>187</v>
      </c>
      <c r="L310" s="200" t="s">
        <v>33</v>
      </c>
      <c r="M310" s="177">
        <v>5.2999999999999999E-2</v>
      </c>
      <c r="N310" s="178" t="s">
        <v>33</v>
      </c>
      <c r="P310" s="132">
        <v>3.45</v>
      </c>
    </row>
    <row r="311" spans="2:16" x14ac:dyDescent="0.25">
      <c r="B311" s="30">
        <v>45189</v>
      </c>
      <c r="C311" s="113">
        <v>3.0419999999999998</v>
      </c>
      <c r="D311" s="273">
        <v>1.6E-2</v>
      </c>
      <c r="E311" s="124" t="s">
        <v>167</v>
      </c>
      <c r="F311" s="48"/>
      <c r="G311" s="102"/>
      <c r="H311" s="229"/>
      <c r="I311" s="188">
        <v>1.9E-2</v>
      </c>
      <c r="J311" s="196">
        <v>2.4E-2</v>
      </c>
      <c r="K311" s="151" t="s">
        <v>187</v>
      </c>
      <c r="L311" s="200"/>
      <c r="M311" s="177">
        <v>0.24099999999999999</v>
      </c>
      <c r="N311" s="178"/>
      <c r="P311" s="245">
        <v>3.34</v>
      </c>
    </row>
    <row r="312" spans="2:16" x14ac:dyDescent="0.25">
      <c r="B312" s="30">
        <v>45191</v>
      </c>
      <c r="C312" s="113">
        <v>1.395</v>
      </c>
      <c r="D312" s="273">
        <v>1.2E-2</v>
      </c>
      <c r="E312" s="124" t="s">
        <v>167</v>
      </c>
      <c r="F312" s="48"/>
      <c r="G312" s="102"/>
      <c r="H312" s="229"/>
      <c r="I312" s="188">
        <v>1.6E-2</v>
      </c>
      <c r="J312" s="196">
        <v>8.0000000000000002E-3</v>
      </c>
      <c r="K312" s="151" t="s">
        <v>187</v>
      </c>
      <c r="L312" s="200"/>
      <c r="M312" s="177">
        <v>2.5999999999999999E-2</v>
      </c>
      <c r="N312" s="178"/>
      <c r="P312" s="132">
        <v>1.46</v>
      </c>
    </row>
    <row r="313" spans="2:16" x14ac:dyDescent="0.25">
      <c r="B313" s="30">
        <v>45194</v>
      </c>
      <c r="C313" s="113">
        <v>2.4409999999999998</v>
      </c>
      <c r="D313" s="273">
        <v>8.9999999999999993E-3</v>
      </c>
      <c r="E313" s="124" t="s">
        <v>167</v>
      </c>
      <c r="F313" s="48"/>
      <c r="G313" s="102" t="s">
        <v>33</v>
      </c>
      <c r="H313" s="229" t="s">
        <v>33</v>
      </c>
      <c r="I313" s="188">
        <v>1.9E-2</v>
      </c>
      <c r="J313" s="196">
        <v>3.0000000000000001E-3</v>
      </c>
      <c r="K313" s="151" t="s">
        <v>187</v>
      </c>
      <c r="L313" s="200" t="s">
        <v>33</v>
      </c>
      <c r="M313" s="177">
        <v>6.4000000000000001E-2</v>
      </c>
      <c r="N313" s="178" t="s">
        <v>33</v>
      </c>
      <c r="P313" s="132">
        <v>2.54</v>
      </c>
    </row>
    <row r="314" spans="2:16" x14ac:dyDescent="0.25">
      <c r="B314" s="30">
        <v>45196</v>
      </c>
      <c r="C314" s="113">
        <v>1.4590000000000001</v>
      </c>
      <c r="D314" s="273">
        <v>4.2000000000000003E-2</v>
      </c>
      <c r="E314" s="124" t="s">
        <v>167</v>
      </c>
      <c r="F314" s="48"/>
      <c r="G314" s="102"/>
      <c r="H314" s="229"/>
      <c r="I314" s="188">
        <v>2.3E-2</v>
      </c>
      <c r="J314" s="196">
        <v>1.2999999999999999E-2</v>
      </c>
      <c r="K314" s="151" t="s">
        <v>187</v>
      </c>
      <c r="L314" s="200"/>
      <c r="M314" s="177" t="s">
        <v>167</v>
      </c>
      <c r="N314" s="178"/>
      <c r="P314" s="132">
        <v>1.54</v>
      </c>
    </row>
    <row r="315" spans="2:16" x14ac:dyDescent="0.25">
      <c r="B315" s="30">
        <v>45198</v>
      </c>
      <c r="C315" s="113">
        <v>6.2290000000000001</v>
      </c>
      <c r="D315" s="273">
        <v>4.2000000000000003E-2</v>
      </c>
      <c r="E315" s="124" t="s">
        <v>167</v>
      </c>
      <c r="F315" s="48"/>
      <c r="G315" s="102"/>
      <c r="H315" s="229"/>
      <c r="I315" s="188">
        <v>1.6E-2</v>
      </c>
      <c r="J315" s="196">
        <v>2.4E-2</v>
      </c>
      <c r="K315" s="151" t="s">
        <v>187</v>
      </c>
      <c r="L315" s="200"/>
      <c r="M315" s="177">
        <v>2.5000000000000001E-2</v>
      </c>
      <c r="N315" s="178"/>
      <c r="P315" s="132">
        <v>6.34</v>
      </c>
    </row>
    <row r="316" spans="2:16" x14ac:dyDescent="0.25">
      <c r="B316" s="30">
        <v>45201</v>
      </c>
      <c r="C316" s="113">
        <v>1.2549999999999999</v>
      </c>
      <c r="D316" s="273">
        <v>1.7000000000000001E-2</v>
      </c>
      <c r="E316" s="124" t="s">
        <v>167</v>
      </c>
      <c r="F316" s="48"/>
      <c r="G316" s="102" t="s">
        <v>33</v>
      </c>
      <c r="H316" s="229" t="s">
        <v>33</v>
      </c>
      <c r="I316" s="188">
        <v>1.4E-2</v>
      </c>
      <c r="J316" s="196">
        <v>1.6E-2</v>
      </c>
      <c r="K316" s="151" t="s">
        <v>167</v>
      </c>
      <c r="L316" s="200" t="s">
        <v>33</v>
      </c>
      <c r="M316" s="177" t="s">
        <v>167</v>
      </c>
      <c r="N316" s="178" t="s">
        <v>33</v>
      </c>
      <c r="P316" s="132">
        <v>1.3</v>
      </c>
    </row>
    <row r="317" spans="2:16" x14ac:dyDescent="0.25">
      <c r="B317" s="30">
        <v>45203</v>
      </c>
      <c r="C317" s="113">
        <v>3.77</v>
      </c>
      <c r="D317" s="273">
        <v>0.05</v>
      </c>
      <c r="E317" s="124" t="s">
        <v>167</v>
      </c>
      <c r="F317" s="48"/>
      <c r="G317" s="102"/>
      <c r="H317" s="229"/>
      <c r="I317" s="188">
        <v>1.4E-2</v>
      </c>
      <c r="J317" s="196">
        <v>1.4999999999999999E-2</v>
      </c>
      <c r="K317" s="151" t="s">
        <v>167</v>
      </c>
      <c r="L317" s="200"/>
      <c r="M317" s="177" t="s">
        <v>33</v>
      </c>
      <c r="N317" s="178"/>
      <c r="P317" s="132">
        <v>3.86</v>
      </c>
    </row>
    <row r="318" spans="2:16" x14ac:dyDescent="0.25">
      <c r="B318" s="30">
        <v>45205</v>
      </c>
      <c r="C318" s="113">
        <v>1.6819999999999999</v>
      </c>
      <c r="D318" s="273">
        <v>4.4999999999999998E-2</v>
      </c>
      <c r="E318" s="124" t="s">
        <v>167</v>
      </c>
      <c r="F318" s="48"/>
      <c r="G318" s="102"/>
      <c r="H318" s="229"/>
      <c r="I318" s="188">
        <v>1.4E-2</v>
      </c>
      <c r="J318" s="196">
        <v>1.0999999999999999E-2</v>
      </c>
      <c r="K318" s="151" t="s">
        <v>167</v>
      </c>
      <c r="L318" s="200"/>
      <c r="M318" s="177" t="s">
        <v>33</v>
      </c>
      <c r="N318" s="178"/>
      <c r="P318" s="132">
        <v>1.75</v>
      </c>
    </row>
    <row r="319" spans="2:16" x14ac:dyDescent="0.25">
      <c r="B319" s="30">
        <v>45208</v>
      </c>
      <c r="C319" s="272">
        <v>1.258</v>
      </c>
      <c r="D319" s="273">
        <v>0.04</v>
      </c>
      <c r="E319" s="274" t="s">
        <v>167</v>
      </c>
      <c r="F319" s="289"/>
      <c r="G319" s="102" t="s">
        <v>33</v>
      </c>
      <c r="H319" s="229" t="s">
        <v>33</v>
      </c>
      <c r="I319" s="291">
        <v>7.0000000000000001E-3</v>
      </c>
      <c r="J319" s="292">
        <v>1.2E-2</v>
      </c>
      <c r="K319" s="151" t="s">
        <v>167</v>
      </c>
      <c r="L319" s="200" t="s">
        <v>33</v>
      </c>
      <c r="M319" s="177" t="s">
        <v>33</v>
      </c>
      <c r="N319" s="178" t="s">
        <v>33</v>
      </c>
      <c r="P319" s="245">
        <v>1.32</v>
      </c>
    </row>
    <row r="320" spans="2:16" x14ac:dyDescent="0.25">
      <c r="B320" s="30">
        <v>45210</v>
      </c>
      <c r="C320" s="113">
        <v>4.4409999999999998</v>
      </c>
      <c r="D320" s="273">
        <v>3.9E-2</v>
      </c>
      <c r="E320" s="124" t="s">
        <v>167</v>
      </c>
      <c r="F320" s="48"/>
      <c r="G320" s="102"/>
      <c r="H320" s="229"/>
      <c r="I320" s="188">
        <v>1.4999999999999999E-2</v>
      </c>
      <c r="J320" s="196">
        <v>1.2999999999999999E-2</v>
      </c>
      <c r="K320" s="151" t="s">
        <v>167</v>
      </c>
      <c r="L320" s="200"/>
      <c r="M320" s="177" t="s">
        <v>33</v>
      </c>
      <c r="N320" s="178"/>
      <c r="P320" s="132">
        <v>4.51</v>
      </c>
    </row>
    <row r="321" spans="2:16" x14ac:dyDescent="0.25">
      <c r="B321" s="30">
        <v>45215</v>
      </c>
      <c r="C321" s="113">
        <v>6.2009999999999996</v>
      </c>
      <c r="D321" s="273">
        <v>5.8999999999999997E-2</v>
      </c>
      <c r="E321" s="124" t="s">
        <v>167</v>
      </c>
      <c r="F321" s="48"/>
      <c r="G321" s="102" t="s">
        <v>33</v>
      </c>
      <c r="H321" s="229" t="s">
        <v>33</v>
      </c>
      <c r="I321" s="188">
        <v>1.9E-2</v>
      </c>
      <c r="J321" s="196">
        <v>2.5000000000000001E-2</v>
      </c>
      <c r="K321" s="151" t="s">
        <v>167</v>
      </c>
      <c r="L321" s="200" t="s">
        <v>33</v>
      </c>
      <c r="M321" s="177" t="s">
        <v>33</v>
      </c>
      <c r="N321" s="178" t="s">
        <v>33</v>
      </c>
      <c r="P321" s="132">
        <v>6.3</v>
      </c>
    </row>
    <row r="322" spans="2:16" x14ac:dyDescent="0.25">
      <c r="B322" s="30">
        <v>45217</v>
      </c>
      <c r="C322" s="113">
        <v>2.7069999999999999</v>
      </c>
      <c r="D322" s="273">
        <v>5.6000000000000001E-2</v>
      </c>
      <c r="E322" s="124" t="s">
        <v>167</v>
      </c>
      <c r="F322" s="48"/>
      <c r="G322" s="102"/>
      <c r="H322" s="229"/>
      <c r="I322" s="188">
        <v>0.02</v>
      </c>
      <c r="J322" s="196">
        <v>1.2E-2</v>
      </c>
      <c r="K322" s="151" t="s">
        <v>167</v>
      </c>
      <c r="L322" s="200"/>
      <c r="M322" s="177">
        <v>4.1000000000000002E-2</v>
      </c>
      <c r="N322" s="178"/>
      <c r="P322" s="132">
        <v>2.84</v>
      </c>
    </row>
    <row r="323" spans="2:16" x14ac:dyDescent="0.25">
      <c r="B323" s="30">
        <v>45219</v>
      </c>
      <c r="C323" s="113">
        <v>3.9169999999999998</v>
      </c>
      <c r="D323" s="185">
        <v>8.5000000000000006E-2</v>
      </c>
      <c r="E323" s="124" t="s">
        <v>167</v>
      </c>
      <c r="F323" s="48"/>
      <c r="G323" s="102"/>
      <c r="H323" s="229"/>
      <c r="I323" s="188">
        <v>2.3E-2</v>
      </c>
      <c r="J323" s="196">
        <v>0.01</v>
      </c>
      <c r="K323" s="151" t="s">
        <v>167</v>
      </c>
      <c r="L323" s="200"/>
      <c r="M323" s="177">
        <v>3.5999999999999997E-2</v>
      </c>
      <c r="N323" s="178"/>
      <c r="P323" s="132">
        <v>4.07</v>
      </c>
    </row>
    <row r="324" spans="2:16" x14ac:dyDescent="0.25">
      <c r="B324" s="30">
        <v>45232</v>
      </c>
      <c r="C324" s="113">
        <v>2.4769999999999999</v>
      </c>
      <c r="D324" s="185">
        <v>3.9E-2</v>
      </c>
      <c r="E324" s="124" t="s">
        <v>167</v>
      </c>
      <c r="F324" s="48"/>
      <c r="G324" s="102" t="s">
        <v>33</v>
      </c>
      <c r="H324" s="229" t="s">
        <v>33</v>
      </c>
      <c r="I324" s="188">
        <v>1.7999999999999999E-2</v>
      </c>
      <c r="J324" s="196">
        <v>1.2E-2</v>
      </c>
      <c r="K324" s="151" t="s">
        <v>167</v>
      </c>
      <c r="L324" s="200" t="s">
        <v>33</v>
      </c>
      <c r="M324" s="177" t="s">
        <v>33</v>
      </c>
      <c r="N324" s="178" t="s">
        <v>33</v>
      </c>
      <c r="P324" s="132">
        <v>2.54</v>
      </c>
    </row>
    <row r="325" spans="2:16" x14ac:dyDescent="0.25">
      <c r="B325" s="30">
        <v>45233</v>
      </c>
      <c r="C325" s="113">
        <v>2.3919999999999999</v>
      </c>
      <c r="D325" s="273">
        <v>3.3000000000000002E-2</v>
      </c>
      <c r="E325" s="124" t="s">
        <v>167</v>
      </c>
      <c r="F325" s="48"/>
      <c r="G325" s="102"/>
      <c r="H325" s="229"/>
      <c r="I325" s="188">
        <v>1.9E-2</v>
      </c>
      <c r="J325" s="196">
        <v>1.2999999999999999E-2</v>
      </c>
      <c r="K325" s="151" t="s">
        <v>167</v>
      </c>
      <c r="L325" s="200"/>
      <c r="M325" s="177" t="s">
        <v>33</v>
      </c>
      <c r="N325" s="178"/>
      <c r="P325" s="132">
        <v>2.46</v>
      </c>
    </row>
    <row r="326" spans="2:16" x14ac:dyDescent="0.25">
      <c r="B326" s="30">
        <v>45236</v>
      </c>
      <c r="C326" s="113">
        <v>2.9319999999999999</v>
      </c>
      <c r="D326" s="273">
        <v>2.5999999999999999E-2</v>
      </c>
      <c r="E326" s="124" t="s">
        <v>167</v>
      </c>
      <c r="F326" s="48"/>
      <c r="G326" s="102" t="s">
        <v>33</v>
      </c>
      <c r="H326" s="229" t="s">
        <v>33</v>
      </c>
      <c r="I326" s="188">
        <v>1.0999999999999999E-2</v>
      </c>
      <c r="J326" s="196">
        <v>3.1E-2</v>
      </c>
      <c r="K326" s="151" t="s">
        <v>167</v>
      </c>
      <c r="L326" s="200" t="s">
        <v>33</v>
      </c>
      <c r="M326" s="177">
        <v>2.1999999999999999E-2</v>
      </c>
      <c r="N326" s="178" t="s">
        <v>33</v>
      </c>
      <c r="P326" s="132">
        <v>3.02</v>
      </c>
    </row>
    <row r="327" spans="2:16" x14ac:dyDescent="0.25">
      <c r="B327" s="30">
        <v>45238</v>
      </c>
      <c r="C327" s="272">
        <v>7.3029999999999999</v>
      </c>
      <c r="D327" s="273">
        <v>2.5999999999999999E-2</v>
      </c>
      <c r="E327" s="274" t="s">
        <v>167</v>
      </c>
      <c r="F327" s="275"/>
      <c r="G327" s="276"/>
      <c r="H327" s="277"/>
      <c r="I327" s="278">
        <v>1.0999999999999999E-2</v>
      </c>
      <c r="J327" s="292">
        <v>2.7E-2</v>
      </c>
      <c r="K327" s="151" t="s">
        <v>167</v>
      </c>
      <c r="L327" s="281"/>
      <c r="M327" s="282">
        <v>2.1999999999999999E-2</v>
      </c>
      <c r="N327" s="283"/>
      <c r="O327" s="187"/>
      <c r="P327" s="245">
        <v>7.39</v>
      </c>
    </row>
    <row r="328" spans="2:16" x14ac:dyDescent="0.25">
      <c r="B328" s="30">
        <v>45240</v>
      </c>
      <c r="C328" s="113">
        <v>2.157</v>
      </c>
      <c r="D328" s="273">
        <v>1.7000000000000001E-2</v>
      </c>
      <c r="E328" s="124" t="s">
        <v>167</v>
      </c>
      <c r="F328" s="48"/>
      <c r="G328" s="102"/>
      <c r="H328" s="229"/>
      <c r="I328" s="188">
        <v>1.2E-2</v>
      </c>
      <c r="J328" s="196">
        <v>2.7E-2</v>
      </c>
      <c r="K328" s="151" t="s">
        <v>167</v>
      </c>
      <c r="L328" s="200"/>
      <c r="M328" s="177">
        <v>1.0999999999999999E-2</v>
      </c>
      <c r="N328" s="178"/>
      <c r="P328" s="132">
        <v>2.2200000000000002</v>
      </c>
    </row>
    <row r="329" spans="2:16" x14ac:dyDescent="0.25">
      <c r="B329" s="30">
        <v>45243</v>
      </c>
      <c r="C329" s="113">
        <v>4.9109999999999996</v>
      </c>
      <c r="D329" s="273">
        <v>1.6E-2</v>
      </c>
      <c r="E329" s="124" t="s">
        <v>167</v>
      </c>
      <c r="F329" s="48"/>
      <c r="G329" s="102" t="s">
        <v>33</v>
      </c>
      <c r="H329" s="229" t="s">
        <v>33</v>
      </c>
      <c r="I329" s="188">
        <v>8.0000000000000002E-3</v>
      </c>
      <c r="J329" s="196">
        <v>1.2999999999999999E-2</v>
      </c>
      <c r="K329" s="151" t="s">
        <v>167</v>
      </c>
      <c r="L329" s="200">
        <v>5.0000000000000001E-3</v>
      </c>
      <c r="M329" s="177">
        <v>1.7999999999999999E-2</v>
      </c>
      <c r="N329" s="221" t="s">
        <v>167</v>
      </c>
      <c r="P329" s="132">
        <v>4.97</v>
      </c>
    </row>
    <row r="330" spans="2:16" x14ac:dyDescent="0.25">
      <c r="B330" s="30">
        <v>45245</v>
      </c>
      <c r="C330" s="272">
        <v>5.1230000000000002</v>
      </c>
      <c r="D330" s="273">
        <v>6.3E-2</v>
      </c>
      <c r="E330" s="274" t="s">
        <v>167</v>
      </c>
      <c r="F330" s="275"/>
      <c r="G330" s="276"/>
      <c r="H330" s="277"/>
      <c r="I330" s="278">
        <v>0.02</v>
      </c>
      <c r="J330" s="292">
        <v>1.2E-2</v>
      </c>
      <c r="K330" s="151" t="s">
        <v>167</v>
      </c>
      <c r="L330" s="281"/>
      <c r="M330" s="282">
        <v>0.123</v>
      </c>
      <c r="N330" s="283"/>
      <c r="O330" s="187"/>
      <c r="P330" s="245">
        <v>5.34</v>
      </c>
    </row>
    <row r="331" spans="2:16" x14ac:dyDescent="0.25">
      <c r="B331" s="30">
        <v>45247</v>
      </c>
      <c r="C331" s="113">
        <v>2.61</v>
      </c>
      <c r="D331" s="273">
        <v>2.7E-2</v>
      </c>
      <c r="E331" s="124" t="s">
        <v>167</v>
      </c>
      <c r="F331" s="48"/>
      <c r="G331" s="102"/>
      <c r="H331" s="229"/>
      <c r="I331" s="188">
        <v>1.9E-2</v>
      </c>
      <c r="J331" s="196">
        <v>8.9999999999999993E-3</v>
      </c>
      <c r="K331" s="151" t="s">
        <v>167</v>
      </c>
      <c r="L331" s="200"/>
      <c r="M331" s="177">
        <v>0.112</v>
      </c>
      <c r="N331" s="178"/>
      <c r="P331" s="132">
        <v>2.78</v>
      </c>
    </row>
    <row r="332" spans="2:16" x14ac:dyDescent="0.25">
      <c r="B332" s="30">
        <v>45250</v>
      </c>
      <c r="C332" s="272">
        <v>2.4990000000000001</v>
      </c>
      <c r="D332" s="273">
        <v>8.8999999999999996E-2</v>
      </c>
      <c r="E332" s="124" t="s">
        <v>167</v>
      </c>
      <c r="F332" s="275"/>
      <c r="G332" s="102" t="s">
        <v>33</v>
      </c>
      <c r="H332" s="229" t="s">
        <v>33</v>
      </c>
      <c r="I332" s="278">
        <v>2.1999999999999999E-2</v>
      </c>
      <c r="J332" s="279">
        <v>1.7999999999999999E-2</v>
      </c>
      <c r="K332" s="151" t="s">
        <v>167</v>
      </c>
      <c r="L332" s="200" t="s">
        <v>33</v>
      </c>
      <c r="M332" s="177" t="s">
        <v>33</v>
      </c>
      <c r="N332" s="178" t="s">
        <v>33</v>
      </c>
      <c r="O332" s="187"/>
      <c r="P332" s="245">
        <v>2.63</v>
      </c>
    </row>
    <row r="333" spans="2:16" x14ac:dyDescent="0.25">
      <c r="B333" s="30">
        <v>45252</v>
      </c>
      <c r="C333" s="113">
        <v>0.71799999999999997</v>
      </c>
      <c r="D333" s="273">
        <v>3.7999999999999999E-2</v>
      </c>
      <c r="E333" s="124" t="s">
        <v>167</v>
      </c>
      <c r="F333" s="48"/>
      <c r="G333" s="102"/>
      <c r="H333" s="229"/>
      <c r="I333" s="188">
        <v>8.9999999999999993E-3</v>
      </c>
      <c r="J333" s="196">
        <v>1.0999999999999999E-2</v>
      </c>
      <c r="K333" s="151" t="s">
        <v>167</v>
      </c>
      <c r="L333" s="200"/>
      <c r="M333" s="177" t="s">
        <v>33</v>
      </c>
      <c r="N333" s="178"/>
      <c r="P333" s="132">
        <v>0.78</v>
      </c>
    </row>
    <row r="334" spans="2:16" x14ac:dyDescent="0.25">
      <c r="B334" s="30">
        <v>45254</v>
      </c>
      <c r="C334" s="272">
        <v>0.84499999999999997</v>
      </c>
      <c r="D334" s="273">
        <v>4.3999999999999997E-2</v>
      </c>
      <c r="E334" s="274" t="s">
        <v>167</v>
      </c>
      <c r="F334" s="275"/>
      <c r="G334" s="276"/>
      <c r="H334" s="277"/>
      <c r="I334" s="278">
        <v>0.01</v>
      </c>
      <c r="J334" s="279">
        <v>1.0999999999999999E-2</v>
      </c>
      <c r="K334" s="151" t="s">
        <v>167</v>
      </c>
      <c r="L334" s="281"/>
      <c r="M334" s="177" t="s">
        <v>33</v>
      </c>
      <c r="N334" s="283"/>
      <c r="O334" s="187"/>
      <c r="P334" s="245">
        <v>0.91</v>
      </c>
    </row>
    <row r="335" spans="2:16" x14ac:dyDescent="0.25">
      <c r="B335" s="30">
        <v>45257</v>
      </c>
      <c r="C335" s="113">
        <v>2.8079999999999998</v>
      </c>
      <c r="D335" s="273">
        <v>1.6E-2</v>
      </c>
      <c r="E335" s="274" t="s">
        <v>167</v>
      </c>
      <c r="F335" s="48"/>
      <c r="G335" s="102" t="s">
        <v>33</v>
      </c>
      <c r="H335" s="229" t="s">
        <v>33</v>
      </c>
      <c r="I335" s="188">
        <v>1.4E-2</v>
      </c>
      <c r="J335" s="196">
        <v>1.9E-2</v>
      </c>
      <c r="K335" s="151" t="s">
        <v>167</v>
      </c>
      <c r="L335" s="200" t="s">
        <v>33</v>
      </c>
      <c r="M335" s="177">
        <v>1.0999999999999999E-2</v>
      </c>
      <c r="N335" s="178" t="s">
        <v>33</v>
      </c>
      <c r="P335" s="132">
        <v>2.87</v>
      </c>
    </row>
    <row r="336" spans="2:16" x14ac:dyDescent="0.25">
      <c r="B336" s="30">
        <v>45259</v>
      </c>
      <c r="C336" s="272">
        <v>3.758</v>
      </c>
      <c r="D336" s="273">
        <v>6.0999999999999999E-2</v>
      </c>
      <c r="E336" s="274" t="s">
        <v>167</v>
      </c>
      <c r="F336" s="275"/>
      <c r="G336" s="276"/>
      <c r="H336" s="277"/>
      <c r="I336" s="278">
        <v>1.9E-2</v>
      </c>
      <c r="J336" s="279">
        <v>1.9E-2</v>
      </c>
      <c r="K336" s="151" t="s">
        <v>167</v>
      </c>
      <c r="L336" s="281"/>
      <c r="M336" s="282" t="s">
        <v>33</v>
      </c>
      <c r="N336" s="283"/>
      <c r="O336" s="187"/>
      <c r="P336" s="245">
        <v>3.86</v>
      </c>
    </row>
    <row r="337" spans="2:16" x14ac:dyDescent="0.25">
      <c r="B337" s="30">
        <v>45261</v>
      </c>
      <c r="C337" s="113">
        <v>2.85</v>
      </c>
      <c r="D337" s="185">
        <v>5.2999999999999999E-2</v>
      </c>
      <c r="E337" s="124" t="s">
        <v>167</v>
      </c>
      <c r="F337" s="48"/>
      <c r="G337" s="102"/>
      <c r="H337" s="229"/>
      <c r="I337" s="188">
        <v>2.1000000000000001E-2</v>
      </c>
      <c r="J337" s="196">
        <v>1.9E-2</v>
      </c>
      <c r="K337" s="151" t="s">
        <v>167</v>
      </c>
      <c r="L337" s="200"/>
      <c r="M337" s="177" t="s">
        <v>33</v>
      </c>
      <c r="N337" s="178"/>
      <c r="P337" s="132">
        <v>2.94</v>
      </c>
    </row>
    <row r="338" spans="2:16" x14ac:dyDescent="0.25">
      <c r="B338" s="30">
        <v>45264</v>
      </c>
      <c r="C338" s="272">
        <v>1.0349999999999999</v>
      </c>
      <c r="D338" s="273">
        <v>2.1999999999999999E-2</v>
      </c>
      <c r="E338" s="274" t="s">
        <v>167</v>
      </c>
      <c r="F338" s="275"/>
      <c r="G338" s="102" t="s">
        <v>33</v>
      </c>
      <c r="H338" s="229" t="s">
        <v>33</v>
      </c>
      <c r="I338" s="278">
        <v>1.7999999999999999E-2</v>
      </c>
      <c r="J338" s="279">
        <v>1.7000000000000001E-2</v>
      </c>
      <c r="K338" s="151" t="s">
        <v>167</v>
      </c>
      <c r="L338" s="200" t="s">
        <v>33</v>
      </c>
      <c r="M338" s="177" t="s">
        <v>33</v>
      </c>
      <c r="N338" s="178" t="s">
        <v>33</v>
      </c>
      <c r="O338" s="187"/>
      <c r="P338" s="245">
        <v>1.0900000000000001</v>
      </c>
    </row>
    <row r="339" spans="2:16" x14ac:dyDescent="0.25">
      <c r="B339" s="30">
        <v>45265</v>
      </c>
      <c r="C339" s="272">
        <v>1.8140000000000001</v>
      </c>
      <c r="D339" s="273">
        <v>2.9000000000000001E-2</v>
      </c>
      <c r="E339" s="274" t="s">
        <v>167</v>
      </c>
      <c r="F339" s="275"/>
      <c r="G339" s="276"/>
      <c r="H339" s="277"/>
      <c r="I339" s="278">
        <v>1.9E-2</v>
      </c>
      <c r="J339" s="279">
        <v>1.7999999999999999E-2</v>
      </c>
      <c r="K339" s="151" t="s">
        <v>167</v>
      </c>
      <c r="L339" s="281"/>
      <c r="M339" s="282" t="s">
        <v>33</v>
      </c>
      <c r="N339" s="283"/>
      <c r="O339" s="187"/>
      <c r="P339" s="245">
        <v>1.88</v>
      </c>
    </row>
    <row r="340" spans="2:16" x14ac:dyDescent="0.25">
      <c r="B340" s="30">
        <v>45271</v>
      </c>
      <c r="C340" s="113">
        <v>5.9109999999999996</v>
      </c>
      <c r="D340" s="273">
        <v>5.8999999999999997E-2</v>
      </c>
      <c r="E340" s="124" t="s">
        <v>167</v>
      </c>
      <c r="F340" s="48"/>
      <c r="G340" s="102" t="s">
        <v>33</v>
      </c>
      <c r="H340" s="229" t="s">
        <v>33</v>
      </c>
      <c r="I340" s="188">
        <v>0.03</v>
      </c>
      <c r="J340" s="175">
        <v>0.02</v>
      </c>
      <c r="K340" s="151" t="s">
        <v>167</v>
      </c>
      <c r="L340" s="200" t="s">
        <v>33</v>
      </c>
      <c r="M340" s="177">
        <v>0.29099999999999998</v>
      </c>
      <c r="N340" s="178" t="s">
        <v>33</v>
      </c>
      <c r="P340" s="132">
        <v>6.31</v>
      </c>
    </row>
    <row r="341" spans="2:16" x14ac:dyDescent="0.25">
      <c r="B341" s="30">
        <v>45273</v>
      </c>
      <c r="C341" s="113">
        <v>3.8839999999999999</v>
      </c>
      <c r="D341" s="273">
        <v>0.05</v>
      </c>
      <c r="E341" s="124" t="s">
        <v>167</v>
      </c>
      <c r="F341" s="48"/>
      <c r="G341" s="102"/>
      <c r="H341" s="229"/>
      <c r="I341" s="188">
        <v>1.9E-2</v>
      </c>
      <c r="J341" s="196">
        <v>1.7000000000000001E-2</v>
      </c>
      <c r="K341" s="151" t="s">
        <v>167</v>
      </c>
      <c r="L341" s="200"/>
      <c r="M341" s="177">
        <v>0.11899999999999999</v>
      </c>
      <c r="N341" s="178"/>
      <c r="P341" s="132">
        <v>4.09</v>
      </c>
    </row>
    <row r="342" spans="2:16" x14ac:dyDescent="0.25">
      <c r="B342" s="30">
        <v>45275</v>
      </c>
      <c r="C342" s="113">
        <v>3.0950000000000002</v>
      </c>
      <c r="D342" s="273">
        <v>3.0099999999999998E-2</v>
      </c>
      <c r="E342" s="124" t="s">
        <v>167</v>
      </c>
      <c r="F342" s="48"/>
      <c r="G342" s="102"/>
      <c r="H342" s="229"/>
      <c r="I342" s="188">
        <v>1.4999999999999999E-2</v>
      </c>
      <c r="J342" s="196">
        <v>1.4999999999999999E-2</v>
      </c>
      <c r="K342" s="151" t="s">
        <v>167</v>
      </c>
      <c r="L342" s="200"/>
      <c r="M342" s="177">
        <v>8.7999999999999995E-2</v>
      </c>
      <c r="N342" s="178"/>
      <c r="P342" s="132">
        <v>3.24</v>
      </c>
    </row>
    <row r="343" spans="2:16" x14ac:dyDescent="0.25">
      <c r="B343" s="30">
        <v>45278</v>
      </c>
      <c r="C343" s="113">
        <v>5.8819999999999997</v>
      </c>
      <c r="D343" s="185">
        <v>0.03</v>
      </c>
      <c r="E343" s="124" t="s">
        <v>167</v>
      </c>
      <c r="F343" s="48"/>
      <c r="G343" s="102" t="s">
        <v>33</v>
      </c>
      <c r="H343" s="229" t="s">
        <v>33</v>
      </c>
      <c r="I343" s="188">
        <v>0.02</v>
      </c>
      <c r="J343" s="196">
        <v>1.4E-2</v>
      </c>
      <c r="K343" s="151" t="s">
        <v>167</v>
      </c>
      <c r="L343" s="200" t="s">
        <v>33</v>
      </c>
      <c r="M343" s="177" t="s">
        <v>33</v>
      </c>
      <c r="N343" s="178" t="s">
        <v>33</v>
      </c>
      <c r="O343" s="308"/>
      <c r="P343" s="132">
        <v>5.95</v>
      </c>
    </row>
    <row r="344" spans="2:16" x14ac:dyDescent="0.25">
      <c r="B344" s="53">
        <v>45280</v>
      </c>
      <c r="C344" s="309">
        <v>5.923</v>
      </c>
      <c r="D344" s="310">
        <v>4.1000000000000002E-2</v>
      </c>
      <c r="E344" s="311" t="s">
        <v>167</v>
      </c>
      <c r="F344" s="312"/>
      <c r="G344" s="313"/>
      <c r="H344" s="314"/>
      <c r="I344" s="315">
        <v>1.7999999999999999E-2</v>
      </c>
      <c r="J344" s="316">
        <v>1.2E-2</v>
      </c>
      <c r="K344" s="317" t="s">
        <v>167</v>
      </c>
      <c r="L344" s="318"/>
      <c r="M344" s="319">
        <v>5.8000000000000003E-2</v>
      </c>
      <c r="N344" s="320"/>
      <c r="P344" s="321">
        <v>6.05</v>
      </c>
    </row>
    <row r="345" spans="2:16" x14ac:dyDescent="0.25">
      <c r="B345" s="53">
        <v>45282</v>
      </c>
      <c r="C345" s="309">
        <v>5.1210000000000004</v>
      </c>
      <c r="D345" s="310">
        <v>1.2999999999999999E-2</v>
      </c>
      <c r="E345" s="311" t="s">
        <v>167</v>
      </c>
      <c r="F345" s="312"/>
      <c r="G345" s="313"/>
      <c r="H345" s="314"/>
      <c r="I345" s="315">
        <v>0.02</v>
      </c>
      <c r="J345" s="316">
        <v>1.4999999999999999E-2</v>
      </c>
      <c r="K345" s="317" t="s">
        <v>167</v>
      </c>
      <c r="L345" s="318"/>
      <c r="M345" s="319">
        <v>5.2999999999999999E-2</v>
      </c>
      <c r="N345" s="320"/>
      <c r="P345" s="321">
        <v>5.22</v>
      </c>
    </row>
    <row r="346" spans="2:16" x14ac:dyDescent="0.25">
      <c r="B346" s="53">
        <v>45286</v>
      </c>
      <c r="C346" s="309">
        <v>1.6240000000000001</v>
      </c>
      <c r="D346" s="310">
        <v>7.3999999999999996E-2</v>
      </c>
      <c r="E346" s="311" t="s">
        <v>167</v>
      </c>
      <c r="F346" s="312"/>
      <c r="G346" s="313" t="s">
        <v>33</v>
      </c>
      <c r="H346" s="314" t="s">
        <v>33</v>
      </c>
      <c r="I346" s="315">
        <v>1.0999999999999999E-2</v>
      </c>
      <c r="J346" s="316">
        <v>4.7E-2</v>
      </c>
      <c r="K346" s="317" t="s">
        <v>167</v>
      </c>
      <c r="L346" s="318" t="s">
        <v>33</v>
      </c>
      <c r="M346" s="319">
        <v>0.193</v>
      </c>
      <c r="N346" s="320" t="s">
        <v>33</v>
      </c>
      <c r="P346" s="321">
        <v>1.95</v>
      </c>
    </row>
    <row r="347" spans="2:16" x14ac:dyDescent="0.25">
      <c r="B347" s="53">
        <v>45287</v>
      </c>
      <c r="C347" s="309">
        <v>1.83</v>
      </c>
      <c r="D347" s="310">
        <v>7.1999999999999995E-2</v>
      </c>
      <c r="E347" s="311" t="s">
        <v>167</v>
      </c>
      <c r="F347" s="312"/>
      <c r="G347" s="313"/>
      <c r="H347" s="314"/>
      <c r="I347" s="315">
        <v>1.2999999999999999E-2</v>
      </c>
      <c r="J347" s="316">
        <v>1.7999999999999999E-2</v>
      </c>
      <c r="K347" s="317" t="s">
        <v>167</v>
      </c>
      <c r="L347" s="318"/>
      <c r="M347" s="319">
        <v>0.127</v>
      </c>
      <c r="N347" s="320"/>
      <c r="P347" s="321">
        <v>2.06</v>
      </c>
    </row>
    <row r="348" spans="2:16" x14ac:dyDescent="0.25">
      <c r="B348" s="53">
        <v>45289</v>
      </c>
      <c r="C348" s="309">
        <v>7.649</v>
      </c>
      <c r="D348" s="310">
        <v>6.7000000000000004E-2</v>
      </c>
      <c r="E348" s="311" t="s">
        <v>167</v>
      </c>
      <c r="F348" s="312"/>
      <c r="G348" s="313"/>
      <c r="H348" s="314"/>
      <c r="I348" s="315">
        <v>1.2E-2</v>
      </c>
      <c r="J348" s="316">
        <v>2.4E-2</v>
      </c>
      <c r="K348" s="317" t="s">
        <v>167</v>
      </c>
      <c r="L348" s="318"/>
      <c r="M348" s="319">
        <v>7.2999999999999995E-2</v>
      </c>
      <c r="N348" s="320"/>
      <c r="P348" s="321">
        <v>7.83</v>
      </c>
    </row>
    <row r="349" spans="2:16" x14ac:dyDescent="0.25">
      <c r="B349" s="30">
        <v>45317</v>
      </c>
      <c r="C349" s="272">
        <v>6.6680000000000001</v>
      </c>
      <c r="D349" s="273">
        <v>7.9000000000000001E-2</v>
      </c>
      <c r="E349" s="311" t="s">
        <v>167</v>
      </c>
      <c r="F349" s="275"/>
      <c r="G349" s="276" t="s">
        <v>33</v>
      </c>
      <c r="H349" s="277" t="s">
        <v>33</v>
      </c>
      <c r="I349" s="278">
        <v>0.02</v>
      </c>
      <c r="J349" s="279">
        <v>1.9E-2</v>
      </c>
      <c r="K349" s="317" t="s">
        <v>167</v>
      </c>
      <c r="L349" s="281" t="s">
        <v>33</v>
      </c>
      <c r="M349" s="282" t="s">
        <v>33</v>
      </c>
      <c r="N349" s="320" t="s">
        <v>33</v>
      </c>
      <c r="O349" s="187"/>
      <c r="P349" s="245">
        <v>6.79</v>
      </c>
    </row>
    <row r="350" spans="2:16" x14ac:dyDescent="0.25">
      <c r="B350" s="30">
        <v>45321</v>
      </c>
      <c r="C350" s="272">
        <v>4.7119999999999997</v>
      </c>
      <c r="D350" s="273">
        <v>7.8E-2</v>
      </c>
      <c r="E350" s="311" t="s">
        <v>167</v>
      </c>
      <c r="F350" s="275"/>
      <c r="G350" s="276" t="s">
        <v>33</v>
      </c>
      <c r="H350" s="277" t="s">
        <v>33</v>
      </c>
      <c r="I350" s="278">
        <v>1.7000000000000001E-2</v>
      </c>
      <c r="J350" s="279">
        <v>1.6E-2</v>
      </c>
      <c r="K350" s="317" t="s">
        <v>167</v>
      </c>
      <c r="L350" s="281" t="s">
        <v>33</v>
      </c>
      <c r="M350" s="282" t="s">
        <v>33</v>
      </c>
      <c r="N350" s="320" t="s">
        <v>33</v>
      </c>
      <c r="O350" s="187"/>
      <c r="P350" s="245">
        <v>4.82</v>
      </c>
    </row>
    <row r="351" spans="2:16" x14ac:dyDescent="0.25">
      <c r="B351" s="30">
        <v>45322</v>
      </c>
      <c r="C351" s="309">
        <v>5.3380000000000001</v>
      </c>
      <c r="D351" s="310">
        <v>9.1999999999999998E-2</v>
      </c>
      <c r="E351" s="311" t="s">
        <v>167</v>
      </c>
      <c r="F351" s="312"/>
      <c r="G351" s="313" t="s">
        <v>33</v>
      </c>
      <c r="H351" s="314" t="s">
        <v>33</v>
      </c>
      <c r="I351" s="315">
        <v>1.9E-2</v>
      </c>
      <c r="J351" s="316">
        <v>1.6E-2</v>
      </c>
      <c r="K351" s="317" t="s">
        <v>167</v>
      </c>
      <c r="L351" s="318" t="s">
        <v>33</v>
      </c>
      <c r="M351" s="319" t="s">
        <v>33</v>
      </c>
      <c r="N351" s="320" t="s">
        <v>33</v>
      </c>
      <c r="P351" s="321">
        <v>5.47</v>
      </c>
    </row>
    <row r="352" spans="2:16" x14ac:dyDescent="0.25">
      <c r="B352" s="30">
        <v>45324</v>
      </c>
      <c r="C352" s="309">
        <v>5.819</v>
      </c>
      <c r="D352" s="310">
        <v>9.0999999999999998E-2</v>
      </c>
      <c r="E352" s="311" t="s">
        <v>167</v>
      </c>
      <c r="F352" s="312"/>
      <c r="G352" s="313" t="s">
        <v>33</v>
      </c>
      <c r="H352" s="314" t="s">
        <v>33</v>
      </c>
      <c r="I352" s="315">
        <v>1.4999999999999999E-2</v>
      </c>
      <c r="J352" s="316">
        <v>1.2E-2</v>
      </c>
      <c r="K352" s="317" t="s">
        <v>167</v>
      </c>
      <c r="L352" s="318" t="s">
        <v>33</v>
      </c>
      <c r="M352" s="319" t="s">
        <v>33</v>
      </c>
      <c r="N352" s="178" t="s">
        <v>33</v>
      </c>
      <c r="P352" s="321">
        <v>5.94</v>
      </c>
    </row>
    <row r="353" spans="2:17" x14ac:dyDescent="0.25">
      <c r="B353" s="30">
        <v>45327</v>
      </c>
      <c r="C353" s="113">
        <v>5.7809999999999997</v>
      </c>
      <c r="D353" s="185">
        <v>0.124</v>
      </c>
      <c r="E353" s="124" t="s">
        <v>167</v>
      </c>
      <c r="F353" s="186"/>
      <c r="G353" s="119" t="s">
        <v>33</v>
      </c>
      <c r="H353" s="120" t="s">
        <v>33</v>
      </c>
      <c r="I353" s="188">
        <v>1.4999999999999999E-2</v>
      </c>
      <c r="J353" s="175">
        <v>1.2999999999999999E-2</v>
      </c>
      <c r="K353" s="151" t="s">
        <v>167</v>
      </c>
      <c r="L353" s="200" t="s">
        <v>33</v>
      </c>
      <c r="M353" s="177">
        <v>2.1000000000000001E-2</v>
      </c>
      <c r="N353" s="178" t="s">
        <v>33</v>
      </c>
      <c r="O353" s="187"/>
      <c r="P353" s="132">
        <v>5.95</v>
      </c>
    </row>
    <row r="354" spans="2:17" x14ac:dyDescent="0.25">
      <c r="B354" s="30">
        <v>45329</v>
      </c>
      <c r="C354" s="309">
        <v>5.77</v>
      </c>
      <c r="D354" s="310">
        <v>0.11600000000000001</v>
      </c>
      <c r="E354" s="311" t="s">
        <v>167</v>
      </c>
      <c r="F354" s="312"/>
      <c r="G354" s="313" t="s">
        <v>33</v>
      </c>
      <c r="H354" s="314" t="s">
        <v>33</v>
      </c>
      <c r="I354" s="315">
        <v>1.6E-2</v>
      </c>
      <c r="J354" s="316">
        <v>0.01</v>
      </c>
      <c r="K354" s="317" t="s">
        <v>167</v>
      </c>
      <c r="L354" s="318" t="s">
        <v>33</v>
      </c>
      <c r="M354" s="319">
        <v>5.0999999999999997E-2</v>
      </c>
      <c r="N354" s="320" t="s">
        <v>33</v>
      </c>
      <c r="P354" s="321">
        <v>5.96</v>
      </c>
    </row>
    <row r="355" spans="2:17" x14ac:dyDescent="0.25">
      <c r="B355" s="30">
        <v>45331</v>
      </c>
      <c r="C355" s="309">
        <v>10.018000000000001</v>
      </c>
      <c r="D355" s="310">
        <v>0.09</v>
      </c>
      <c r="E355" s="311" t="s">
        <v>167</v>
      </c>
      <c r="F355" s="312"/>
      <c r="G355" s="313" t="s">
        <v>33</v>
      </c>
      <c r="H355" s="314" t="s">
        <v>33</v>
      </c>
      <c r="I355" s="315">
        <v>1.2E-2</v>
      </c>
      <c r="J355" s="175">
        <v>1.0999999999999999E-2</v>
      </c>
      <c r="K355" s="317" t="s">
        <v>167</v>
      </c>
      <c r="L355" s="318" t="s">
        <v>33</v>
      </c>
      <c r="M355" s="319">
        <v>4.7E-2</v>
      </c>
      <c r="N355" s="178" t="s">
        <v>33</v>
      </c>
      <c r="P355" s="321">
        <v>10.18</v>
      </c>
      <c r="Q355" t="s">
        <v>193</v>
      </c>
    </row>
    <row r="356" spans="2:17" x14ac:dyDescent="0.25">
      <c r="B356" s="30">
        <v>45334</v>
      </c>
      <c r="C356" s="309">
        <v>3.2690000000000001</v>
      </c>
      <c r="D356" s="310">
        <v>0.113</v>
      </c>
      <c r="E356" s="311" t="s">
        <v>167</v>
      </c>
      <c r="F356" s="312"/>
      <c r="G356" s="313" t="s">
        <v>33</v>
      </c>
      <c r="H356" s="314" t="s">
        <v>33</v>
      </c>
      <c r="I356" s="315">
        <v>2.3E-2</v>
      </c>
      <c r="J356" s="316">
        <v>1.2999999999999999E-2</v>
      </c>
      <c r="K356" s="317" t="s">
        <v>167</v>
      </c>
      <c r="L356" s="318" t="s">
        <v>33</v>
      </c>
      <c r="M356" s="319">
        <v>5.2999999999999999E-2</v>
      </c>
      <c r="N356" s="320" t="s">
        <v>194</v>
      </c>
      <c r="P356" s="321">
        <v>3.47</v>
      </c>
    </row>
    <row r="357" spans="2:17" ht="15.75" customHeight="1" x14ac:dyDescent="0.25">
      <c r="B357" s="30">
        <v>45336</v>
      </c>
      <c r="C357" s="309">
        <v>5.1159999999999997</v>
      </c>
      <c r="D357" s="310">
        <v>0.13200000000000001</v>
      </c>
      <c r="E357" s="311" t="s">
        <v>167</v>
      </c>
      <c r="F357" s="312"/>
      <c r="G357" s="313" t="s">
        <v>33</v>
      </c>
      <c r="H357" s="314" t="s">
        <v>33</v>
      </c>
      <c r="I357" s="315">
        <v>1.6E-2</v>
      </c>
      <c r="J357" s="316">
        <v>0.01</v>
      </c>
      <c r="K357" s="317" t="s">
        <v>167</v>
      </c>
      <c r="L357" s="318" t="s">
        <v>33</v>
      </c>
      <c r="M357" s="319">
        <v>6.2E-2</v>
      </c>
      <c r="N357" s="178" t="s">
        <v>33</v>
      </c>
      <c r="P357" s="321">
        <v>5.34</v>
      </c>
    </row>
    <row r="358" spans="2:17" x14ac:dyDescent="0.25">
      <c r="B358" s="30">
        <v>45338</v>
      </c>
      <c r="C358" s="309">
        <v>4.7930000000000001</v>
      </c>
      <c r="D358" s="310">
        <v>7.2999999999999995E-2</v>
      </c>
      <c r="E358" s="311" t="s">
        <v>167</v>
      </c>
      <c r="F358" s="312"/>
      <c r="G358" s="313" t="s">
        <v>33</v>
      </c>
      <c r="H358" s="314" t="s">
        <v>33</v>
      </c>
      <c r="I358" s="315">
        <v>2.1000000000000001E-2</v>
      </c>
      <c r="J358" s="316">
        <v>1.2999999999999999E-2</v>
      </c>
      <c r="K358" s="317" t="s">
        <v>167</v>
      </c>
      <c r="L358" s="318" t="s">
        <v>33</v>
      </c>
      <c r="M358" s="319">
        <v>3.4000000000000002E-2</v>
      </c>
      <c r="N358" s="178" t="s">
        <v>33</v>
      </c>
      <c r="P358" s="321">
        <v>4.93</v>
      </c>
    </row>
    <row r="359" spans="2:17" x14ac:dyDescent="0.25">
      <c r="B359" s="30">
        <v>45342</v>
      </c>
      <c r="C359" s="272">
        <v>3.9540000000000002</v>
      </c>
      <c r="D359" s="273">
        <v>6.8000000000000005E-2</v>
      </c>
      <c r="E359" s="311" t="s">
        <v>167</v>
      </c>
      <c r="F359" s="275"/>
      <c r="G359" s="276" t="s">
        <v>33</v>
      </c>
      <c r="H359" s="277" t="s">
        <v>33</v>
      </c>
      <c r="I359" s="278">
        <v>1.9E-2</v>
      </c>
      <c r="J359" s="279">
        <v>1.4E-2</v>
      </c>
      <c r="K359" s="317" t="s">
        <v>167</v>
      </c>
      <c r="L359" s="318" t="s">
        <v>33</v>
      </c>
      <c r="M359" s="282">
        <v>0.13300000000000001</v>
      </c>
      <c r="N359" s="178" t="s">
        <v>33</v>
      </c>
      <c r="O359" s="187"/>
      <c r="P359" s="245">
        <v>4.1900000000000004</v>
      </c>
    </row>
    <row r="360" spans="2:17" x14ac:dyDescent="0.25">
      <c r="B360" s="30">
        <v>45343</v>
      </c>
      <c r="C360" s="113">
        <v>3.8919999999999999</v>
      </c>
      <c r="D360" s="185">
        <v>7.0999999999999994E-2</v>
      </c>
      <c r="E360" s="124" t="s">
        <v>167</v>
      </c>
      <c r="F360" s="48"/>
      <c r="G360" s="102" t="s">
        <v>33</v>
      </c>
      <c r="H360" s="229" t="s">
        <v>33</v>
      </c>
      <c r="I360" s="188">
        <v>1.9E-2</v>
      </c>
      <c r="J360" s="196">
        <v>1.2999999999999999E-2</v>
      </c>
      <c r="K360" s="151" t="s">
        <v>167</v>
      </c>
      <c r="L360" s="200" t="s">
        <v>33</v>
      </c>
      <c r="M360" s="177">
        <v>0.125</v>
      </c>
      <c r="N360" s="178" t="s">
        <v>33</v>
      </c>
      <c r="O360" s="323"/>
      <c r="P360" s="132">
        <v>4.12</v>
      </c>
    </row>
    <row r="361" spans="2:17" x14ac:dyDescent="0.25">
      <c r="B361" s="30">
        <v>45345</v>
      </c>
      <c r="C361" s="309">
        <v>3.532</v>
      </c>
      <c r="D361" s="310">
        <v>0.11799999999999999</v>
      </c>
      <c r="E361" s="311" t="s">
        <v>167</v>
      </c>
      <c r="F361" s="312"/>
      <c r="G361" s="313" t="s">
        <v>33</v>
      </c>
      <c r="H361" s="314" t="s">
        <v>33</v>
      </c>
      <c r="I361" s="315">
        <v>8.0000000000000002E-3</v>
      </c>
      <c r="J361" s="316">
        <v>2E-3</v>
      </c>
      <c r="K361" s="317" t="s">
        <v>167</v>
      </c>
      <c r="L361" s="318" t="s">
        <v>33</v>
      </c>
      <c r="M361" s="319">
        <v>4.0000000000000001E-3</v>
      </c>
      <c r="N361" s="178" t="s">
        <v>33</v>
      </c>
      <c r="P361" s="321">
        <v>3.66</v>
      </c>
    </row>
    <row r="362" spans="2:17" x14ac:dyDescent="0.25">
      <c r="B362" s="30">
        <v>45348</v>
      </c>
      <c r="C362" s="309">
        <v>3.8639999999999999</v>
      </c>
      <c r="D362" s="310">
        <v>0.10299999999999999</v>
      </c>
      <c r="E362" s="311" t="s">
        <v>167</v>
      </c>
      <c r="F362" s="312"/>
      <c r="G362" s="313" t="s">
        <v>33</v>
      </c>
      <c r="H362" s="314" t="s">
        <v>33</v>
      </c>
      <c r="I362" s="315">
        <v>2.1999999999999999E-2</v>
      </c>
      <c r="J362" s="316">
        <v>6.0000000000000001E-3</v>
      </c>
      <c r="K362" s="317" t="s">
        <v>167</v>
      </c>
      <c r="L362" s="318" t="s">
        <v>33</v>
      </c>
      <c r="M362" s="319" t="s">
        <v>33</v>
      </c>
      <c r="N362" s="178" t="s">
        <v>33</v>
      </c>
      <c r="P362" s="321">
        <v>3.99</v>
      </c>
    </row>
    <row r="363" spans="2:17" x14ac:dyDescent="0.25">
      <c r="B363" s="30">
        <v>45350</v>
      </c>
      <c r="C363" s="309">
        <v>3.2149999999999999</v>
      </c>
      <c r="D363" s="310">
        <v>5.8000000000000003E-2</v>
      </c>
      <c r="E363" s="311" t="s">
        <v>167</v>
      </c>
      <c r="F363" s="312"/>
      <c r="G363" s="313" t="s">
        <v>33</v>
      </c>
      <c r="H363" s="314" t="s">
        <v>33</v>
      </c>
      <c r="I363" s="314">
        <v>2.9999999999999997E-4</v>
      </c>
      <c r="J363" s="316">
        <v>2E-3</v>
      </c>
      <c r="K363" s="317" t="s">
        <v>167</v>
      </c>
      <c r="L363" s="318" t="s">
        <v>33</v>
      </c>
      <c r="M363" s="319" t="s">
        <v>33</v>
      </c>
      <c r="N363" s="178" t="s">
        <v>33</v>
      </c>
      <c r="P363" s="321">
        <v>3.27</v>
      </c>
    </row>
    <row r="364" spans="2:17" x14ac:dyDescent="0.25">
      <c r="B364" s="30">
        <v>45352</v>
      </c>
      <c r="C364" s="309">
        <v>4.05</v>
      </c>
      <c r="D364" s="310">
        <v>0.127</v>
      </c>
      <c r="E364" s="311" t="s">
        <v>167</v>
      </c>
      <c r="F364" s="312"/>
      <c r="G364" s="313" t="s">
        <v>33</v>
      </c>
      <c r="H364" s="314" t="s">
        <v>33</v>
      </c>
      <c r="I364" s="314">
        <v>4.0000000000000002E-4</v>
      </c>
      <c r="J364" s="175" t="s">
        <v>167</v>
      </c>
      <c r="K364" s="317" t="s">
        <v>167</v>
      </c>
      <c r="L364" s="318" t="s">
        <v>33</v>
      </c>
      <c r="M364" s="319" t="s">
        <v>33</v>
      </c>
      <c r="N364" s="178" t="s">
        <v>33</v>
      </c>
      <c r="P364" s="321">
        <v>4.18</v>
      </c>
    </row>
    <row r="365" spans="2:17" x14ac:dyDescent="0.25">
      <c r="B365" s="30">
        <v>45355</v>
      </c>
      <c r="C365" s="309">
        <v>0.70399999999999996</v>
      </c>
      <c r="D365" s="310">
        <v>5.8000000000000003E-2</v>
      </c>
      <c r="E365" s="311" t="s">
        <v>167</v>
      </c>
      <c r="F365" s="312"/>
      <c r="G365" s="313" t="s">
        <v>33</v>
      </c>
      <c r="H365" s="314" t="s">
        <v>33</v>
      </c>
      <c r="I365" s="315">
        <v>1.4999999999999999E-2</v>
      </c>
      <c r="J365" s="316">
        <v>1.0999999999999999E-2</v>
      </c>
      <c r="K365" s="317" t="s">
        <v>167</v>
      </c>
      <c r="L365" s="318" t="s">
        <v>33</v>
      </c>
      <c r="M365" s="319" t="s">
        <v>33</v>
      </c>
      <c r="N365" s="178" t="s">
        <v>33</v>
      </c>
      <c r="P365" s="321">
        <v>0.79</v>
      </c>
    </row>
    <row r="366" spans="2:17" x14ac:dyDescent="0.25">
      <c r="B366" s="30">
        <v>45357</v>
      </c>
      <c r="C366" s="309">
        <v>4.6470000000000002</v>
      </c>
      <c r="D366" s="310">
        <v>0.05</v>
      </c>
      <c r="E366" s="311" t="s">
        <v>167</v>
      </c>
      <c r="F366" s="312"/>
      <c r="G366" s="313" t="s">
        <v>33</v>
      </c>
      <c r="H366" s="314" t="s">
        <v>33</v>
      </c>
      <c r="I366" s="315">
        <v>1.3899999999999999E-2</v>
      </c>
      <c r="J366" s="316">
        <v>1.2999999999999999E-2</v>
      </c>
      <c r="K366" s="317" t="s">
        <v>167</v>
      </c>
      <c r="L366" s="318" t="s">
        <v>33</v>
      </c>
      <c r="M366" s="319">
        <v>6.9000000000000006E-2</v>
      </c>
      <c r="N366" s="178" t="s">
        <v>33</v>
      </c>
      <c r="P366" s="321">
        <v>4.79</v>
      </c>
    </row>
    <row r="367" spans="2:17" x14ac:dyDescent="0.25">
      <c r="B367" s="30">
        <v>45359</v>
      </c>
      <c r="C367" s="309">
        <v>4.5369999999999999</v>
      </c>
      <c r="D367" s="310">
        <v>2.3E-2</v>
      </c>
      <c r="E367" s="311" t="s">
        <v>167</v>
      </c>
      <c r="F367" s="312"/>
      <c r="G367" s="313" t="s">
        <v>33</v>
      </c>
      <c r="H367" s="314" t="s">
        <v>33</v>
      </c>
      <c r="I367" s="315">
        <v>1.2200000000000001E-2</v>
      </c>
      <c r="J367" s="316">
        <v>1.6E-2</v>
      </c>
      <c r="K367" s="317" t="s">
        <v>167</v>
      </c>
      <c r="L367" s="318" t="s">
        <v>33</v>
      </c>
      <c r="M367" s="319">
        <v>6.2E-2</v>
      </c>
      <c r="N367" s="178" t="s">
        <v>33</v>
      </c>
      <c r="P367" s="321">
        <v>4.6500000000000004</v>
      </c>
    </row>
    <row r="368" spans="2:17" x14ac:dyDescent="0.25">
      <c r="B368" s="30">
        <v>45362</v>
      </c>
      <c r="C368" s="309">
        <v>7.6959999999999997</v>
      </c>
      <c r="D368" s="310" t="s">
        <v>33</v>
      </c>
      <c r="E368" s="311" t="s">
        <v>167</v>
      </c>
      <c r="F368" s="312"/>
      <c r="G368" s="313" t="s">
        <v>33</v>
      </c>
      <c r="H368" s="314" t="s">
        <v>33</v>
      </c>
      <c r="I368" s="315">
        <v>5.1000000000000004E-3</v>
      </c>
      <c r="J368" s="316">
        <v>7.0000000000000001E-3</v>
      </c>
      <c r="K368" s="317" t="s">
        <v>167</v>
      </c>
      <c r="L368" s="318" t="s">
        <v>33</v>
      </c>
      <c r="M368" s="319">
        <v>1.9E-2</v>
      </c>
      <c r="N368" s="178" t="s">
        <v>33</v>
      </c>
      <c r="P368" s="321">
        <v>7.73</v>
      </c>
    </row>
    <row r="369" spans="2:16" x14ac:dyDescent="0.25">
      <c r="B369" s="30">
        <v>45364</v>
      </c>
      <c r="C369" s="309">
        <v>6.7220000000000004</v>
      </c>
      <c r="D369" s="310" t="s">
        <v>33</v>
      </c>
      <c r="E369" s="311" t="s">
        <v>167</v>
      </c>
      <c r="F369" s="312"/>
      <c r="G369" s="313" t="s">
        <v>33</v>
      </c>
      <c r="H369" s="314" t="s">
        <v>33</v>
      </c>
      <c r="I369" s="315">
        <v>5.5999999999999999E-3</v>
      </c>
      <c r="J369" s="316">
        <v>7.0000000000000001E-3</v>
      </c>
      <c r="K369" s="317" t="s">
        <v>167</v>
      </c>
      <c r="L369" s="318" t="s">
        <v>33</v>
      </c>
      <c r="M369" s="319">
        <v>0.02</v>
      </c>
      <c r="N369" s="178" t="s">
        <v>33</v>
      </c>
      <c r="P369" s="321">
        <v>6.75</v>
      </c>
    </row>
    <row r="370" spans="2:16" x14ac:dyDescent="0.25">
      <c r="B370" s="30">
        <v>45366</v>
      </c>
      <c r="C370" s="113">
        <v>3.6579999999999999</v>
      </c>
      <c r="D370" s="185" t="s">
        <v>33</v>
      </c>
      <c r="E370" s="124" t="s">
        <v>167</v>
      </c>
      <c r="F370" s="186"/>
      <c r="G370" s="276" t="s">
        <v>33</v>
      </c>
      <c r="H370" s="277" t="s">
        <v>33</v>
      </c>
      <c r="I370" s="188">
        <v>6.0000000000000001E-3</v>
      </c>
      <c r="J370" s="175">
        <v>6.0000000000000001E-3</v>
      </c>
      <c r="K370" s="317" t="s">
        <v>167</v>
      </c>
      <c r="L370" s="318" t="s">
        <v>33</v>
      </c>
      <c r="M370" s="177" t="s">
        <v>33</v>
      </c>
      <c r="N370" s="283" t="s">
        <v>33</v>
      </c>
      <c r="O370" s="187"/>
      <c r="P370" s="132">
        <v>3.67</v>
      </c>
    </row>
    <row r="371" spans="2:16" x14ac:dyDescent="0.25">
      <c r="B371" s="30">
        <v>45371</v>
      </c>
      <c r="C371" s="309">
        <v>4.2220000000000004</v>
      </c>
      <c r="D371" s="310" t="s">
        <v>33</v>
      </c>
      <c r="E371" s="311" t="s">
        <v>167</v>
      </c>
      <c r="F371" s="312"/>
      <c r="G371" s="119" t="s">
        <v>33</v>
      </c>
      <c r="H371" s="120" t="s">
        <v>33</v>
      </c>
      <c r="I371" s="315">
        <v>0.01</v>
      </c>
      <c r="J371" s="316">
        <v>1.2E-2</v>
      </c>
      <c r="K371" s="317" t="s">
        <v>167</v>
      </c>
      <c r="L371" s="318" t="s">
        <v>33</v>
      </c>
      <c r="M371" s="319">
        <v>0.03</v>
      </c>
      <c r="N371" s="178" t="s">
        <v>33</v>
      </c>
      <c r="P371" s="321">
        <v>4.2699999999999996</v>
      </c>
    </row>
    <row r="372" spans="2:16" x14ac:dyDescent="0.25">
      <c r="B372" s="30">
        <v>45373</v>
      </c>
      <c r="C372" s="309">
        <v>4.5590000000000002</v>
      </c>
      <c r="D372" s="310" t="s">
        <v>33</v>
      </c>
      <c r="E372" s="311" t="s">
        <v>167</v>
      </c>
      <c r="F372" s="312"/>
      <c r="G372" s="119" t="s">
        <v>33</v>
      </c>
      <c r="H372" s="325" t="s">
        <v>33</v>
      </c>
      <c r="I372" s="315">
        <v>5.8999999999999999E-3</v>
      </c>
      <c r="J372" s="316">
        <v>8.0000000000000002E-3</v>
      </c>
      <c r="K372" s="317" t="s">
        <v>167</v>
      </c>
      <c r="L372" s="318" t="s">
        <v>33</v>
      </c>
      <c r="M372" s="319">
        <v>3.7999999999999999E-2</v>
      </c>
      <c r="N372" s="178" t="s">
        <v>33</v>
      </c>
      <c r="P372" s="321">
        <v>4.6100000000000003</v>
      </c>
    </row>
    <row r="373" spans="2:16" x14ac:dyDescent="0.25">
      <c r="B373" s="30">
        <v>45376</v>
      </c>
      <c r="C373" s="113">
        <f>0.0864*Caudal!C475*Fosfatos!D373</f>
        <v>9.8736537599999998</v>
      </c>
      <c r="D373" s="185"/>
      <c r="E373" s="124"/>
      <c r="F373" s="186"/>
      <c r="G373" s="119"/>
      <c r="H373" s="120"/>
      <c r="I373" s="188"/>
      <c r="J373" s="175"/>
      <c r="K373" s="151"/>
      <c r="L373" s="200"/>
      <c r="M373" s="177">
        <f>0.0864*Caudal!Y475*Fosfatos!X373</f>
        <v>2.8957824000000004E-2</v>
      </c>
      <c r="N373" s="178"/>
      <c r="O373" s="187"/>
      <c r="P373" s="245">
        <f>M373+C373</f>
        <v>9.9026115840000006</v>
      </c>
    </row>
    <row r="374" spans="2:16" x14ac:dyDescent="0.25">
      <c r="B374" s="30">
        <v>45397</v>
      </c>
      <c r="C374" s="113">
        <f>0.0864*Caudal!C476*Fosfatos!D374</f>
        <v>1.3266720000000001</v>
      </c>
      <c r="D374" s="185" t="s">
        <v>33</v>
      </c>
      <c r="E374" s="124" t="s">
        <v>33</v>
      </c>
      <c r="F374" s="186"/>
      <c r="G374" s="119" t="s">
        <v>33</v>
      </c>
      <c r="H374" s="120" t="s">
        <v>33</v>
      </c>
      <c r="I374" s="315" t="s">
        <v>167</v>
      </c>
      <c r="J374" s="175" t="s">
        <v>167</v>
      </c>
      <c r="K374" s="317" t="s">
        <v>167</v>
      </c>
      <c r="L374" s="318" t="s">
        <v>167</v>
      </c>
      <c r="M374" s="177" t="s">
        <v>33</v>
      </c>
      <c r="N374" s="178">
        <f>0.0864*Caudal!Z476*Fosfatos!Y374</f>
        <v>6.829919999999999E-2</v>
      </c>
      <c r="O374" s="187"/>
      <c r="P374" s="132">
        <f>SUM(C374+N374)</f>
        <v>1.3949712000000001</v>
      </c>
    </row>
    <row r="375" spans="2:16" hidden="1" x14ac:dyDescent="0.25">
      <c r="B375" s="271"/>
      <c r="C375" s="272"/>
      <c r="D375" s="273"/>
      <c r="E375" s="311"/>
      <c r="F375" s="275"/>
      <c r="G375" s="276"/>
      <c r="H375" s="277"/>
      <c r="I375" s="278"/>
      <c r="J375" s="175" t="s">
        <v>167</v>
      </c>
      <c r="K375" s="317"/>
      <c r="L375" s="318"/>
      <c r="M375" s="282"/>
      <c r="N375" s="283"/>
      <c r="O375" s="187"/>
      <c r="P375" s="245"/>
    </row>
    <row r="376" spans="2:16" hidden="1" x14ac:dyDescent="0.25">
      <c r="B376" s="271"/>
      <c r="C376" s="272"/>
      <c r="D376" s="273"/>
      <c r="E376" s="311"/>
      <c r="F376" s="275"/>
      <c r="G376" s="276"/>
      <c r="H376" s="277"/>
      <c r="I376" s="278"/>
      <c r="J376" s="175" t="s">
        <v>167</v>
      </c>
      <c r="K376" s="317"/>
      <c r="L376" s="318" t="s">
        <v>33</v>
      </c>
      <c r="M376" s="282"/>
      <c r="N376" s="283"/>
      <c r="O376" s="187"/>
      <c r="P376" s="245"/>
    </row>
    <row r="377" spans="2:16" hidden="1" x14ac:dyDescent="0.25">
      <c r="B377" s="246"/>
      <c r="C377" s="113"/>
      <c r="D377" s="185"/>
      <c r="E377" s="311" t="s">
        <v>167</v>
      </c>
      <c r="F377" s="186"/>
      <c r="G377" s="119"/>
      <c r="H377" s="120"/>
      <c r="I377" s="188"/>
      <c r="J377" s="175" t="s">
        <v>167</v>
      </c>
      <c r="K377" s="317" t="s">
        <v>167</v>
      </c>
      <c r="L377" s="318" t="s">
        <v>33</v>
      </c>
      <c r="M377" s="177"/>
      <c r="N377" s="178"/>
      <c r="O377" s="284"/>
      <c r="P377" s="132"/>
    </row>
    <row r="378" spans="2:16" x14ac:dyDescent="0.25">
      <c r="B378" s="30">
        <v>45399</v>
      </c>
      <c r="C378" s="115">
        <v>2</v>
      </c>
      <c r="D378" s="104" t="s">
        <v>33</v>
      </c>
      <c r="E378" s="49" t="s">
        <v>33</v>
      </c>
      <c r="F378" s="105"/>
      <c r="G378" s="102" t="s">
        <v>33</v>
      </c>
      <c r="H378" s="103" t="s">
        <v>33</v>
      </c>
      <c r="I378" s="103" t="s">
        <v>167</v>
      </c>
      <c r="J378" s="175" t="s">
        <v>167</v>
      </c>
      <c r="K378" s="225" t="s">
        <v>167</v>
      </c>
      <c r="L378" s="176" t="s">
        <v>167</v>
      </c>
      <c r="M378" s="177" t="s">
        <v>33</v>
      </c>
      <c r="N378" s="178" t="s">
        <v>33</v>
      </c>
      <c r="O378" s="187"/>
      <c r="P378" s="134">
        <v>2</v>
      </c>
    </row>
    <row r="379" spans="2:16" x14ac:dyDescent="0.25">
      <c r="B379" s="30">
        <v>45401</v>
      </c>
      <c r="C379" s="128">
        <f>0.0864*Caudal!C484*Fosfatos!D382</f>
        <v>3.5824896000000002</v>
      </c>
      <c r="D379" s="104" t="s">
        <v>33</v>
      </c>
      <c r="E379" s="49" t="s">
        <v>33</v>
      </c>
      <c r="F379" s="105"/>
      <c r="G379" s="102" t="s">
        <v>33</v>
      </c>
      <c r="H379" s="103" t="s">
        <v>33</v>
      </c>
      <c r="I379" s="103" t="s">
        <v>167</v>
      </c>
      <c r="J379" s="175" t="s">
        <v>167</v>
      </c>
      <c r="K379" s="225" t="s">
        <v>167</v>
      </c>
      <c r="L379" s="176" t="s">
        <v>167</v>
      </c>
      <c r="M379" s="177" t="s">
        <v>33</v>
      </c>
      <c r="N379" s="178">
        <f>0.0864*Caudal!Z484*Fosfatos!Y382</f>
        <v>0.28318464000000004</v>
      </c>
      <c r="O379" s="187"/>
      <c r="P379" s="129">
        <f>C379+N379</f>
        <v>3.8656742400000002</v>
      </c>
    </row>
    <row r="380" spans="2:16" x14ac:dyDescent="0.25">
      <c r="B380" s="30">
        <v>45404</v>
      </c>
      <c r="C380" s="128">
        <f>0.0864*Caudal!C485*Fosfatos!D383</f>
        <v>3.2762880000000005</v>
      </c>
      <c r="D380" s="104" t="s">
        <v>33</v>
      </c>
      <c r="E380" s="49" t="s">
        <v>33</v>
      </c>
      <c r="F380" s="105"/>
      <c r="G380" s="102" t="s">
        <v>33</v>
      </c>
      <c r="H380" s="103" t="s">
        <v>33</v>
      </c>
      <c r="I380" s="103" t="s">
        <v>167</v>
      </c>
      <c r="J380" s="175" t="s">
        <v>167</v>
      </c>
      <c r="K380" s="225" t="s">
        <v>167</v>
      </c>
      <c r="L380" s="176" t="s">
        <v>167</v>
      </c>
      <c r="M380" s="177">
        <f>0.0864*Caudal!Y485*Fosfatos!X383</f>
        <v>0.22984992000000004</v>
      </c>
      <c r="N380" s="178" t="s">
        <v>33</v>
      </c>
      <c r="O380" s="187"/>
      <c r="P380" s="129">
        <f>M380+C380</f>
        <v>3.5061379200000005</v>
      </c>
    </row>
    <row r="381" spans="2:16" x14ac:dyDescent="0.25">
      <c r="B381" s="30">
        <v>45406</v>
      </c>
      <c r="C381" s="128">
        <f>0.0864*Caudal!C486*Fosfatos!D384</f>
        <v>12.388032000000001</v>
      </c>
      <c r="D381" s="104" t="s">
        <v>33</v>
      </c>
      <c r="E381" s="49" t="s">
        <v>33</v>
      </c>
      <c r="F381" s="105"/>
      <c r="G381" s="102" t="s">
        <v>33</v>
      </c>
      <c r="H381" s="103" t="s">
        <v>33</v>
      </c>
      <c r="I381" s="103" t="s">
        <v>167</v>
      </c>
      <c r="J381" s="175" t="s">
        <v>167</v>
      </c>
      <c r="K381" s="225" t="s">
        <v>167</v>
      </c>
      <c r="L381" s="176" t="s">
        <v>167</v>
      </c>
      <c r="M381" s="177" t="s">
        <v>33</v>
      </c>
      <c r="N381" s="178" t="s">
        <v>33</v>
      </c>
      <c r="O381" s="187"/>
      <c r="P381" s="129">
        <f>C381</f>
        <v>12.388032000000001</v>
      </c>
    </row>
    <row r="382" spans="2:16" x14ac:dyDescent="0.25">
      <c r="B382" s="30">
        <v>45408</v>
      </c>
      <c r="C382" s="128">
        <f>0.0864*Caudal!C487*Fosfatos!D385</f>
        <v>21.7728</v>
      </c>
      <c r="D382" s="104" t="s">
        <v>33</v>
      </c>
      <c r="E382" s="49" t="s">
        <v>33</v>
      </c>
      <c r="F382" s="105"/>
      <c r="G382" s="102" t="s">
        <v>33</v>
      </c>
      <c r="H382" s="103" t="s">
        <v>33</v>
      </c>
      <c r="I382" s="103" t="s">
        <v>167</v>
      </c>
      <c r="J382" s="175" t="s">
        <v>167</v>
      </c>
      <c r="K382" s="225" t="s">
        <v>167</v>
      </c>
      <c r="L382" s="176" t="s">
        <v>167</v>
      </c>
      <c r="M382" s="177">
        <f>0.0864*Caudal!Y487*Fosfatos!X385</f>
        <v>0.66934079999999996</v>
      </c>
      <c r="N382" s="178" t="s">
        <v>33</v>
      </c>
      <c r="O382" s="187"/>
      <c r="P382" s="129">
        <f>C382+M382</f>
        <v>22.442140800000001</v>
      </c>
    </row>
    <row r="383" spans="2:16" x14ac:dyDescent="0.25">
      <c r="B383" s="30">
        <v>45412</v>
      </c>
      <c r="C383" s="128">
        <f>0.0864*Caudal!C488*Fosfatos!D386</f>
        <v>34.145280000000007</v>
      </c>
      <c r="D383" s="104" t="s">
        <v>33</v>
      </c>
      <c r="E383" s="49" t="s">
        <v>33</v>
      </c>
      <c r="F383" s="105"/>
      <c r="G383" s="102" t="s">
        <v>33</v>
      </c>
      <c r="H383" s="103" t="s">
        <v>33</v>
      </c>
      <c r="I383" s="103" t="s">
        <v>167</v>
      </c>
      <c r="J383" s="175" t="s">
        <v>167</v>
      </c>
      <c r="K383" s="225" t="s">
        <v>167</v>
      </c>
      <c r="L383" s="176" t="s">
        <v>167</v>
      </c>
      <c r="M383" s="177">
        <f>0.0864*Caudal!Y488*Fosfatos!X386</f>
        <v>0.2045952</v>
      </c>
      <c r="N383" s="178" t="s">
        <v>33</v>
      </c>
      <c r="O383" s="187"/>
      <c r="P383" s="129">
        <f>C383+M383</f>
        <v>34.349875200000007</v>
      </c>
    </row>
    <row r="384" spans="2:16" x14ac:dyDescent="0.25">
      <c r="B384" s="30">
        <v>45414</v>
      </c>
      <c r="C384" s="128">
        <f>0.0864*Caudal!C489*Fosfatos!D387</f>
        <v>14.784768</v>
      </c>
      <c r="D384" s="104" t="s">
        <v>33</v>
      </c>
      <c r="E384" s="49" t="s">
        <v>33</v>
      </c>
      <c r="F384" s="105"/>
      <c r="G384" s="102" t="s">
        <v>33</v>
      </c>
      <c r="H384" s="103" t="s">
        <v>33</v>
      </c>
      <c r="I384" s="103" t="s">
        <v>167</v>
      </c>
      <c r="J384" s="175" t="s">
        <v>167</v>
      </c>
      <c r="K384" s="225" t="s">
        <v>167</v>
      </c>
      <c r="L384" s="176" t="s">
        <v>167</v>
      </c>
      <c r="M384" s="177">
        <f>0.0864*Caudal!Y489*Fosfatos!X387</f>
        <v>0.12052800000000001</v>
      </c>
      <c r="N384" s="178" t="s">
        <v>33</v>
      </c>
      <c r="O384" s="187"/>
      <c r="P384" s="129">
        <f>C384+M384</f>
        <v>14.905296</v>
      </c>
    </row>
    <row r="385" spans="2:16" x14ac:dyDescent="0.25">
      <c r="B385" s="30">
        <v>45415</v>
      </c>
      <c r="C385" s="128">
        <f>0.0864*Caudal!C490*Fosfatos!D388</f>
        <v>14.231807999999999</v>
      </c>
      <c r="D385" s="104" t="s">
        <v>33</v>
      </c>
      <c r="E385" s="49" t="s">
        <v>33</v>
      </c>
      <c r="F385" s="105"/>
      <c r="G385" s="102" t="s">
        <v>33</v>
      </c>
      <c r="H385" s="103" t="s">
        <v>33</v>
      </c>
      <c r="I385" s="103" t="s">
        <v>167</v>
      </c>
      <c r="J385" s="175" t="s">
        <v>167</v>
      </c>
      <c r="K385" s="225" t="s">
        <v>167</v>
      </c>
      <c r="L385" s="176" t="s">
        <v>167</v>
      </c>
      <c r="M385" s="177">
        <f>0.0864*Caudal!Y490*Fosfatos!X388</f>
        <v>7.4520000000000003E-2</v>
      </c>
      <c r="N385" s="178" t="s">
        <v>33</v>
      </c>
      <c r="O385" s="187"/>
      <c r="P385" s="129">
        <f>C385+M385</f>
        <v>14.306327999999999</v>
      </c>
    </row>
    <row r="386" spans="2:16" x14ac:dyDescent="0.25">
      <c r="B386" s="30">
        <v>45418</v>
      </c>
      <c r="C386" s="128">
        <f>0.0864*Caudal!C491*Fosfatos!D389</f>
        <v>11.532672</v>
      </c>
      <c r="D386" s="104" t="s">
        <v>33</v>
      </c>
      <c r="E386" s="49" t="s">
        <v>33</v>
      </c>
      <c r="F386" s="105"/>
      <c r="G386" s="102" t="s">
        <v>33</v>
      </c>
      <c r="H386" s="103" t="s">
        <v>33</v>
      </c>
      <c r="I386" s="103" t="s">
        <v>167</v>
      </c>
      <c r="J386" s="175" t="s">
        <v>167</v>
      </c>
      <c r="K386" s="225" t="s">
        <v>167</v>
      </c>
      <c r="L386" s="176" t="s">
        <v>167</v>
      </c>
      <c r="M386" s="177">
        <f>0.0864*Caudal!Y491*Fosfatos!X389</f>
        <v>0.15748992000000001</v>
      </c>
      <c r="N386" s="178" t="s">
        <v>33</v>
      </c>
      <c r="O386" s="187"/>
      <c r="P386" s="129">
        <f>C386+M386</f>
        <v>11.69016192</v>
      </c>
    </row>
    <row r="387" spans="2:16" x14ac:dyDescent="0.25">
      <c r="B387" s="30">
        <v>45420</v>
      </c>
      <c r="C387" s="113">
        <f>0.0864*Caudal!C492*Fosfatos!D390</f>
        <v>7.8796800000000005</v>
      </c>
      <c r="D387" s="104" t="s">
        <v>33</v>
      </c>
      <c r="E387" s="49" t="s">
        <v>33</v>
      </c>
      <c r="F387" s="105"/>
      <c r="G387" s="102" t="s">
        <v>33</v>
      </c>
      <c r="H387" s="103" t="s">
        <v>33</v>
      </c>
      <c r="I387" s="103" t="s">
        <v>167</v>
      </c>
      <c r="J387" s="175" t="s">
        <v>167</v>
      </c>
      <c r="K387" s="225" t="s">
        <v>167</v>
      </c>
      <c r="L387" s="176" t="s">
        <v>167</v>
      </c>
      <c r="M387" s="177" t="s">
        <v>33</v>
      </c>
      <c r="N387" s="178" t="s">
        <v>33</v>
      </c>
      <c r="O387" s="187"/>
      <c r="P387" s="129">
        <f>C387</f>
        <v>7.8796800000000005</v>
      </c>
    </row>
    <row r="388" spans="2:16" x14ac:dyDescent="0.25">
      <c r="B388" s="30">
        <v>45422</v>
      </c>
      <c r="C388" s="128">
        <f>0.0864*Caudal!C493*Fosfatos!D391</f>
        <v>14.860800000000001</v>
      </c>
      <c r="D388" s="104" t="s">
        <v>33</v>
      </c>
      <c r="E388" s="49" t="s">
        <v>33</v>
      </c>
      <c r="F388" s="105"/>
      <c r="G388" s="102" t="s">
        <v>33</v>
      </c>
      <c r="H388" s="103" t="s">
        <v>33</v>
      </c>
      <c r="I388" s="103" t="s">
        <v>167</v>
      </c>
      <c r="J388" s="175" t="s">
        <v>167</v>
      </c>
      <c r="K388" s="225" t="s">
        <v>167</v>
      </c>
      <c r="L388" s="176" t="s">
        <v>167</v>
      </c>
      <c r="M388" s="177">
        <f>0.0864*Caudal!Y493*Fosfatos!X391</f>
        <v>0.15980544000000002</v>
      </c>
      <c r="N388" s="178" t="s">
        <v>33</v>
      </c>
      <c r="O388" s="187"/>
      <c r="P388" s="129">
        <f>C388+M388</f>
        <v>15.020605440000001</v>
      </c>
    </row>
    <row r="389" spans="2:16" x14ac:dyDescent="0.25">
      <c r="B389" s="30">
        <v>45425</v>
      </c>
      <c r="C389" s="128">
        <f>0.0864*Caudal!C494*Fosfatos!D392</f>
        <v>11.681280000000001</v>
      </c>
      <c r="D389" s="104" t="s">
        <v>33</v>
      </c>
      <c r="E389" s="49" t="s">
        <v>33</v>
      </c>
      <c r="F389" s="105"/>
      <c r="G389" s="102" t="s">
        <v>33</v>
      </c>
      <c r="H389" s="103" t="s">
        <v>33</v>
      </c>
      <c r="I389" s="103" t="s">
        <v>167</v>
      </c>
      <c r="J389" s="175" t="s">
        <v>167</v>
      </c>
      <c r="K389" s="225" t="s">
        <v>167</v>
      </c>
      <c r="L389" s="176" t="s">
        <v>167</v>
      </c>
      <c r="M389" s="177">
        <f>0.0864*Caudal!Y494*0.1</f>
        <v>5.1148800000000008E-2</v>
      </c>
      <c r="N389" s="178" t="s">
        <v>33</v>
      </c>
      <c r="O389" s="187"/>
      <c r="P389" s="129">
        <f>C389+M389</f>
        <v>11.732428800000001</v>
      </c>
    </row>
    <row r="390" spans="2:16" x14ac:dyDescent="0.25">
      <c r="B390" s="30">
        <v>45427</v>
      </c>
      <c r="C390" s="128">
        <f>0.0864*Caudal!C495*Fosfatos!D393</f>
        <v>11.873779200000001</v>
      </c>
      <c r="D390" s="104" t="s">
        <v>33</v>
      </c>
      <c r="E390" s="49" t="s">
        <v>33</v>
      </c>
      <c r="F390" s="105"/>
      <c r="G390" s="102" t="s">
        <v>33</v>
      </c>
      <c r="H390" s="103" t="s">
        <v>33</v>
      </c>
      <c r="I390" s="103" t="s">
        <v>167</v>
      </c>
      <c r="J390" s="175" t="s">
        <v>167</v>
      </c>
      <c r="K390" s="225" t="s">
        <v>167</v>
      </c>
      <c r="L390" s="176" t="s">
        <v>167</v>
      </c>
      <c r="M390" s="177" t="s">
        <v>33</v>
      </c>
      <c r="N390" s="178" t="s">
        <v>33</v>
      </c>
      <c r="O390" s="187"/>
      <c r="P390" s="129">
        <f>C390</f>
        <v>11.873779200000001</v>
      </c>
    </row>
    <row r="391" spans="2:16" x14ac:dyDescent="0.25">
      <c r="B391" s="30">
        <v>45429</v>
      </c>
      <c r="C391" s="128">
        <f>0.0864*Caudal!C496*Fosfatos!D394</f>
        <v>12.78396</v>
      </c>
      <c r="D391" s="104" t="s">
        <v>33</v>
      </c>
      <c r="E391" s="49" t="s">
        <v>33</v>
      </c>
      <c r="F391" s="105"/>
      <c r="G391" s="102" t="s">
        <v>33</v>
      </c>
      <c r="H391" s="103" t="s">
        <v>33</v>
      </c>
      <c r="I391" s="103" t="s">
        <v>167</v>
      </c>
      <c r="J391" s="175" t="s">
        <v>167</v>
      </c>
      <c r="K391" s="225" t="s">
        <v>167</v>
      </c>
      <c r="L391" s="176" t="s">
        <v>167</v>
      </c>
      <c r="M391" s="177">
        <f>0.0864*Caudal!Y496*0.1</f>
        <v>6.7046400000000006E-2</v>
      </c>
      <c r="N391" s="178" t="s">
        <v>33</v>
      </c>
      <c r="O391" s="187"/>
      <c r="P391" s="129">
        <f>C391+M391</f>
        <v>12.851006400000001</v>
      </c>
    </row>
    <row r="392" spans="2:16" x14ac:dyDescent="0.25">
      <c r="B392" s="30">
        <v>45432</v>
      </c>
      <c r="C392" s="128">
        <f>0.0864*Caudal!C497*Fosfatos!D395</f>
        <v>4.3994880000000007</v>
      </c>
      <c r="D392" s="104" t="s">
        <v>33</v>
      </c>
      <c r="E392" s="49" t="s">
        <v>33</v>
      </c>
      <c r="F392" s="105"/>
      <c r="G392" s="102" t="s">
        <v>33</v>
      </c>
      <c r="H392" s="103" t="s">
        <v>33</v>
      </c>
      <c r="I392" s="103" t="s">
        <v>167</v>
      </c>
      <c r="J392" s="175" t="s">
        <v>167</v>
      </c>
      <c r="K392" s="225" t="s">
        <v>167</v>
      </c>
      <c r="L392" s="176" t="s">
        <v>167</v>
      </c>
      <c r="M392" s="177">
        <f>0.0864*Caudal!Y497*Fosfatos!X395</f>
        <v>5.6246400000000002E-2</v>
      </c>
      <c r="N392" s="178" t="s">
        <v>33</v>
      </c>
      <c r="O392" s="187"/>
      <c r="P392" s="129">
        <f>C392+M392</f>
        <v>4.4557344000000008</v>
      </c>
    </row>
    <row r="393" spans="2:16" x14ac:dyDescent="0.25">
      <c r="B393" s="30">
        <v>45434</v>
      </c>
      <c r="C393" s="128">
        <f>0.0864*Caudal!C498*Fosfatos!D396</f>
        <v>6.6045888000000001</v>
      </c>
      <c r="D393" s="104" t="s">
        <v>33</v>
      </c>
      <c r="E393" s="49" t="s">
        <v>33</v>
      </c>
      <c r="F393" s="105"/>
      <c r="G393" s="102" t="s">
        <v>33</v>
      </c>
      <c r="H393" s="103" t="s">
        <v>33</v>
      </c>
      <c r="I393" s="103" t="s">
        <v>167</v>
      </c>
      <c r="J393" s="175" t="s">
        <v>167</v>
      </c>
      <c r="K393" s="225" t="s">
        <v>167</v>
      </c>
      <c r="L393" s="176" t="s">
        <v>167</v>
      </c>
      <c r="M393" s="177" t="s">
        <v>33</v>
      </c>
      <c r="N393" s="178" t="s">
        <v>33</v>
      </c>
      <c r="O393" s="187"/>
      <c r="P393" s="129">
        <f>C393</f>
        <v>6.6045888000000001</v>
      </c>
    </row>
    <row r="394" spans="2:16" x14ac:dyDescent="0.25">
      <c r="B394" s="30">
        <v>45436</v>
      </c>
      <c r="C394" s="113">
        <f>0.0864*Caudal!C499*Fosfatos!D397</f>
        <v>5.25312</v>
      </c>
      <c r="D394" s="104" t="s">
        <v>33</v>
      </c>
      <c r="E394" s="49" t="s">
        <v>33</v>
      </c>
      <c r="F394" s="105"/>
      <c r="G394" s="102" t="s">
        <v>33</v>
      </c>
      <c r="H394" s="103" t="s">
        <v>33</v>
      </c>
      <c r="I394" s="103" t="s">
        <v>167</v>
      </c>
      <c r="J394" s="175" t="s">
        <v>167</v>
      </c>
      <c r="K394" s="225" t="s">
        <v>167</v>
      </c>
      <c r="L394" s="176" t="s">
        <v>167</v>
      </c>
      <c r="M394" s="177" t="s">
        <v>33</v>
      </c>
      <c r="N394" s="178" t="s">
        <v>33</v>
      </c>
      <c r="O394" s="187"/>
      <c r="P394" s="129">
        <f>C394</f>
        <v>5.25312</v>
      </c>
    </row>
    <row r="395" spans="2:16" x14ac:dyDescent="0.25">
      <c r="B395" s="30">
        <v>45439</v>
      </c>
      <c r="C395" s="113">
        <f>0.0864*Caudal!C500*Fosfatos!D398</f>
        <v>5.3015040000000004</v>
      </c>
      <c r="D395" s="104" t="s">
        <v>33</v>
      </c>
      <c r="E395" s="49" t="s">
        <v>33</v>
      </c>
      <c r="F395" s="105"/>
      <c r="G395" s="102" t="s">
        <v>33</v>
      </c>
      <c r="H395" s="103" t="s">
        <v>33</v>
      </c>
      <c r="I395" s="103" t="s">
        <v>167</v>
      </c>
      <c r="J395" s="175" t="s">
        <v>167</v>
      </c>
      <c r="K395" s="225" t="s">
        <v>167</v>
      </c>
      <c r="L395" s="176" t="s">
        <v>167</v>
      </c>
      <c r="M395" s="177">
        <f>0.0864*Caudal!Y500*Fosfatos!X398</f>
        <v>2.4337152000000004E-2</v>
      </c>
      <c r="N395" s="178" t="s">
        <v>33</v>
      </c>
      <c r="O395" s="187"/>
      <c r="P395" s="129">
        <f>C395+M395</f>
        <v>5.3258411520000006</v>
      </c>
    </row>
    <row r="396" spans="2:16" x14ac:dyDescent="0.25">
      <c r="B396" s="30">
        <v>45441</v>
      </c>
      <c r="C396" s="113">
        <v>8.2878681600000021</v>
      </c>
      <c r="D396" s="104" t="s">
        <v>33</v>
      </c>
      <c r="E396" s="49" t="s">
        <v>33</v>
      </c>
      <c r="F396" s="105"/>
      <c r="G396" s="102" t="s">
        <v>33</v>
      </c>
      <c r="H396" s="103" t="s">
        <v>33</v>
      </c>
      <c r="I396" s="103" t="s">
        <v>167</v>
      </c>
      <c r="J396" s="175" t="s">
        <v>167</v>
      </c>
      <c r="K396" s="225" t="s">
        <v>167</v>
      </c>
      <c r="L396" s="176" t="s">
        <v>167</v>
      </c>
      <c r="M396" s="177" t="s">
        <v>167</v>
      </c>
      <c r="N396" s="178" t="s">
        <v>33</v>
      </c>
      <c r="O396" s="187"/>
      <c r="P396" s="129">
        <f>C396</f>
        <v>8.2878681600000021</v>
      </c>
    </row>
    <row r="397" spans="2:16" x14ac:dyDescent="0.25">
      <c r="B397" s="30">
        <v>45443</v>
      </c>
      <c r="C397" s="113">
        <v>8.8626182399999998</v>
      </c>
      <c r="D397" s="104" t="s">
        <v>33</v>
      </c>
      <c r="E397" s="49" t="s">
        <v>33</v>
      </c>
      <c r="F397" s="105"/>
      <c r="G397" s="102" t="s">
        <v>33</v>
      </c>
      <c r="H397" s="103" t="s">
        <v>33</v>
      </c>
      <c r="I397" s="103" t="s">
        <v>167</v>
      </c>
      <c r="J397" s="175" t="s">
        <v>167</v>
      </c>
      <c r="K397" s="225" t="s">
        <v>167</v>
      </c>
      <c r="L397" s="176" t="s">
        <v>167</v>
      </c>
      <c r="M397" s="177">
        <f>Fosfatos!X400*Caudal!Y502*0.0864</f>
        <v>9.4711680000000003E-3</v>
      </c>
      <c r="N397" s="178" t="s">
        <v>33</v>
      </c>
      <c r="O397" s="187"/>
      <c r="P397" s="129">
        <f>C397+M397</f>
        <v>8.872089407999999</v>
      </c>
    </row>
    <row r="398" spans="2:16" x14ac:dyDescent="0.25">
      <c r="B398" s="30">
        <v>45446</v>
      </c>
      <c r="C398" s="113">
        <v>2.2815561600000001</v>
      </c>
      <c r="D398" s="104" t="s">
        <v>33</v>
      </c>
      <c r="E398" s="49" t="s">
        <v>33</v>
      </c>
      <c r="F398" s="105"/>
      <c r="G398" s="102" t="s">
        <v>33</v>
      </c>
      <c r="H398" s="103" t="s">
        <v>33</v>
      </c>
      <c r="I398" s="103" t="s">
        <v>167</v>
      </c>
      <c r="J398" s="175" t="s">
        <v>167</v>
      </c>
      <c r="K398" s="225" t="s">
        <v>167</v>
      </c>
      <c r="L398" s="176" t="s">
        <v>167</v>
      </c>
      <c r="M398" s="177" t="s">
        <v>167</v>
      </c>
      <c r="N398" s="178" t="s">
        <v>33</v>
      </c>
      <c r="O398" s="187"/>
      <c r="P398" s="129">
        <f>C398</f>
        <v>2.2815561600000001</v>
      </c>
    </row>
    <row r="399" spans="2:16" x14ac:dyDescent="0.25">
      <c r="B399" s="30">
        <v>45448</v>
      </c>
      <c r="C399" s="113">
        <v>6.1439385600000005</v>
      </c>
      <c r="D399" s="104" t="s">
        <v>33</v>
      </c>
      <c r="E399" s="49" t="s">
        <v>33</v>
      </c>
      <c r="F399" s="105"/>
      <c r="G399" s="102" t="s">
        <v>33</v>
      </c>
      <c r="H399" s="103" t="s">
        <v>33</v>
      </c>
      <c r="I399" s="103" t="s">
        <v>167</v>
      </c>
      <c r="J399" s="175" t="s">
        <v>167</v>
      </c>
      <c r="K399" s="225" t="s">
        <v>167</v>
      </c>
      <c r="L399" s="176" t="s">
        <v>167</v>
      </c>
      <c r="M399" s="177" t="s">
        <v>167</v>
      </c>
      <c r="N399" s="178" t="s">
        <v>33</v>
      </c>
      <c r="O399" s="187"/>
      <c r="P399" s="129">
        <f>C399</f>
        <v>6.1439385600000005</v>
      </c>
    </row>
    <row r="400" spans="2:16" x14ac:dyDescent="0.25">
      <c r="B400" s="30">
        <v>45450</v>
      </c>
      <c r="C400" s="113">
        <v>1.5730848000000002</v>
      </c>
      <c r="D400" s="104" t="s">
        <v>33</v>
      </c>
      <c r="E400" s="49" t="s">
        <v>33</v>
      </c>
      <c r="F400" s="105"/>
      <c r="G400" s="102" t="s">
        <v>33</v>
      </c>
      <c r="H400" s="103" t="s">
        <v>33</v>
      </c>
      <c r="I400" s="103" t="s">
        <v>167</v>
      </c>
      <c r="J400" s="175" t="s">
        <v>167</v>
      </c>
      <c r="K400" s="225" t="s">
        <v>167</v>
      </c>
      <c r="L400" s="176" t="s">
        <v>167</v>
      </c>
      <c r="M400" s="177">
        <f>0.0864*Caudal!Y505*Fosfatos!X403</f>
        <v>6.6019968000000012E-2</v>
      </c>
      <c r="N400" s="178" t="s">
        <v>33</v>
      </c>
      <c r="O400" s="187"/>
      <c r="P400" s="129">
        <f>C400+M400</f>
        <v>1.6391047680000002</v>
      </c>
    </row>
    <row r="401" spans="2:16" x14ac:dyDescent="0.25">
      <c r="B401" s="30">
        <v>45453</v>
      </c>
      <c r="C401" s="113">
        <v>5.7618432000000004</v>
      </c>
      <c r="D401" s="104" t="s">
        <v>33</v>
      </c>
      <c r="E401" s="49" t="s">
        <v>33</v>
      </c>
      <c r="F401" s="105"/>
      <c r="G401" s="102" t="s">
        <v>33</v>
      </c>
      <c r="H401" s="103" t="s">
        <v>33</v>
      </c>
      <c r="I401" s="103" t="s">
        <v>167</v>
      </c>
      <c r="J401" s="175" t="s">
        <v>167</v>
      </c>
      <c r="K401" s="225" t="s">
        <v>167</v>
      </c>
      <c r="L401" s="176" t="s">
        <v>167</v>
      </c>
      <c r="M401" s="177">
        <f>0.0864*Caudal!Y506*Fosfatos!X404</f>
        <v>2.4861600000000001E-2</v>
      </c>
      <c r="N401" s="178" t="s">
        <v>33</v>
      </c>
      <c r="O401" s="187"/>
      <c r="P401" s="129">
        <f>C401+M401</f>
        <v>5.7867048000000008</v>
      </c>
    </row>
    <row r="402" spans="2:16" x14ac:dyDescent="0.25">
      <c r="B402" s="30">
        <v>45455</v>
      </c>
      <c r="C402" s="113">
        <v>12.249100800000001</v>
      </c>
      <c r="D402" s="104" t="s">
        <v>33</v>
      </c>
      <c r="E402" s="49" t="s">
        <v>33</v>
      </c>
      <c r="F402" s="105"/>
      <c r="G402" s="102" t="s">
        <v>33</v>
      </c>
      <c r="H402" s="103" t="s">
        <v>33</v>
      </c>
      <c r="I402" s="103" t="s">
        <v>167</v>
      </c>
      <c r="J402" s="175" t="s">
        <v>167</v>
      </c>
      <c r="K402" s="225" t="s">
        <v>167</v>
      </c>
      <c r="L402" s="176" t="s">
        <v>167</v>
      </c>
      <c r="M402" s="177">
        <v>0.28769040000000001</v>
      </c>
      <c r="N402" s="178" t="s">
        <v>33</v>
      </c>
      <c r="O402" s="187"/>
      <c r="P402" s="129">
        <f>C402+M402</f>
        <v>12.536791200000001</v>
      </c>
    </row>
    <row r="403" spans="2:16" x14ac:dyDescent="0.25">
      <c r="B403" s="30">
        <v>45457</v>
      </c>
      <c r="C403" s="113">
        <v>23.374224000000002</v>
      </c>
      <c r="D403" s="104" t="s">
        <v>33</v>
      </c>
      <c r="E403" s="49" t="s">
        <v>33</v>
      </c>
      <c r="F403" s="105"/>
      <c r="G403" s="102" t="s">
        <v>33</v>
      </c>
      <c r="H403" s="103" t="s">
        <v>33</v>
      </c>
      <c r="I403" s="103">
        <v>1.3446432000000001</v>
      </c>
      <c r="J403" s="175" t="s">
        <v>167</v>
      </c>
      <c r="K403" s="225" t="s">
        <v>167</v>
      </c>
      <c r="L403" s="176" t="s">
        <v>167</v>
      </c>
      <c r="M403" s="177">
        <f>0.0864*Caudal!Y508*Fosfatos!X406</f>
        <v>0.84814300800000009</v>
      </c>
      <c r="N403" s="178" t="s">
        <v>33</v>
      </c>
      <c r="O403" s="187"/>
      <c r="P403" s="129">
        <f>C403+M403+I403</f>
        <v>25.567010208000003</v>
      </c>
    </row>
    <row r="404" spans="2:16" x14ac:dyDescent="0.25">
      <c r="B404" s="30">
        <v>45460</v>
      </c>
      <c r="C404" s="113">
        <v>13.913855999999999</v>
      </c>
      <c r="D404" s="104" t="s">
        <v>33</v>
      </c>
      <c r="E404" s="49" t="s">
        <v>33</v>
      </c>
      <c r="F404" s="105"/>
      <c r="G404" s="102" t="s">
        <v>33</v>
      </c>
      <c r="H404" s="103" t="s">
        <v>33</v>
      </c>
      <c r="I404" s="103" t="s">
        <v>167</v>
      </c>
      <c r="J404" s="175" t="s">
        <v>167</v>
      </c>
      <c r="K404" s="225" t="s">
        <v>167</v>
      </c>
      <c r="L404" s="176" t="s">
        <v>167</v>
      </c>
      <c r="M404" s="177">
        <v>0.12506400000000001</v>
      </c>
      <c r="N404" s="178" t="s">
        <v>33</v>
      </c>
      <c r="O404" s="187"/>
      <c r="P404" s="129">
        <f t="shared" ref="P404:P409" si="0">C404+M404</f>
        <v>14.038919999999999</v>
      </c>
    </row>
    <row r="405" spans="2:16" x14ac:dyDescent="0.25">
      <c r="B405" s="30">
        <v>45462</v>
      </c>
      <c r="C405" s="113">
        <v>8.4672000000000001</v>
      </c>
      <c r="D405" s="104" t="s">
        <v>33</v>
      </c>
      <c r="E405" s="49" t="s">
        <v>33</v>
      </c>
      <c r="F405" s="105"/>
      <c r="G405" s="102" t="s">
        <v>33</v>
      </c>
      <c r="H405" s="103" t="s">
        <v>33</v>
      </c>
      <c r="I405" s="103" t="s">
        <v>167</v>
      </c>
      <c r="J405" s="175" t="s">
        <v>167</v>
      </c>
      <c r="K405" s="225" t="s">
        <v>167</v>
      </c>
      <c r="L405" s="176" t="s">
        <v>167</v>
      </c>
      <c r="M405" s="177">
        <v>0.153144</v>
      </c>
      <c r="N405" s="178" t="s">
        <v>33</v>
      </c>
      <c r="O405" s="187"/>
      <c r="P405" s="129">
        <f t="shared" si="0"/>
        <v>8.6203439999999993</v>
      </c>
    </row>
    <row r="406" spans="2:16" x14ac:dyDescent="0.25">
      <c r="B406" s="30">
        <v>45464</v>
      </c>
      <c r="C406" s="113">
        <v>17.089920000000003</v>
      </c>
      <c r="D406" s="104" t="s">
        <v>33</v>
      </c>
      <c r="E406" s="49" t="s">
        <v>33</v>
      </c>
      <c r="F406" s="105"/>
      <c r="G406" s="102" t="s">
        <v>33</v>
      </c>
      <c r="H406" s="103" t="s">
        <v>33</v>
      </c>
      <c r="I406" s="103" t="s">
        <v>167</v>
      </c>
      <c r="J406" s="175" t="s">
        <v>167</v>
      </c>
      <c r="K406" s="225" t="s">
        <v>167</v>
      </c>
      <c r="L406" s="176" t="s">
        <v>167</v>
      </c>
      <c r="M406" s="177">
        <v>1.5206400000000002E-2</v>
      </c>
      <c r="N406" s="178" t="s">
        <v>33</v>
      </c>
      <c r="O406" s="187"/>
      <c r="P406" s="129">
        <f t="shared" si="0"/>
        <v>17.105126400000003</v>
      </c>
    </row>
    <row r="407" spans="2:16" x14ac:dyDescent="0.25">
      <c r="B407" s="30">
        <v>45467</v>
      </c>
      <c r="C407" s="113">
        <v>4.1347347263999987</v>
      </c>
      <c r="D407" s="104" t="s">
        <v>33</v>
      </c>
      <c r="E407" s="49" t="s">
        <v>33</v>
      </c>
      <c r="F407" s="105"/>
      <c r="G407" s="102" t="s">
        <v>33</v>
      </c>
      <c r="H407" s="103" t="s">
        <v>33</v>
      </c>
      <c r="I407" s="103" t="s">
        <v>167</v>
      </c>
      <c r="J407" s="175" t="s">
        <v>167</v>
      </c>
      <c r="K407" s="225" t="s">
        <v>167</v>
      </c>
      <c r="L407" s="176" t="s">
        <v>167</v>
      </c>
      <c r="M407" s="177">
        <v>0.176305248</v>
      </c>
      <c r="N407" s="178" t="s">
        <v>33</v>
      </c>
      <c r="O407" s="187"/>
      <c r="P407" s="129">
        <f t="shared" si="0"/>
        <v>4.311039974399999</v>
      </c>
    </row>
    <row r="408" spans="2:16" x14ac:dyDescent="0.25">
      <c r="B408" s="30">
        <v>45469</v>
      </c>
      <c r="C408" s="113">
        <v>7.7647680000000001</v>
      </c>
      <c r="D408" s="104" t="s">
        <v>33</v>
      </c>
      <c r="E408" s="49" t="s">
        <v>33</v>
      </c>
      <c r="F408" s="105"/>
      <c r="G408" s="102" t="s">
        <v>33</v>
      </c>
      <c r="H408" s="103" t="s">
        <v>33</v>
      </c>
      <c r="I408" s="103" t="s">
        <v>167</v>
      </c>
      <c r="J408" s="175" t="s">
        <v>167</v>
      </c>
      <c r="K408" s="225" t="s">
        <v>167</v>
      </c>
      <c r="L408" s="176" t="s">
        <v>167</v>
      </c>
      <c r="M408" s="177">
        <v>7.7587200000000023E-2</v>
      </c>
      <c r="N408" s="178" t="s">
        <v>33</v>
      </c>
      <c r="O408" s="187"/>
      <c r="P408" s="129">
        <f t="shared" si="0"/>
        <v>7.8423552000000001</v>
      </c>
    </row>
    <row r="409" spans="2:16" ht="15.75" customHeight="1" x14ac:dyDescent="0.25">
      <c r="B409" s="30">
        <v>45471</v>
      </c>
      <c r="C409" s="113">
        <v>7.7517216000000007</v>
      </c>
      <c r="D409" s="104" t="s">
        <v>33</v>
      </c>
      <c r="E409" s="49" t="s">
        <v>33</v>
      </c>
      <c r="F409" s="105"/>
      <c r="G409" s="102" t="s">
        <v>33</v>
      </c>
      <c r="H409" s="103" t="s">
        <v>33</v>
      </c>
      <c r="I409" s="103" t="s">
        <v>167</v>
      </c>
      <c r="J409" s="175" t="s">
        <v>167</v>
      </c>
      <c r="K409" s="225" t="s">
        <v>167</v>
      </c>
      <c r="L409" s="176" t="s">
        <v>167</v>
      </c>
      <c r="M409" s="177">
        <v>7.0848000000000008E-2</v>
      </c>
      <c r="N409" s="178" t="s">
        <v>33</v>
      </c>
      <c r="O409" s="187"/>
      <c r="P409" s="129">
        <f t="shared" si="0"/>
        <v>7.8225696000000005</v>
      </c>
    </row>
    <row r="410" spans="2:16" ht="15.75" customHeight="1" x14ac:dyDescent="0.25">
      <c r="B410" s="30">
        <v>45474</v>
      </c>
      <c r="C410" s="113">
        <v>8.56</v>
      </c>
      <c r="D410" s="104" t="s">
        <v>33</v>
      </c>
      <c r="E410" s="49" t="s">
        <v>33</v>
      </c>
      <c r="F410" s="105"/>
      <c r="G410" s="102" t="s">
        <v>33</v>
      </c>
      <c r="H410" s="103" t="s">
        <v>33</v>
      </c>
      <c r="I410" s="103" t="s">
        <v>167</v>
      </c>
      <c r="J410" s="175" t="s">
        <v>167</v>
      </c>
      <c r="K410" s="225" t="s">
        <v>167</v>
      </c>
      <c r="L410" s="176" t="s">
        <v>167</v>
      </c>
      <c r="M410" s="177">
        <v>7.2316800000000001E-2</v>
      </c>
      <c r="N410" s="178" t="s">
        <v>33</v>
      </c>
      <c r="O410" s="187"/>
      <c r="P410" s="129">
        <f>C410+M410</f>
        <v>8.6323167999999999</v>
      </c>
    </row>
    <row r="411" spans="2:16" ht="15.75" customHeight="1" x14ac:dyDescent="0.25">
      <c r="B411" s="30">
        <v>45476</v>
      </c>
      <c r="C411" s="113">
        <v>9.4837823999999991</v>
      </c>
      <c r="D411" s="104" t="s">
        <v>33</v>
      </c>
      <c r="E411" s="49" t="s">
        <v>33</v>
      </c>
      <c r="F411" s="105"/>
      <c r="G411" s="102" t="s">
        <v>33</v>
      </c>
      <c r="H411" s="103" t="s">
        <v>33</v>
      </c>
      <c r="I411" s="103" t="s">
        <v>167</v>
      </c>
      <c r="J411" s="175" t="s">
        <v>167</v>
      </c>
      <c r="K411" s="225" t="s">
        <v>167</v>
      </c>
      <c r="L411" s="176" t="s">
        <v>167</v>
      </c>
      <c r="M411" s="177">
        <v>0.17919360000000001</v>
      </c>
      <c r="N411" s="178" t="s">
        <v>33</v>
      </c>
      <c r="O411" s="187"/>
      <c r="P411" s="129">
        <f t="shared" ref="P411:P416" si="1">C411+M411</f>
        <v>9.6629759999999987</v>
      </c>
    </row>
    <row r="412" spans="2:16" ht="15.75" customHeight="1" x14ac:dyDescent="0.25">
      <c r="B412" s="30">
        <v>45478</v>
      </c>
      <c r="C412" s="113">
        <v>5.7151872000000008</v>
      </c>
      <c r="D412" s="104" t="s">
        <v>33</v>
      </c>
      <c r="E412" s="49" t="s">
        <v>33</v>
      </c>
      <c r="F412" s="105"/>
      <c r="G412" s="102" t="s">
        <v>33</v>
      </c>
      <c r="H412" s="103" t="s">
        <v>33</v>
      </c>
      <c r="I412" s="103" t="s">
        <v>167</v>
      </c>
      <c r="J412" s="175" t="s">
        <v>167</v>
      </c>
      <c r="K412" s="225" t="s">
        <v>167</v>
      </c>
      <c r="L412" s="176" t="s">
        <v>167</v>
      </c>
      <c r="M412" s="177">
        <v>4.0521600000000012E-2</v>
      </c>
      <c r="N412" s="178" t="s">
        <v>33</v>
      </c>
      <c r="O412" s="187"/>
      <c r="P412" s="129">
        <f t="shared" si="1"/>
        <v>5.7557088000000007</v>
      </c>
    </row>
    <row r="413" spans="2:16" ht="15.75" customHeight="1" x14ac:dyDescent="0.25">
      <c r="B413" s="30">
        <v>45481</v>
      </c>
      <c r="C413" s="113">
        <v>7.4870784000000006</v>
      </c>
      <c r="D413" s="104" t="s">
        <v>33</v>
      </c>
      <c r="E413" s="49" t="s">
        <v>33</v>
      </c>
      <c r="F413" s="105"/>
      <c r="G413" s="102" t="s">
        <v>33</v>
      </c>
      <c r="H413" s="103" t="s">
        <v>33</v>
      </c>
      <c r="I413" s="103" t="s">
        <v>167</v>
      </c>
      <c r="J413" s="175" t="s">
        <v>167</v>
      </c>
      <c r="K413" s="225" t="s">
        <v>167</v>
      </c>
      <c r="L413" s="176" t="s">
        <v>167</v>
      </c>
      <c r="M413" s="177">
        <v>3.3696000000000004E-2</v>
      </c>
      <c r="N413" s="178" t="s">
        <v>33</v>
      </c>
      <c r="O413" s="187"/>
      <c r="P413" s="129">
        <f t="shared" si="1"/>
        <v>7.5207744000000005</v>
      </c>
    </row>
    <row r="414" spans="2:16" ht="15.75" customHeight="1" x14ac:dyDescent="0.25">
      <c r="B414" s="30">
        <v>45483</v>
      </c>
      <c r="C414" s="113">
        <v>2.9922048000000001</v>
      </c>
      <c r="D414" s="104" t="s">
        <v>33</v>
      </c>
      <c r="E414" s="49" t="s">
        <v>33</v>
      </c>
      <c r="F414" s="105"/>
      <c r="G414" s="102" t="s">
        <v>33</v>
      </c>
      <c r="H414" s="103" t="s">
        <v>33</v>
      </c>
      <c r="I414" s="103" t="s">
        <v>167</v>
      </c>
      <c r="J414" s="175" t="s">
        <v>167</v>
      </c>
      <c r="K414" s="225" t="s">
        <v>167</v>
      </c>
      <c r="L414" s="176" t="s">
        <v>167</v>
      </c>
      <c r="M414" s="177">
        <v>3.4214399999999999E-2</v>
      </c>
      <c r="N414" s="178" t="s">
        <v>33</v>
      </c>
      <c r="O414" s="187"/>
      <c r="P414" s="129">
        <f t="shared" si="1"/>
        <v>3.0264192000000003</v>
      </c>
    </row>
    <row r="415" spans="2:16" ht="15.75" customHeight="1" x14ac:dyDescent="0.25">
      <c r="B415" s="30">
        <v>45485</v>
      </c>
      <c r="C415" s="113">
        <v>1.550448</v>
      </c>
      <c r="D415" s="104" t="s">
        <v>33</v>
      </c>
      <c r="E415" s="49" t="s">
        <v>33</v>
      </c>
      <c r="F415" s="105"/>
      <c r="G415" s="102" t="s">
        <v>33</v>
      </c>
      <c r="H415" s="103" t="s">
        <v>33</v>
      </c>
      <c r="I415" s="103" t="s">
        <v>167</v>
      </c>
      <c r="J415" s="175" t="s">
        <v>167</v>
      </c>
      <c r="K415" s="225" t="s">
        <v>167</v>
      </c>
      <c r="L415" s="176" t="s">
        <v>167</v>
      </c>
      <c r="M415" s="177">
        <v>1.0281600000000002E-2</v>
      </c>
      <c r="N415" s="178" t="s">
        <v>33</v>
      </c>
      <c r="O415" s="187"/>
      <c r="P415" s="129">
        <f t="shared" si="1"/>
        <v>1.5607296000000002</v>
      </c>
    </row>
    <row r="416" spans="2:16" ht="15.75" customHeight="1" x14ac:dyDescent="0.25">
      <c r="B416" s="30">
        <v>45488</v>
      </c>
      <c r="C416" s="113">
        <v>7.0545599999999995</v>
      </c>
      <c r="D416" s="104" t="s">
        <v>33</v>
      </c>
      <c r="E416" s="49" t="s">
        <v>33</v>
      </c>
      <c r="F416" s="105"/>
      <c r="G416" s="102" t="s">
        <v>33</v>
      </c>
      <c r="H416" s="103" t="s">
        <v>33</v>
      </c>
      <c r="I416" s="103" t="s">
        <v>167</v>
      </c>
      <c r="J416" s="175" t="s">
        <v>167</v>
      </c>
      <c r="K416" s="225" t="s">
        <v>167</v>
      </c>
      <c r="L416" s="176" t="s">
        <v>167</v>
      </c>
      <c r="M416" s="177">
        <v>9.2448000000000027E-3</v>
      </c>
      <c r="N416" s="178" t="s">
        <v>33</v>
      </c>
      <c r="O416" s="187"/>
      <c r="P416" s="129">
        <f t="shared" si="1"/>
        <v>7.0638047999999998</v>
      </c>
    </row>
    <row r="417" spans="2:16" ht="15.75" customHeight="1" x14ac:dyDescent="0.25">
      <c r="B417" s="30">
        <v>45490</v>
      </c>
      <c r="C417" s="113">
        <v>5.9633279999999997</v>
      </c>
      <c r="D417" s="104" t="s">
        <v>33</v>
      </c>
      <c r="E417" s="49" t="s">
        <v>33</v>
      </c>
      <c r="F417" s="105"/>
      <c r="G417" s="102" t="s">
        <v>33</v>
      </c>
      <c r="H417" s="103" t="s">
        <v>33</v>
      </c>
      <c r="I417" s="103" t="s">
        <v>167</v>
      </c>
      <c r="J417" s="175" t="s">
        <v>167</v>
      </c>
      <c r="K417" s="225" t="s">
        <v>167</v>
      </c>
      <c r="L417" s="176" t="s">
        <v>167</v>
      </c>
      <c r="M417" s="177">
        <v>6.8256000000000011E-3</v>
      </c>
      <c r="N417" s="178" t="s">
        <v>33</v>
      </c>
      <c r="O417" s="187"/>
      <c r="P417" s="129">
        <f t="shared" ref="P417:P429" si="2">C417+M417</f>
        <v>5.9701535999999997</v>
      </c>
    </row>
    <row r="418" spans="2:16" ht="15.75" customHeight="1" x14ac:dyDescent="0.25">
      <c r="B418" s="30">
        <v>45492</v>
      </c>
      <c r="C418" s="113">
        <v>6.0604416000000008</v>
      </c>
      <c r="D418" s="104" t="s">
        <v>33</v>
      </c>
      <c r="E418" s="49" t="s">
        <v>33</v>
      </c>
      <c r="F418" s="105"/>
      <c r="G418" s="102" t="s">
        <v>33</v>
      </c>
      <c r="H418" s="103" t="s">
        <v>33</v>
      </c>
      <c r="I418" s="103" t="s">
        <v>167</v>
      </c>
      <c r="J418" s="175" t="s">
        <v>167</v>
      </c>
      <c r="K418" s="225" t="s">
        <v>167</v>
      </c>
      <c r="L418" s="176" t="s">
        <v>167</v>
      </c>
      <c r="M418" s="177">
        <v>2.38464E-2</v>
      </c>
      <c r="N418" s="178" t="s">
        <v>33</v>
      </c>
      <c r="O418" s="187"/>
      <c r="P418" s="129">
        <f t="shared" si="2"/>
        <v>6.0842880000000008</v>
      </c>
    </row>
    <row r="419" spans="2:16" ht="15.75" customHeight="1" x14ac:dyDescent="0.25">
      <c r="B419" s="30">
        <v>45495</v>
      </c>
      <c r="C419" s="113">
        <f>0.0864*Caudal!E524*Fosfatos!D422</f>
        <v>4.1993856000000003</v>
      </c>
      <c r="D419" s="104" t="s">
        <v>33</v>
      </c>
      <c r="E419" s="49" t="s">
        <v>33</v>
      </c>
      <c r="F419" s="105"/>
      <c r="G419" s="102" t="s">
        <v>33</v>
      </c>
      <c r="H419" s="103" t="s">
        <v>33</v>
      </c>
      <c r="I419" s="103" t="s">
        <v>167</v>
      </c>
      <c r="J419" s="175" t="s">
        <v>167</v>
      </c>
      <c r="K419" s="225" t="s">
        <v>167</v>
      </c>
      <c r="L419" s="176" t="s">
        <v>167</v>
      </c>
      <c r="M419" s="177">
        <v>8.9856000000000016E-3</v>
      </c>
      <c r="N419" s="178" t="s">
        <v>33</v>
      </c>
      <c r="O419" s="187"/>
      <c r="P419" s="129">
        <f t="shared" si="2"/>
        <v>4.2083712000000002</v>
      </c>
    </row>
    <row r="420" spans="2:16" ht="15.75" customHeight="1" x14ac:dyDescent="0.25">
      <c r="B420" s="30">
        <v>45497</v>
      </c>
      <c r="C420" s="113">
        <v>4.9987584000000007</v>
      </c>
      <c r="D420" s="104" t="s">
        <v>33</v>
      </c>
      <c r="E420" s="49" t="s">
        <v>33</v>
      </c>
      <c r="F420" s="105"/>
      <c r="G420" s="102" t="s">
        <v>33</v>
      </c>
      <c r="H420" s="103" t="s">
        <v>33</v>
      </c>
      <c r="I420" s="103" t="s">
        <v>167</v>
      </c>
      <c r="J420" s="175" t="s">
        <v>167</v>
      </c>
      <c r="K420" s="225" t="s">
        <v>167</v>
      </c>
      <c r="L420" s="176" t="s">
        <v>167</v>
      </c>
      <c r="M420" s="177">
        <v>5.0112000000000004E-2</v>
      </c>
      <c r="N420" s="178" t="s">
        <v>33</v>
      </c>
      <c r="O420" s="187"/>
      <c r="P420" s="129">
        <f t="shared" si="2"/>
        <v>5.0488704000000011</v>
      </c>
    </row>
    <row r="421" spans="2:16" ht="15.75" customHeight="1" x14ac:dyDescent="0.25">
      <c r="B421" s="30">
        <v>45499</v>
      </c>
      <c r="C421" s="113">
        <v>7.4869056</v>
      </c>
      <c r="D421" s="104" t="s">
        <v>33</v>
      </c>
      <c r="E421" s="49" t="s">
        <v>33</v>
      </c>
      <c r="F421" s="105"/>
      <c r="G421" s="102" t="s">
        <v>33</v>
      </c>
      <c r="H421" s="103" t="s">
        <v>33</v>
      </c>
      <c r="I421" s="103" t="s">
        <v>167</v>
      </c>
      <c r="J421" s="175" t="s">
        <v>167</v>
      </c>
      <c r="K421" s="225" t="s">
        <v>167</v>
      </c>
      <c r="L421" s="176" t="s">
        <v>167</v>
      </c>
      <c r="M421" s="177">
        <v>1.9008000000000004E-2</v>
      </c>
      <c r="N421" s="178" t="s">
        <v>33</v>
      </c>
      <c r="O421" s="187"/>
      <c r="P421" s="129">
        <f t="shared" si="2"/>
        <v>7.5059136000000004</v>
      </c>
    </row>
    <row r="422" spans="2:16" ht="15.75" customHeight="1" x14ac:dyDescent="0.25">
      <c r="B422" s="30">
        <v>45502</v>
      </c>
      <c r="C422" s="113">
        <v>4.2294527999999998</v>
      </c>
      <c r="D422" s="104" t="s">
        <v>33</v>
      </c>
      <c r="E422" s="49" t="s">
        <v>33</v>
      </c>
      <c r="F422" s="105"/>
      <c r="G422" s="102" t="s">
        <v>33</v>
      </c>
      <c r="H422" s="103" t="s">
        <v>33</v>
      </c>
      <c r="I422" s="103" t="s">
        <v>167</v>
      </c>
      <c r="J422" s="175" t="s">
        <v>167</v>
      </c>
      <c r="K422" s="225" t="s">
        <v>167</v>
      </c>
      <c r="L422" s="176" t="s">
        <v>167</v>
      </c>
      <c r="M422" s="177">
        <v>2.2982400000000004E-2</v>
      </c>
      <c r="N422" s="178" t="s">
        <v>33</v>
      </c>
      <c r="O422" s="187"/>
      <c r="P422" s="129">
        <f t="shared" si="2"/>
        <v>4.2524351999999999</v>
      </c>
    </row>
    <row r="423" spans="2:16" ht="15.75" customHeight="1" x14ac:dyDescent="0.25">
      <c r="B423" s="30">
        <v>45504</v>
      </c>
      <c r="C423" s="113">
        <v>3.7825920000000002</v>
      </c>
      <c r="D423" s="104" t="s">
        <v>33</v>
      </c>
      <c r="E423" s="49" t="s">
        <v>33</v>
      </c>
      <c r="F423" s="105"/>
      <c r="G423" s="102" t="s">
        <v>33</v>
      </c>
      <c r="H423" s="103" t="s">
        <v>33</v>
      </c>
      <c r="I423" s="103" t="s">
        <v>167</v>
      </c>
      <c r="J423" s="175" t="s">
        <v>167</v>
      </c>
      <c r="K423" s="225" t="s">
        <v>167</v>
      </c>
      <c r="L423" s="176" t="s">
        <v>167</v>
      </c>
      <c r="M423" s="177">
        <v>1.8489600000000005E-2</v>
      </c>
      <c r="N423" s="178" t="s">
        <v>33</v>
      </c>
      <c r="O423" s="187"/>
      <c r="P423" s="129">
        <f t="shared" si="2"/>
        <v>3.8010816000000003</v>
      </c>
    </row>
    <row r="424" spans="2:16" ht="15.75" customHeight="1" x14ac:dyDescent="0.25">
      <c r="B424" s="30">
        <v>45506</v>
      </c>
      <c r="C424" s="113">
        <v>2.6071200000000001</v>
      </c>
      <c r="D424" s="104" t="s">
        <v>33</v>
      </c>
      <c r="E424" s="49" t="s">
        <v>33</v>
      </c>
      <c r="F424" s="105"/>
      <c r="G424" s="102" t="s">
        <v>33</v>
      </c>
      <c r="H424" s="103" t="s">
        <v>33</v>
      </c>
      <c r="I424" s="103" t="s">
        <v>167</v>
      </c>
      <c r="J424" s="175" t="s">
        <v>167</v>
      </c>
      <c r="K424" s="225" t="s">
        <v>167</v>
      </c>
      <c r="L424" s="176" t="s">
        <v>167</v>
      </c>
      <c r="M424" s="177">
        <v>6.3158400000000003E-2</v>
      </c>
      <c r="N424" s="178" t="s">
        <v>33</v>
      </c>
      <c r="O424" s="187"/>
      <c r="P424" s="129">
        <f t="shared" si="2"/>
        <v>2.6702783999999999</v>
      </c>
    </row>
    <row r="425" spans="2:16" ht="15.75" customHeight="1" x14ac:dyDescent="0.25">
      <c r="B425" s="30">
        <v>45509</v>
      </c>
      <c r="C425" s="113">
        <v>1.4781312000000002</v>
      </c>
      <c r="D425" s="104" t="s">
        <v>33</v>
      </c>
      <c r="E425" s="49" t="s">
        <v>33</v>
      </c>
      <c r="F425" s="105"/>
      <c r="G425" s="102" t="s">
        <v>33</v>
      </c>
      <c r="H425" s="103" t="s">
        <v>33</v>
      </c>
      <c r="I425" s="103" t="s">
        <v>167</v>
      </c>
      <c r="J425" s="175" t="s">
        <v>167</v>
      </c>
      <c r="K425" s="225" t="s">
        <v>167</v>
      </c>
      <c r="L425" s="176" t="s">
        <v>167</v>
      </c>
      <c r="M425" s="177">
        <v>1.4083199999999999E-2</v>
      </c>
      <c r="N425" s="178" t="s">
        <v>33</v>
      </c>
      <c r="O425" s="187"/>
      <c r="P425" s="129">
        <f t="shared" si="2"/>
        <v>1.4922144000000002</v>
      </c>
    </row>
    <row r="426" spans="2:16" ht="15.75" customHeight="1" x14ac:dyDescent="0.25">
      <c r="B426" s="30">
        <v>45511</v>
      </c>
      <c r="C426" s="113">
        <v>2.3094720000000004</v>
      </c>
      <c r="D426" s="104" t="s">
        <v>33</v>
      </c>
      <c r="E426" s="49" t="s">
        <v>33</v>
      </c>
      <c r="F426" s="105"/>
      <c r="G426" s="102" t="s">
        <v>33</v>
      </c>
      <c r="H426" s="103" t="s">
        <v>33</v>
      </c>
      <c r="I426" s="103" t="s">
        <v>167</v>
      </c>
      <c r="J426" s="175" t="s">
        <v>167</v>
      </c>
      <c r="K426" s="225" t="s">
        <v>167</v>
      </c>
      <c r="L426" s="176" t="s">
        <v>167</v>
      </c>
      <c r="M426" s="177">
        <v>3.9916800000000002E-2</v>
      </c>
      <c r="N426" s="178" t="s">
        <v>33</v>
      </c>
      <c r="O426" s="187"/>
      <c r="P426" s="129">
        <f t="shared" si="2"/>
        <v>2.3493888000000003</v>
      </c>
    </row>
    <row r="427" spans="2:16" ht="15.75" customHeight="1" x14ac:dyDescent="0.25">
      <c r="B427" s="30">
        <v>45513</v>
      </c>
      <c r="C427" s="113">
        <v>0.70825079999999996</v>
      </c>
      <c r="D427" s="104" t="s">
        <v>33</v>
      </c>
      <c r="E427" s="49" t="s">
        <v>33</v>
      </c>
      <c r="F427" s="105"/>
      <c r="G427" s="102" t="s">
        <v>33</v>
      </c>
      <c r="H427" s="103" t="s">
        <v>33</v>
      </c>
      <c r="I427" s="103" t="s">
        <v>167</v>
      </c>
      <c r="J427" s="175" t="s">
        <v>167</v>
      </c>
      <c r="K427" s="225" t="s">
        <v>167</v>
      </c>
      <c r="L427" s="176" t="s">
        <v>167</v>
      </c>
      <c r="M427" s="177">
        <v>3.6806400000000003E-2</v>
      </c>
      <c r="N427" s="178" t="s">
        <v>33</v>
      </c>
      <c r="O427" s="187"/>
      <c r="P427" s="129">
        <f t="shared" si="2"/>
        <v>0.74505719999999998</v>
      </c>
    </row>
    <row r="428" spans="2:16" ht="15.75" customHeight="1" x14ac:dyDescent="0.25">
      <c r="B428" s="30">
        <v>45516</v>
      </c>
      <c r="C428" s="113">
        <v>4.1420159999999999</v>
      </c>
      <c r="D428" s="104" t="s">
        <v>33</v>
      </c>
      <c r="E428" s="49" t="s">
        <v>33</v>
      </c>
      <c r="F428" s="105"/>
      <c r="G428" s="102" t="s">
        <v>33</v>
      </c>
      <c r="H428" s="103" t="s">
        <v>33</v>
      </c>
      <c r="I428" s="103" t="s">
        <v>167</v>
      </c>
      <c r="J428" s="175" t="s">
        <v>167</v>
      </c>
      <c r="K428" s="225" t="s">
        <v>167</v>
      </c>
      <c r="L428" s="176" t="s">
        <v>167</v>
      </c>
      <c r="M428" s="177">
        <v>5.6332799999999995E-2</v>
      </c>
      <c r="N428" s="178" t="s">
        <v>33</v>
      </c>
      <c r="O428" s="187"/>
      <c r="P428" s="129">
        <f t="shared" si="2"/>
        <v>4.1983487999999998</v>
      </c>
    </row>
    <row r="429" spans="2:16" ht="15.75" customHeight="1" x14ac:dyDescent="0.25">
      <c r="B429" s="30">
        <v>45518</v>
      </c>
      <c r="C429" s="113">
        <v>1.5901056</v>
      </c>
      <c r="D429" s="104" t="s">
        <v>33</v>
      </c>
      <c r="E429" s="49" t="s">
        <v>33</v>
      </c>
      <c r="F429" s="105"/>
      <c r="G429" s="102" t="s">
        <v>33</v>
      </c>
      <c r="H429" s="103" t="s">
        <v>33</v>
      </c>
      <c r="I429" s="103" t="s">
        <v>167</v>
      </c>
      <c r="J429" s="175" t="s">
        <v>167</v>
      </c>
      <c r="K429" s="225" t="s">
        <v>167</v>
      </c>
      <c r="L429" s="176" t="s">
        <v>167</v>
      </c>
      <c r="M429" s="177">
        <v>4.3545600000000004E-2</v>
      </c>
      <c r="N429" s="178" t="s">
        <v>33</v>
      </c>
      <c r="O429" s="187"/>
      <c r="P429" s="129">
        <f t="shared" si="2"/>
        <v>1.6336512000000001</v>
      </c>
    </row>
    <row r="430" spans="2:16" ht="15.75" customHeight="1" x14ac:dyDescent="0.25">
      <c r="B430" s="30">
        <v>45520</v>
      </c>
      <c r="C430" s="113">
        <v>0.88387200000000021</v>
      </c>
      <c r="D430" s="104" t="s">
        <v>33</v>
      </c>
      <c r="E430" s="49" t="s">
        <v>33</v>
      </c>
      <c r="F430" s="105"/>
      <c r="G430" s="102" t="s">
        <v>33</v>
      </c>
      <c r="H430" s="103" t="s">
        <v>33</v>
      </c>
      <c r="I430" s="103" t="s">
        <v>167</v>
      </c>
      <c r="J430" s="175" t="s">
        <v>167</v>
      </c>
      <c r="K430" s="225" t="s">
        <v>167</v>
      </c>
      <c r="L430" s="176" t="s">
        <v>167</v>
      </c>
      <c r="M430" s="177">
        <v>4.136832E-2</v>
      </c>
      <c r="N430" s="178" t="s">
        <v>33</v>
      </c>
      <c r="O430" s="187"/>
      <c r="P430" s="129">
        <f t="shared" ref="P430:P435" si="3">C430+M430</f>
        <v>0.92524032000000023</v>
      </c>
    </row>
    <row r="431" spans="2:16" ht="15.75" customHeight="1" x14ac:dyDescent="0.25">
      <c r="B431" s="30">
        <v>45524</v>
      </c>
      <c r="C431" s="113">
        <v>1.3393728000000003</v>
      </c>
      <c r="D431" s="104" t="s">
        <v>33</v>
      </c>
      <c r="E431" s="49" t="s">
        <v>33</v>
      </c>
      <c r="F431" s="105"/>
      <c r="G431" s="102" t="s">
        <v>33</v>
      </c>
      <c r="H431" s="103" t="s">
        <v>33</v>
      </c>
      <c r="I431" s="103" t="s">
        <v>167</v>
      </c>
      <c r="J431" s="175" t="s">
        <v>167</v>
      </c>
      <c r="K431" s="225" t="s">
        <v>167</v>
      </c>
      <c r="L431" s="176" t="s">
        <v>167</v>
      </c>
      <c r="M431" s="177">
        <v>1.8403199999999998E-2</v>
      </c>
      <c r="N431" s="178" t="s">
        <v>33</v>
      </c>
      <c r="O431" s="187"/>
      <c r="P431" s="129">
        <f t="shared" si="3"/>
        <v>1.3577760000000003</v>
      </c>
    </row>
    <row r="432" spans="2:16" ht="15.75" customHeight="1" x14ac:dyDescent="0.25">
      <c r="B432" s="30">
        <v>45525</v>
      </c>
      <c r="C432" s="113">
        <v>1.1119680000000001</v>
      </c>
      <c r="D432" s="104" t="s">
        <v>33</v>
      </c>
      <c r="E432" s="49" t="s">
        <v>33</v>
      </c>
      <c r="F432" s="105"/>
      <c r="G432" s="102" t="s">
        <v>33</v>
      </c>
      <c r="H432" s="103" t="s">
        <v>33</v>
      </c>
      <c r="I432" s="103" t="s">
        <v>167</v>
      </c>
      <c r="J432" s="175" t="s">
        <v>167</v>
      </c>
      <c r="K432" s="225" t="s">
        <v>167</v>
      </c>
      <c r="L432" s="176" t="s">
        <v>167</v>
      </c>
      <c r="M432" s="177">
        <v>5.5978559999999997E-2</v>
      </c>
      <c r="N432" s="178" t="s">
        <v>33</v>
      </c>
      <c r="O432" s="187"/>
      <c r="P432" s="129">
        <f t="shared" si="3"/>
        <v>1.1679465600000001</v>
      </c>
    </row>
    <row r="433" spans="2:16" ht="15.75" customHeight="1" x14ac:dyDescent="0.25">
      <c r="B433" s="30">
        <v>45527</v>
      </c>
      <c r="C433" s="113">
        <v>1.1114496000000003</v>
      </c>
      <c r="D433" s="104" t="s">
        <v>33</v>
      </c>
      <c r="E433" s="49" t="s">
        <v>33</v>
      </c>
      <c r="F433" s="105"/>
      <c r="G433" s="102" t="s">
        <v>33</v>
      </c>
      <c r="H433" s="103" t="s">
        <v>33</v>
      </c>
      <c r="I433" s="103" t="s">
        <v>167</v>
      </c>
      <c r="J433" s="175" t="s">
        <v>167</v>
      </c>
      <c r="K433" s="225" t="s">
        <v>167</v>
      </c>
      <c r="L433" s="176" t="s">
        <v>167</v>
      </c>
      <c r="M433" s="177">
        <v>3.8232000000000002E-2</v>
      </c>
      <c r="N433" s="178" t="s">
        <v>33</v>
      </c>
      <c r="O433" s="187"/>
      <c r="P433" s="129">
        <f t="shared" si="3"/>
        <v>1.1496816000000003</v>
      </c>
    </row>
    <row r="434" spans="2:16" ht="15.75" customHeight="1" x14ac:dyDescent="0.25">
      <c r="B434" s="30">
        <v>45530</v>
      </c>
      <c r="C434" s="113">
        <v>2.6510111999999997</v>
      </c>
      <c r="D434" s="104" t="s">
        <v>33</v>
      </c>
      <c r="E434" s="49" t="s">
        <v>33</v>
      </c>
      <c r="F434" s="105"/>
      <c r="G434" s="102" t="s">
        <v>33</v>
      </c>
      <c r="H434" s="103" t="s">
        <v>33</v>
      </c>
      <c r="I434" s="103" t="s">
        <v>167</v>
      </c>
      <c r="J434" s="175" t="s">
        <v>167</v>
      </c>
      <c r="K434" s="225" t="s">
        <v>167</v>
      </c>
      <c r="L434" s="176" t="s">
        <v>167</v>
      </c>
      <c r="M434" s="177">
        <v>4.235328E-2</v>
      </c>
      <c r="N434" s="178" t="s">
        <v>33</v>
      </c>
      <c r="O434" s="187"/>
      <c r="P434" s="129">
        <f t="shared" si="3"/>
        <v>2.6933644799999996</v>
      </c>
    </row>
    <row r="435" spans="2:16" ht="15.75" customHeight="1" x14ac:dyDescent="0.25">
      <c r="B435" s="30">
        <v>45532</v>
      </c>
      <c r="C435" s="113">
        <v>2.4537599999999999</v>
      </c>
      <c r="D435" s="104" t="s">
        <v>33</v>
      </c>
      <c r="E435" s="49" t="s">
        <v>33</v>
      </c>
      <c r="F435" s="105"/>
      <c r="G435" s="102" t="s">
        <v>33</v>
      </c>
      <c r="H435" s="103" t="s">
        <v>33</v>
      </c>
      <c r="I435" s="103" t="s">
        <v>167</v>
      </c>
      <c r="J435" s="175" t="s">
        <v>167</v>
      </c>
      <c r="K435" s="225" t="s">
        <v>167</v>
      </c>
      <c r="L435" s="176" t="s">
        <v>167</v>
      </c>
      <c r="M435" s="177">
        <v>9.9360000000000004E-3</v>
      </c>
      <c r="N435" s="178" t="s">
        <v>33</v>
      </c>
      <c r="O435" s="187"/>
      <c r="P435" s="129">
        <f t="shared" si="3"/>
        <v>2.4636960000000001</v>
      </c>
    </row>
    <row r="436" spans="2:16" ht="15.75" customHeight="1" x14ac:dyDescent="0.25">
      <c r="B436" s="30">
        <v>45534</v>
      </c>
      <c r="C436" s="113">
        <v>2.4748416000000004</v>
      </c>
      <c r="D436" s="104" t="s">
        <v>33</v>
      </c>
      <c r="E436" s="49" t="s">
        <v>33</v>
      </c>
      <c r="F436" s="105"/>
      <c r="G436" s="102" t="s">
        <v>33</v>
      </c>
      <c r="H436" s="103" t="s">
        <v>33</v>
      </c>
      <c r="I436" s="103" t="s">
        <v>167</v>
      </c>
      <c r="J436" s="175" t="s">
        <v>167</v>
      </c>
      <c r="K436" s="225" t="s">
        <v>167</v>
      </c>
      <c r="L436" s="176" t="s">
        <v>167</v>
      </c>
      <c r="M436" s="177">
        <v>1.1836800000000001E-2</v>
      </c>
      <c r="N436" s="178" t="s">
        <v>33</v>
      </c>
      <c r="O436" s="187"/>
      <c r="P436" s="129">
        <f t="shared" ref="P436:P441" si="4">C436+M436</f>
        <v>2.4866784000000006</v>
      </c>
    </row>
    <row r="437" spans="2:16" ht="15.75" customHeight="1" x14ac:dyDescent="0.25">
      <c r="B437" s="30">
        <v>45537</v>
      </c>
      <c r="C437" s="113">
        <v>3.0343680000000002</v>
      </c>
      <c r="D437" s="104" t="s">
        <v>33</v>
      </c>
      <c r="E437" s="49" t="s">
        <v>33</v>
      </c>
      <c r="F437" s="105"/>
      <c r="G437" s="102" t="s">
        <v>33</v>
      </c>
      <c r="H437" s="103" t="s">
        <v>33</v>
      </c>
      <c r="I437" s="103" t="s">
        <v>167</v>
      </c>
      <c r="J437" s="175" t="s">
        <v>167</v>
      </c>
      <c r="K437" s="225" t="s">
        <v>167</v>
      </c>
      <c r="L437" s="176" t="s">
        <v>167</v>
      </c>
      <c r="M437" s="177">
        <f>0.0864*Caudal!Y542*0.1</f>
        <v>3.7324800000000005E-2</v>
      </c>
      <c r="N437" s="178" t="s">
        <v>33</v>
      </c>
      <c r="O437" s="187"/>
      <c r="P437" s="129">
        <f t="shared" si="4"/>
        <v>3.0716928000000001</v>
      </c>
    </row>
    <row r="438" spans="2:16" ht="15.75" customHeight="1" x14ac:dyDescent="0.25">
      <c r="B438" s="30">
        <v>45539</v>
      </c>
      <c r="C438" s="113">
        <v>2.2014720000000003</v>
      </c>
      <c r="D438" s="104" t="s">
        <v>33</v>
      </c>
      <c r="E438" s="49" t="s">
        <v>33</v>
      </c>
      <c r="F438" s="105"/>
      <c r="G438" s="102" t="s">
        <v>33</v>
      </c>
      <c r="H438" s="103" t="s">
        <v>33</v>
      </c>
      <c r="I438" s="103" t="s">
        <v>167</v>
      </c>
      <c r="J438" s="175" t="s">
        <v>167</v>
      </c>
      <c r="K438" s="225" t="s">
        <v>167</v>
      </c>
      <c r="L438" s="176" t="s">
        <v>167</v>
      </c>
      <c r="M438" s="177">
        <f>0.0864*Caudal!Y543*0.1</f>
        <v>2.2464000000000001E-2</v>
      </c>
      <c r="N438" s="178" t="s">
        <v>33</v>
      </c>
      <c r="O438" s="187"/>
      <c r="P438" s="129">
        <f t="shared" si="4"/>
        <v>2.2239360000000001</v>
      </c>
    </row>
    <row r="439" spans="2:16" ht="15.75" customHeight="1" x14ac:dyDescent="0.25">
      <c r="B439" s="30">
        <v>45541</v>
      </c>
      <c r="C439" s="113">
        <v>1.4204160000000003</v>
      </c>
      <c r="D439" s="104" t="s">
        <v>33</v>
      </c>
      <c r="E439" s="49" t="s">
        <v>33</v>
      </c>
      <c r="F439" s="105"/>
      <c r="G439" s="102" t="s">
        <v>33</v>
      </c>
      <c r="H439" s="103" t="s">
        <v>33</v>
      </c>
      <c r="I439" s="103" t="s">
        <v>167</v>
      </c>
      <c r="J439" s="175" t="s">
        <v>167</v>
      </c>
      <c r="K439" s="225" t="s">
        <v>167</v>
      </c>
      <c r="L439" s="176" t="s">
        <v>167</v>
      </c>
      <c r="M439" s="177">
        <v>9.2171520000000021E-2</v>
      </c>
      <c r="N439" s="178" t="s">
        <v>33</v>
      </c>
      <c r="O439" s="187"/>
      <c r="P439" s="129">
        <f>C439+M439</f>
        <v>1.5125875200000003</v>
      </c>
    </row>
    <row r="440" spans="2:16" ht="15.75" customHeight="1" x14ac:dyDescent="0.25">
      <c r="B440" s="30">
        <v>45546</v>
      </c>
      <c r="C440" s="113">
        <v>0.11491200000000001</v>
      </c>
      <c r="D440" s="104" t="s">
        <v>33</v>
      </c>
      <c r="E440" s="49" t="s">
        <v>33</v>
      </c>
      <c r="F440" s="105"/>
      <c r="G440" s="102" t="s">
        <v>33</v>
      </c>
      <c r="H440" s="103" t="s">
        <v>33</v>
      </c>
      <c r="I440" s="103" t="s">
        <v>167</v>
      </c>
      <c r="J440" s="175" t="s">
        <v>167</v>
      </c>
      <c r="K440" s="225" t="s">
        <v>167</v>
      </c>
      <c r="L440" s="176" t="s">
        <v>167</v>
      </c>
      <c r="M440" s="177">
        <v>1.3478400000000001E-2</v>
      </c>
      <c r="N440" s="178" t="s">
        <v>33</v>
      </c>
      <c r="O440" s="187"/>
      <c r="P440" s="129">
        <f t="shared" si="4"/>
        <v>0.12839040000000002</v>
      </c>
    </row>
    <row r="441" spans="2:16" ht="15.75" customHeight="1" x14ac:dyDescent="0.25">
      <c r="B441" s="30">
        <v>45547</v>
      </c>
      <c r="C441" s="113">
        <v>0.10022400000000001</v>
      </c>
      <c r="D441" s="104" t="s">
        <v>33</v>
      </c>
      <c r="E441" s="49" t="s">
        <v>33</v>
      </c>
      <c r="F441" s="105"/>
      <c r="G441" s="102" t="s">
        <v>33</v>
      </c>
      <c r="H441" s="103" t="s">
        <v>33</v>
      </c>
      <c r="I441" s="103" t="s">
        <v>167</v>
      </c>
      <c r="J441" s="175" t="s">
        <v>167</v>
      </c>
      <c r="K441" s="225" t="s">
        <v>167</v>
      </c>
      <c r="L441" s="176" t="s">
        <v>167</v>
      </c>
      <c r="M441" s="177">
        <v>1.71936E-2</v>
      </c>
      <c r="N441" s="178" t="s">
        <v>33</v>
      </c>
      <c r="O441" s="187"/>
      <c r="P441" s="129">
        <f t="shared" si="4"/>
        <v>0.11741760000000001</v>
      </c>
    </row>
    <row r="442" spans="2:16" ht="15.75" customHeight="1" x14ac:dyDescent="0.25">
      <c r="B442" s="30">
        <v>45548</v>
      </c>
      <c r="C442" s="113">
        <v>0.39571200000000001</v>
      </c>
      <c r="D442" s="104" t="s">
        <v>33</v>
      </c>
      <c r="E442" s="49" t="s">
        <v>33</v>
      </c>
      <c r="F442" s="105"/>
      <c r="G442" s="102" t="s">
        <v>33</v>
      </c>
      <c r="H442" s="103" t="s">
        <v>33</v>
      </c>
      <c r="I442" s="103" t="s">
        <v>167</v>
      </c>
      <c r="J442" s="175" t="s">
        <v>167</v>
      </c>
      <c r="K442" s="225" t="s">
        <v>167</v>
      </c>
      <c r="L442" s="176" t="s">
        <v>167</v>
      </c>
      <c r="M442" s="177">
        <v>3.1536000000000002E-2</v>
      </c>
      <c r="N442" s="178" t="s">
        <v>33</v>
      </c>
      <c r="O442" s="187"/>
      <c r="P442" s="129">
        <f t="shared" ref="P442:P448" si="5">C442+M442</f>
        <v>0.42724800000000002</v>
      </c>
    </row>
    <row r="443" spans="2:16" ht="15.75" customHeight="1" x14ac:dyDescent="0.25">
      <c r="B443" s="30">
        <v>45551</v>
      </c>
      <c r="C443" s="113">
        <v>0.82667520000000005</v>
      </c>
      <c r="D443" s="104" t="s">
        <v>33</v>
      </c>
      <c r="E443" s="49" t="s">
        <v>33</v>
      </c>
      <c r="F443" s="105"/>
      <c r="G443" s="102" t="s">
        <v>33</v>
      </c>
      <c r="H443" s="103" t="s">
        <v>33</v>
      </c>
      <c r="I443" s="103" t="s">
        <v>167</v>
      </c>
      <c r="J443" s="175" t="s">
        <v>167</v>
      </c>
      <c r="K443" s="225" t="s">
        <v>167</v>
      </c>
      <c r="L443" s="176" t="s">
        <v>167</v>
      </c>
      <c r="M443" s="177">
        <v>1.5206400000000002E-2</v>
      </c>
      <c r="N443" s="178" t="s">
        <v>33</v>
      </c>
      <c r="O443" s="187"/>
      <c r="P443" s="129">
        <f t="shared" si="5"/>
        <v>0.84188160000000001</v>
      </c>
    </row>
    <row r="444" spans="2:16" ht="15.75" customHeight="1" x14ac:dyDescent="0.25">
      <c r="B444" s="30">
        <v>45553</v>
      </c>
      <c r="C444" s="113">
        <v>2.5608960000000001</v>
      </c>
      <c r="D444" s="104" t="s">
        <v>33</v>
      </c>
      <c r="E444" s="49" t="s">
        <v>33</v>
      </c>
      <c r="F444" s="105"/>
      <c r="G444" s="102" t="s">
        <v>33</v>
      </c>
      <c r="H444" s="103" t="s">
        <v>33</v>
      </c>
      <c r="I444" s="103" t="s">
        <v>167</v>
      </c>
      <c r="J444" s="175" t="s">
        <v>167</v>
      </c>
      <c r="K444" s="225" t="s">
        <v>167</v>
      </c>
      <c r="L444" s="176" t="s">
        <v>167</v>
      </c>
      <c r="M444" s="177">
        <v>2.6438400000000001E-2</v>
      </c>
      <c r="N444" s="178" t="s">
        <v>33</v>
      </c>
      <c r="O444" s="187"/>
      <c r="P444" s="129">
        <f t="shared" si="5"/>
        <v>2.5873344</v>
      </c>
    </row>
    <row r="445" spans="2:16" ht="15.75" customHeight="1" x14ac:dyDescent="0.25">
      <c r="B445" s="30">
        <v>45555</v>
      </c>
      <c r="C445" s="113">
        <v>1.6235424000000001</v>
      </c>
      <c r="D445" s="104" t="s">
        <v>33</v>
      </c>
      <c r="E445" s="49" t="s">
        <v>33</v>
      </c>
      <c r="F445" s="105"/>
      <c r="G445" s="102" t="s">
        <v>33</v>
      </c>
      <c r="H445" s="103" t="s">
        <v>33</v>
      </c>
      <c r="I445" s="103" t="s">
        <v>167</v>
      </c>
      <c r="J445" s="175" t="s">
        <v>167</v>
      </c>
      <c r="K445" s="225" t="s">
        <v>167</v>
      </c>
      <c r="L445" s="176" t="s">
        <v>167</v>
      </c>
      <c r="M445" s="177">
        <v>2.47104E-2</v>
      </c>
      <c r="N445" s="178" t="s">
        <v>33</v>
      </c>
      <c r="O445" s="187"/>
      <c r="P445" s="129">
        <f t="shared" si="5"/>
        <v>1.6482528000000001</v>
      </c>
    </row>
    <row r="446" spans="2:16" ht="15.75" customHeight="1" x14ac:dyDescent="0.25">
      <c r="B446" s="30">
        <v>45558</v>
      </c>
      <c r="C446" s="113">
        <v>1.4012352000000003</v>
      </c>
      <c r="D446" s="104" t="s">
        <v>33</v>
      </c>
      <c r="E446" s="49" t="s">
        <v>33</v>
      </c>
      <c r="F446" s="105"/>
      <c r="G446" s="102" t="s">
        <v>33</v>
      </c>
      <c r="H446" s="103" t="s">
        <v>33</v>
      </c>
      <c r="I446" s="103" t="s">
        <v>167</v>
      </c>
      <c r="J446" s="175" t="s">
        <v>167</v>
      </c>
      <c r="K446" s="225" t="s">
        <v>167</v>
      </c>
      <c r="L446" s="176" t="s">
        <v>167</v>
      </c>
      <c r="M446" s="177">
        <v>3.0931200000000006E-2</v>
      </c>
      <c r="N446" s="178" t="s">
        <v>33</v>
      </c>
      <c r="O446" s="187"/>
      <c r="P446" s="129">
        <f t="shared" si="5"/>
        <v>1.4321664000000003</v>
      </c>
    </row>
    <row r="447" spans="2:16" ht="15.75" customHeight="1" x14ac:dyDescent="0.25">
      <c r="B447" s="30">
        <v>45560</v>
      </c>
      <c r="C447" s="113">
        <v>3.2987520000000004</v>
      </c>
      <c r="D447" s="104" t="s">
        <v>33</v>
      </c>
      <c r="E447" s="49" t="s">
        <v>33</v>
      </c>
      <c r="F447" s="105"/>
      <c r="G447" s="102" t="s">
        <v>33</v>
      </c>
      <c r="H447" s="103" t="s">
        <v>33</v>
      </c>
      <c r="I447" s="103" t="s">
        <v>167</v>
      </c>
      <c r="J447" s="175" t="s">
        <v>167</v>
      </c>
      <c r="K447" s="225" t="s">
        <v>167</v>
      </c>
      <c r="L447" s="176" t="s">
        <v>167</v>
      </c>
      <c r="M447" s="177">
        <v>4.2336000000000013E-2</v>
      </c>
      <c r="N447" s="178" t="s">
        <v>33</v>
      </c>
      <c r="O447" s="187"/>
      <c r="P447" s="129">
        <f t="shared" si="5"/>
        <v>3.3410880000000005</v>
      </c>
    </row>
    <row r="448" spans="2:16" ht="15.75" customHeight="1" x14ac:dyDescent="0.25">
      <c r="B448" s="30">
        <v>45565</v>
      </c>
      <c r="C448" s="113">
        <v>0.91108800000000001</v>
      </c>
      <c r="D448" s="104" t="s">
        <v>33</v>
      </c>
      <c r="E448" s="49" t="s">
        <v>33</v>
      </c>
      <c r="F448" s="105"/>
      <c r="G448" s="102" t="s">
        <v>33</v>
      </c>
      <c r="H448" s="103" t="s">
        <v>33</v>
      </c>
      <c r="I448" s="103" t="s">
        <v>167</v>
      </c>
      <c r="J448" s="175" t="s">
        <v>167</v>
      </c>
      <c r="K448" s="225" t="s">
        <v>167</v>
      </c>
      <c r="L448" s="176" t="s">
        <v>167</v>
      </c>
      <c r="M448" s="177">
        <v>2.5142400000000006E-2</v>
      </c>
      <c r="N448" s="178" t="s">
        <v>33</v>
      </c>
      <c r="O448" s="187"/>
      <c r="P448" s="129">
        <f t="shared" si="5"/>
        <v>0.93623040000000002</v>
      </c>
    </row>
    <row r="449" spans="2:16" ht="15.75" customHeight="1" x14ac:dyDescent="0.25">
      <c r="B449" s="30">
        <v>45567</v>
      </c>
      <c r="C449" s="113">
        <v>2.0945088000000003</v>
      </c>
      <c r="D449" s="104" t="s">
        <v>33</v>
      </c>
      <c r="E449" s="49" t="s">
        <v>33</v>
      </c>
      <c r="F449" s="105"/>
      <c r="G449" s="102" t="s">
        <v>33</v>
      </c>
      <c r="H449" s="103" t="s">
        <v>33</v>
      </c>
      <c r="I449" s="103" t="s">
        <v>167</v>
      </c>
      <c r="J449" s="175" t="s">
        <v>167</v>
      </c>
      <c r="K449" s="225" t="s">
        <v>167</v>
      </c>
      <c r="L449" s="176" t="s">
        <v>167</v>
      </c>
      <c r="M449" s="177">
        <v>4.1472000000000009E-2</v>
      </c>
      <c r="N449" s="178" t="s">
        <v>33</v>
      </c>
      <c r="O449" s="187"/>
      <c r="P449" s="129">
        <f t="shared" ref="P449:P454" si="6">C449+M449</f>
        <v>2.1359808000000005</v>
      </c>
    </row>
    <row r="450" spans="2:16" ht="15.75" customHeight="1" x14ac:dyDescent="0.25">
      <c r="B450" s="30">
        <v>45569</v>
      </c>
      <c r="C450" s="113">
        <v>0.14065920000000001</v>
      </c>
      <c r="D450" s="104" t="s">
        <v>33</v>
      </c>
      <c r="E450" s="49" t="s">
        <v>33</v>
      </c>
      <c r="F450" s="105"/>
      <c r="G450" s="102" t="s">
        <v>33</v>
      </c>
      <c r="H450" s="103" t="s">
        <v>33</v>
      </c>
      <c r="I450" s="103" t="s">
        <v>167</v>
      </c>
      <c r="J450" s="175" t="s">
        <v>167</v>
      </c>
      <c r="K450" s="225" t="s">
        <v>167</v>
      </c>
      <c r="L450" s="176" t="s">
        <v>167</v>
      </c>
      <c r="M450" s="177">
        <v>2.0563200000000004E-2</v>
      </c>
      <c r="N450" s="178" t="s">
        <v>33</v>
      </c>
      <c r="O450" s="187"/>
      <c r="P450" s="129">
        <f t="shared" si="6"/>
        <v>0.16122240000000002</v>
      </c>
    </row>
    <row r="451" spans="2:16" ht="15.75" customHeight="1" x14ac:dyDescent="0.25">
      <c r="B451" s="30">
        <v>45572</v>
      </c>
      <c r="C451" s="113">
        <v>0.68757120000000005</v>
      </c>
      <c r="D451" s="104" t="s">
        <v>33</v>
      </c>
      <c r="E451" s="49" t="s">
        <v>33</v>
      </c>
      <c r="F451" s="105"/>
      <c r="G451" s="102" t="s">
        <v>33</v>
      </c>
      <c r="H451" s="103" t="s">
        <v>33</v>
      </c>
      <c r="I451" s="103" t="s">
        <v>167</v>
      </c>
      <c r="J451" s="175" t="s">
        <v>167</v>
      </c>
      <c r="K451" s="225" t="s">
        <v>167</v>
      </c>
      <c r="L451" s="176" t="s">
        <v>167</v>
      </c>
      <c r="M451" s="177">
        <v>2.1513600000000004E-2</v>
      </c>
      <c r="N451" s="178" t="s">
        <v>33</v>
      </c>
      <c r="O451" s="187"/>
      <c r="P451" s="129">
        <f t="shared" si="6"/>
        <v>0.70908480000000007</v>
      </c>
    </row>
    <row r="452" spans="2:16" ht="15.75" customHeight="1" x14ac:dyDescent="0.25">
      <c r="B452" s="30">
        <v>45576</v>
      </c>
      <c r="C452" s="113">
        <v>0.76688640000000008</v>
      </c>
      <c r="D452" s="104" t="s">
        <v>33</v>
      </c>
      <c r="E452" s="49" t="s">
        <v>33</v>
      </c>
      <c r="F452" s="105"/>
      <c r="G452" s="102" t="s">
        <v>33</v>
      </c>
      <c r="H452" s="103" t="s">
        <v>33</v>
      </c>
      <c r="I452" s="103" t="s">
        <v>167</v>
      </c>
      <c r="J452" s="175" t="s">
        <v>167</v>
      </c>
      <c r="K452" s="225" t="s">
        <v>167</v>
      </c>
      <c r="L452" s="176" t="s">
        <v>167</v>
      </c>
      <c r="M452" s="177">
        <v>1.8230400000000001E-2</v>
      </c>
      <c r="N452" s="178" t="s">
        <v>33</v>
      </c>
      <c r="O452" s="187"/>
      <c r="P452" s="129">
        <f t="shared" si="6"/>
        <v>0.78511680000000006</v>
      </c>
    </row>
    <row r="453" spans="2:16" ht="15.75" customHeight="1" x14ac:dyDescent="0.25">
      <c r="B453" s="30">
        <v>45579</v>
      </c>
      <c r="C453" s="113">
        <v>0.87583680000000008</v>
      </c>
      <c r="D453" s="104" t="s">
        <v>33</v>
      </c>
      <c r="E453" s="49" t="s">
        <v>33</v>
      </c>
      <c r="F453" s="105"/>
      <c r="G453" s="102" t="s">
        <v>33</v>
      </c>
      <c r="H453" s="103" t="s">
        <v>33</v>
      </c>
      <c r="I453" s="103" t="s">
        <v>167</v>
      </c>
      <c r="J453" s="175" t="s">
        <v>167</v>
      </c>
      <c r="K453" s="225" t="s">
        <v>167</v>
      </c>
      <c r="L453" s="176" t="s">
        <v>167</v>
      </c>
      <c r="M453" s="177">
        <f>0.0864*Caudal!Y558*0.1</f>
        <v>2.0822400000000005E-2</v>
      </c>
      <c r="N453" s="178" t="s">
        <v>33</v>
      </c>
      <c r="O453" s="187"/>
      <c r="P453" s="129">
        <f t="shared" si="6"/>
        <v>0.8966592000000001</v>
      </c>
    </row>
    <row r="454" spans="2:16" ht="15.75" customHeight="1" x14ac:dyDescent="0.25">
      <c r="B454" s="30">
        <v>45581</v>
      </c>
      <c r="C454" s="113">
        <v>2.2693824</v>
      </c>
      <c r="D454" s="104" t="s">
        <v>33</v>
      </c>
      <c r="E454" s="49" t="s">
        <v>33</v>
      </c>
      <c r="F454" s="105"/>
      <c r="G454" s="102" t="s">
        <v>33</v>
      </c>
      <c r="H454" s="103" t="s">
        <v>33</v>
      </c>
      <c r="I454" s="103" t="s">
        <v>167</v>
      </c>
      <c r="J454" s="175" t="s">
        <v>167</v>
      </c>
      <c r="K454" s="225" t="s">
        <v>167</v>
      </c>
      <c r="L454" s="176" t="s">
        <v>167</v>
      </c>
      <c r="M454" s="177">
        <v>2.3760000000000003E-2</v>
      </c>
      <c r="N454" s="178" t="s">
        <v>33</v>
      </c>
      <c r="O454" s="187"/>
      <c r="P454" s="129">
        <f t="shared" si="6"/>
        <v>2.2931423999999998</v>
      </c>
    </row>
    <row r="455" spans="2:16" ht="15.75" customHeight="1" x14ac:dyDescent="0.25">
      <c r="B455" s="30">
        <v>45583</v>
      </c>
      <c r="C455" s="113">
        <v>1.0773216000000001</v>
      </c>
      <c r="D455" s="104" t="s">
        <v>33</v>
      </c>
      <c r="E455" s="49" t="s">
        <v>33</v>
      </c>
      <c r="F455" s="105"/>
      <c r="G455" s="102" t="s">
        <v>33</v>
      </c>
      <c r="H455" s="103" t="s">
        <v>33</v>
      </c>
      <c r="I455" s="103" t="s">
        <v>167</v>
      </c>
      <c r="J455" s="175" t="s">
        <v>167</v>
      </c>
      <c r="K455" s="225" t="s">
        <v>167</v>
      </c>
      <c r="L455" s="176" t="s">
        <v>167</v>
      </c>
      <c r="M455" s="177">
        <v>5.3308800000000003E-2</v>
      </c>
      <c r="N455" s="178" t="s">
        <v>33</v>
      </c>
      <c r="O455" s="187"/>
      <c r="P455" s="129">
        <f>C455+M455</f>
        <v>1.1306304</v>
      </c>
    </row>
    <row r="456" spans="2:16" ht="15.75" customHeight="1" x14ac:dyDescent="0.25">
      <c r="B456" s="30">
        <v>45586</v>
      </c>
      <c r="C456" s="113">
        <v>2.8169856000000006</v>
      </c>
      <c r="D456" s="104" t="s">
        <v>33</v>
      </c>
      <c r="E456" s="49" t="s">
        <v>33</v>
      </c>
      <c r="F456" s="105"/>
      <c r="G456" s="102" t="s">
        <v>33</v>
      </c>
      <c r="H456" s="103" t="s">
        <v>33</v>
      </c>
      <c r="I456" s="103" t="s">
        <v>167</v>
      </c>
      <c r="J456" s="175" t="s">
        <v>167</v>
      </c>
      <c r="K456" s="225" t="s">
        <v>167</v>
      </c>
      <c r="L456" s="176" t="s">
        <v>167</v>
      </c>
      <c r="M456" s="177">
        <v>5.9529599999999995E-2</v>
      </c>
      <c r="N456" s="178" t="s">
        <v>33</v>
      </c>
      <c r="O456" s="187"/>
      <c r="P456" s="129">
        <f>C456+M456</f>
        <v>2.8765152000000005</v>
      </c>
    </row>
    <row r="457" spans="2:16" ht="15.75" customHeight="1" x14ac:dyDescent="0.25">
      <c r="B457" s="30">
        <v>45588</v>
      </c>
      <c r="C457" s="113">
        <v>1.3586400000000001</v>
      </c>
      <c r="D457" s="104" t="s">
        <v>33</v>
      </c>
      <c r="E457" s="49" t="s">
        <v>33</v>
      </c>
      <c r="F457" s="105"/>
      <c r="G457" s="102">
        <v>0.1254528</v>
      </c>
      <c r="H457" s="103" t="s">
        <v>33</v>
      </c>
      <c r="I457" s="103" t="s">
        <v>167</v>
      </c>
      <c r="J457" s="175" t="s">
        <v>167</v>
      </c>
      <c r="K457" s="225" t="s">
        <v>167</v>
      </c>
      <c r="L457" s="176" t="s">
        <v>167</v>
      </c>
      <c r="M457" s="177">
        <v>6.0480000000000006E-2</v>
      </c>
      <c r="N457" s="178" t="s">
        <v>33</v>
      </c>
      <c r="O457" s="187"/>
      <c r="P457" s="129">
        <f>C457+M457+G457</f>
        <v>1.5445728000000001</v>
      </c>
    </row>
    <row r="458" spans="2:16" ht="15.75" customHeight="1" x14ac:dyDescent="0.25">
      <c r="B458" s="30">
        <v>45590</v>
      </c>
      <c r="C458" s="113">
        <v>1.5440544</v>
      </c>
      <c r="D458" s="104" t="s">
        <v>33</v>
      </c>
      <c r="E458" s="49" t="s">
        <v>33</v>
      </c>
      <c r="F458" s="105"/>
      <c r="G458" s="102" t="s">
        <v>33</v>
      </c>
      <c r="H458" s="103" t="s">
        <v>33</v>
      </c>
      <c r="I458" s="103" t="s">
        <v>167</v>
      </c>
      <c r="J458" s="175" t="s">
        <v>167</v>
      </c>
      <c r="K458" s="225" t="s">
        <v>167</v>
      </c>
      <c r="L458" s="176" t="s">
        <v>167</v>
      </c>
      <c r="M458" s="177">
        <v>4.2854400000000001E-2</v>
      </c>
      <c r="N458" s="178" t="s">
        <v>33</v>
      </c>
      <c r="O458" s="187"/>
      <c r="P458" s="129">
        <f>C458+M458</f>
        <v>1.5869088</v>
      </c>
    </row>
    <row r="459" spans="2:16" ht="15.75" customHeight="1" x14ac:dyDescent="0.25">
      <c r="B459" s="30">
        <v>45593</v>
      </c>
      <c r="C459" s="113">
        <v>2.5952831999999999</v>
      </c>
      <c r="D459" s="104" t="s">
        <v>33</v>
      </c>
      <c r="E459" s="49" t="s">
        <v>33</v>
      </c>
      <c r="F459" s="105"/>
      <c r="G459" s="102" t="s">
        <v>33</v>
      </c>
      <c r="H459" s="103" t="s">
        <v>33</v>
      </c>
      <c r="I459" s="103" t="s">
        <v>167</v>
      </c>
      <c r="J459" s="175" t="s">
        <v>167</v>
      </c>
      <c r="K459" s="225" t="s">
        <v>167</v>
      </c>
      <c r="L459" s="176" t="s">
        <v>167</v>
      </c>
      <c r="M459" s="177">
        <v>8.4585599999999997E-2</v>
      </c>
      <c r="N459" s="178" t="s">
        <v>33</v>
      </c>
      <c r="O459" s="187"/>
      <c r="P459" s="129">
        <f>C459+M459</f>
        <v>2.6798687999999999</v>
      </c>
    </row>
    <row r="460" spans="2:16" ht="15.75" customHeight="1" x14ac:dyDescent="0.25">
      <c r="B460" s="30">
        <v>45595</v>
      </c>
      <c r="C460" s="113">
        <v>23.146560000000001</v>
      </c>
      <c r="D460" s="104" t="s">
        <v>33</v>
      </c>
      <c r="E460" s="49" t="s">
        <v>33</v>
      </c>
      <c r="F460" s="105"/>
      <c r="G460" s="102" t="s">
        <v>33</v>
      </c>
      <c r="H460" s="103" t="s">
        <v>33</v>
      </c>
      <c r="I460" s="103">
        <v>6.6700800000000005E-2</v>
      </c>
      <c r="J460" s="175" t="s">
        <v>167</v>
      </c>
      <c r="K460" s="225" t="s">
        <v>167</v>
      </c>
      <c r="L460" s="176" t="s">
        <v>167</v>
      </c>
      <c r="M460" s="177">
        <v>0.77414399999999994</v>
      </c>
      <c r="N460" s="178" t="s">
        <v>33</v>
      </c>
      <c r="O460" s="187"/>
      <c r="P460" s="129">
        <f t="shared" ref="P460:P465" si="7">C460+M460+I460</f>
        <v>23.9874048</v>
      </c>
    </row>
    <row r="461" spans="2:16" ht="15.75" customHeight="1" x14ac:dyDescent="0.25">
      <c r="B461" s="30">
        <v>45600</v>
      </c>
      <c r="C461" s="113">
        <v>1.6761600000000003</v>
      </c>
      <c r="D461" s="104" t="s">
        <v>33</v>
      </c>
      <c r="E461" s="49" t="s">
        <v>33</v>
      </c>
      <c r="F461" s="105"/>
      <c r="G461" s="102" t="s">
        <v>33</v>
      </c>
      <c r="H461" s="103" t="s">
        <v>33</v>
      </c>
      <c r="I461" s="103">
        <f>0.0864*Caudal!U566*0.1</f>
        <v>4.2940800000000001E-2</v>
      </c>
      <c r="J461" s="175" t="s">
        <v>167</v>
      </c>
      <c r="K461" s="225" t="s">
        <v>167</v>
      </c>
      <c r="L461" s="176" t="s">
        <v>167</v>
      </c>
      <c r="M461" s="177">
        <v>0.19756224</v>
      </c>
      <c r="N461" s="178" t="s">
        <v>33</v>
      </c>
      <c r="O461" s="187"/>
      <c r="P461" s="129">
        <f t="shared" si="7"/>
        <v>1.9166630400000002</v>
      </c>
    </row>
    <row r="462" spans="2:16" ht="15.75" customHeight="1" x14ac:dyDescent="0.25">
      <c r="B462" s="30">
        <v>45602</v>
      </c>
      <c r="C462" s="113">
        <v>13.340800000000002</v>
      </c>
      <c r="D462" s="104" t="s">
        <v>33</v>
      </c>
      <c r="E462" s="49" t="s">
        <v>33</v>
      </c>
      <c r="F462" s="105"/>
      <c r="G462" s="102" t="s">
        <v>33</v>
      </c>
      <c r="H462" s="103" t="s">
        <v>33</v>
      </c>
      <c r="I462" s="103">
        <v>0.21430656000000001</v>
      </c>
      <c r="J462" s="175" t="s">
        <v>167</v>
      </c>
      <c r="K462" s="225" t="s">
        <v>167</v>
      </c>
      <c r="L462" s="176" t="s">
        <v>167</v>
      </c>
      <c r="M462" s="177">
        <v>3.3350400000000002E-2</v>
      </c>
      <c r="N462" s="178" t="s">
        <v>33</v>
      </c>
      <c r="O462" s="187"/>
      <c r="P462" s="129">
        <f t="shared" si="7"/>
        <v>13.588456960000002</v>
      </c>
    </row>
    <row r="463" spans="2:16" ht="15.75" customHeight="1" x14ac:dyDescent="0.25">
      <c r="B463" s="30">
        <v>45604</v>
      </c>
      <c r="C463" s="113">
        <v>7.800192</v>
      </c>
      <c r="D463" s="104" t="s">
        <v>33</v>
      </c>
      <c r="E463" s="49" t="s">
        <v>33</v>
      </c>
      <c r="F463" s="105"/>
      <c r="G463" s="102" t="s">
        <v>33</v>
      </c>
      <c r="H463" s="103" t="s">
        <v>33</v>
      </c>
      <c r="I463" s="103">
        <v>3.6201600000000007E-2</v>
      </c>
      <c r="J463" s="175" t="s">
        <v>167</v>
      </c>
      <c r="K463" s="225" t="s">
        <v>167</v>
      </c>
      <c r="L463" s="176" t="s">
        <v>167</v>
      </c>
      <c r="M463" s="177">
        <f>0.0864*Caudal!Y568*0.1</f>
        <v>3.0758400000000005E-2</v>
      </c>
      <c r="N463" s="178" t="s">
        <v>33</v>
      </c>
      <c r="O463" s="187"/>
      <c r="P463" s="129">
        <f t="shared" si="7"/>
        <v>7.8671519999999999</v>
      </c>
    </row>
    <row r="464" spans="2:16" ht="15.75" customHeight="1" x14ac:dyDescent="0.25">
      <c r="B464" s="30">
        <v>45607</v>
      </c>
      <c r="C464" s="113">
        <v>10.43712</v>
      </c>
      <c r="D464" s="104" t="s">
        <v>33</v>
      </c>
      <c r="E464" s="49" t="s">
        <v>33</v>
      </c>
      <c r="F464" s="105"/>
      <c r="G464" s="102" t="s">
        <v>33</v>
      </c>
      <c r="H464" s="103" t="s">
        <v>33</v>
      </c>
      <c r="I464" s="103">
        <v>2.3328000000000002E-2</v>
      </c>
      <c r="J464" s="175" t="s">
        <v>167</v>
      </c>
      <c r="K464" s="225" t="s">
        <v>167</v>
      </c>
      <c r="L464" s="176" t="s">
        <v>167</v>
      </c>
      <c r="M464" s="177">
        <v>2.1081600000000002E-2</v>
      </c>
      <c r="N464" s="178" t="s">
        <v>33</v>
      </c>
      <c r="O464" s="187"/>
      <c r="P464" s="129">
        <f t="shared" si="7"/>
        <v>10.4815296</v>
      </c>
    </row>
    <row r="465" spans="2:16" ht="15.75" customHeight="1" x14ac:dyDescent="0.25">
      <c r="B465" s="30">
        <v>45609</v>
      </c>
      <c r="C465" s="113">
        <v>3.3609600000000004</v>
      </c>
      <c r="D465" s="104" t="s">
        <v>33</v>
      </c>
      <c r="E465" s="49" t="s">
        <v>33</v>
      </c>
      <c r="F465" s="105"/>
      <c r="G465" s="102" t="s">
        <v>33</v>
      </c>
      <c r="H465" s="103" t="s">
        <v>33</v>
      </c>
      <c r="I465" s="103">
        <v>0.29116800000000004</v>
      </c>
      <c r="J465" s="175" t="s">
        <v>167</v>
      </c>
      <c r="K465" s="225" t="s">
        <v>167</v>
      </c>
      <c r="L465" s="176" t="s">
        <v>167</v>
      </c>
      <c r="M465" s="177">
        <v>0.17390592000000002</v>
      </c>
      <c r="N465" s="178" t="s">
        <v>33</v>
      </c>
      <c r="O465" s="187"/>
      <c r="P465" s="129">
        <f t="shared" si="7"/>
        <v>3.8260339200000004</v>
      </c>
    </row>
    <row r="466" spans="2:16" ht="15.75" customHeight="1" x14ac:dyDescent="0.25">
      <c r="B466" s="30">
        <v>45614</v>
      </c>
      <c r="C466" s="113">
        <v>10.293696000000001</v>
      </c>
      <c r="D466" s="104" t="s">
        <v>33</v>
      </c>
      <c r="E466" s="49" t="s">
        <v>33</v>
      </c>
      <c r="F466" s="105"/>
      <c r="G466" s="102" t="s">
        <v>33</v>
      </c>
      <c r="H466" s="103" t="s">
        <v>33</v>
      </c>
      <c r="I466" s="103">
        <v>2.6956800000000003E-2</v>
      </c>
      <c r="J466" s="175" t="s">
        <v>167</v>
      </c>
      <c r="K466" s="225" t="s">
        <v>167</v>
      </c>
      <c r="L466" s="176" t="s">
        <v>167</v>
      </c>
      <c r="M466" s="177">
        <v>2.3587200000000003E-2</v>
      </c>
      <c r="N466" s="178" t="s">
        <v>33</v>
      </c>
      <c r="O466" s="187"/>
      <c r="P466" s="129">
        <f t="shared" ref="P466:P473" si="8">C466+M466+I466</f>
        <v>10.344240000000001</v>
      </c>
    </row>
    <row r="467" spans="2:16" ht="15.75" customHeight="1" x14ac:dyDescent="0.25">
      <c r="B467" s="30">
        <v>45616</v>
      </c>
      <c r="C467" s="113">
        <v>4.8971520000000002</v>
      </c>
      <c r="D467" s="104" t="s">
        <v>33</v>
      </c>
      <c r="E467" s="49" t="s">
        <v>33</v>
      </c>
      <c r="F467" s="105"/>
      <c r="G467" s="102" t="s">
        <v>33</v>
      </c>
      <c r="H467" s="103" t="s">
        <v>33</v>
      </c>
      <c r="I467" s="103">
        <v>5.4432000000000005E-3</v>
      </c>
      <c r="J467" s="175" t="s">
        <v>167</v>
      </c>
      <c r="K467" s="225" t="s">
        <v>167</v>
      </c>
      <c r="L467" s="176" t="s">
        <v>167</v>
      </c>
      <c r="M467" s="177">
        <v>1.4256E-2</v>
      </c>
      <c r="N467" s="178" t="s">
        <v>33</v>
      </c>
      <c r="O467" s="187"/>
      <c r="P467" s="129">
        <f t="shared" si="8"/>
        <v>4.9168512</v>
      </c>
    </row>
    <row r="468" spans="2:16" ht="15.75" customHeight="1" x14ac:dyDescent="0.25">
      <c r="B468" s="30">
        <v>45618</v>
      </c>
      <c r="C468" s="113">
        <v>9.898848000000001</v>
      </c>
      <c r="D468" s="104" t="s">
        <v>33</v>
      </c>
      <c r="E468" s="49" t="s">
        <v>33</v>
      </c>
      <c r="F468" s="105"/>
      <c r="G468" s="102" t="s">
        <v>33</v>
      </c>
      <c r="H468" s="103" t="s">
        <v>33</v>
      </c>
      <c r="I468" s="103">
        <v>6.7392000000000007E-3</v>
      </c>
      <c r="J468" s="175" t="s">
        <v>167</v>
      </c>
      <c r="K468" s="225" t="s">
        <v>167</v>
      </c>
      <c r="L468" s="176" t="s">
        <v>167</v>
      </c>
      <c r="M468" s="177">
        <v>4.3372799999999996E-2</v>
      </c>
      <c r="N468" s="178" t="s">
        <v>33</v>
      </c>
      <c r="O468" s="187"/>
      <c r="P468" s="129">
        <f t="shared" si="8"/>
        <v>9.9489600000000014</v>
      </c>
    </row>
    <row r="469" spans="2:16" ht="15.75" customHeight="1" x14ac:dyDescent="0.25">
      <c r="B469" s="30">
        <v>45621</v>
      </c>
      <c r="C469" s="113">
        <v>7.988544000000001</v>
      </c>
      <c r="D469" s="104" t="s">
        <v>33</v>
      </c>
      <c r="E469" s="49" t="s">
        <v>33</v>
      </c>
      <c r="F469" s="105"/>
      <c r="G469" s="102" t="s">
        <v>33</v>
      </c>
      <c r="H469" s="103" t="s">
        <v>33</v>
      </c>
      <c r="I469" s="211">
        <v>4.5792000000000012E-3</v>
      </c>
      <c r="J469" s="175" t="s">
        <v>167</v>
      </c>
      <c r="K469" s="225" t="s">
        <v>167</v>
      </c>
      <c r="L469" s="176" t="s">
        <v>167</v>
      </c>
      <c r="M469" s="177">
        <v>2.1168000000000006E-2</v>
      </c>
      <c r="N469" s="178" t="s">
        <v>33</v>
      </c>
      <c r="O469" s="187"/>
      <c r="P469" s="129">
        <f t="shared" si="8"/>
        <v>8.0142912000000006</v>
      </c>
    </row>
    <row r="470" spans="2:16" ht="15.75" customHeight="1" x14ac:dyDescent="0.25">
      <c r="B470" s="30">
        <v>45623</v>
      </c>
      <c r="C470" s="113">
        <v>9.6094080000000019</v>
      </c>
      <c r="D470" s="104" t="s">
        <v>33</v>
      </c>
      <c r="E470" s="49" t="s">
        <v>33</v>
      </c>
      <c r="F470" s="105"/>
      <c r="G470" s="102" t="s">
        <v>33</v>
      </c>
      <c r="H470" s="103" t="s">
        <v>33</v>
      </c>
      <c r="I470" s="211">
        <v>5.6160000000000003E-3</v>
      </c>
      <c r="J470" s="175" t="s">
        <v>167</v>
      </c>
      <c r="K470" s="225" t="s">
        <v>167</v>
      </c>
      <c r="L470" s="176" t="s">
        <v>167</v>
      </c>
      <c r="M470" s="177">
        <v>1.8575999999999999E-2</v>
      </c>
      <c r="N470" s="178" t="s">
        <v>33</v>
      </c>
      <c r="O470" s="187"/>
      <c r="P470" s="129">
        <f t="shared" si="8"/>
        <v>9.6336000000000013</v>
      </c>
    </row>
    <row r="471" spans="2:16" ht="15.75" customHeight="1" x14ac:dyDescent="0.25">
      <c r="B471" s="30">
        <v>45625</v>
      </c>
      <c r="C471" s="113">
        <v>11.402208</v>
      </c>
      <c r="D471" s="104" t="s">
        <v>33</v>
      </c>
      <c r="E471" s="49" t="s">
        <v>33</v>
      </c>
      <c r="F471" s="105"/>
      <c r="G471" s="102" t="s">
        <v>33</v>
      </c>
      <c r="H471" s="103" t="s">
        <v>33</v>
      </c>
      <c r="I471" s="211">
        <v>5.0111999999999995E-3</v>
      </c>
      <c r="J471" s="175" t="s">
        <v>167</v>
      </c>
      <c r="K471" s="225" t="s">
        <v>167</v>
      </c>
      <c r="L471" s="176" t="s">
        <v>167</v>
      </c>
      <c r="M471" s="177">
        <v>1.44288E-2</v>
      </c>
      <c r="N471" s="178" t="s">
        <v>33</v>
      </c>
      <c r="O471" s="187"/>
      <c r="P471" s="129">
        <f t="shared" si="8"/>
        <v>11.421647999999999</v>
      </c>
    </row>
    <row r="472" spans="2:16" ht="15.75" customHeight="1" x14ac:dyDescent="0.25">
      <c r="B472" s="30">
        <v>45628</v>
      </c>
      <c r="C472" s="113">
        <v>2.7993600000000001</v>
      </c>
      <c r="D472" s="104" t="s">
        <v>33</v>
      </c>
      <c r="E472" s="49" t="s">
        <v>33</v>
      </c>
      <c r="F472" s="105"/>
      <c r="G472" s="102" t="s">
        <v>33</v>
      </c>
      <c r="H472" s="103" t="s">
        <v>33</v>
      </c>
      <c r="I472" s="211">
        <v>6.0479999999999996E-3</v>
      </c>
      <c r="J472" s="175" t="s">
        <v>167</v>
      </c>
      <c r="K472" s="225" t="s">
        <v>167</v>
      </c>
      <c r="L472" s="176" t="s">
        <v>167</v>
      </c>
      <c r="M472" s="177">
        <v>1.96128E-2</v>
      </c>
      <c r="N472" s="178" t="s">
        <v>33</v>
      </c>
      <c r="O472" s="187"/>
      <c r="P472" s="129">
        <f t="shared" si="8"/>
        <v>2.8250207999999999</v>
      </c>
    </row>
    <row r="473" spans="2:16" ht="15.75" customHeight="1" x14ac:dyDescent="0.25">
      <c r="B473" s="30">
        <v>45630</v>
      </c>
      <c r="C473" s="113">
        <v>9.9792000000000005</v>
      </c>
      <c r="D473" s="104" t="s">
        <v>33</v>
      </c>
      <c r="E473" s="49" t="s">
        <v>33</v>
      </c>
      <c r="F473" s="105"/>
      <c r="G473" s="102" t="s">
        <v>33</v>
      </c>
      <c r="H473" s="103" t="s">
        <v>33</v>
      </c>
      <c r="I473" s="211">
        <v>4.3200000000000001E-3</v>
      </c>
      <c r="J473" s="175" t="s">
        <v>167</v>
      </c>
      <c r="K473" s="225" t="s">
        <v>167</v>
      </c>
      <c r="L473" s="176" t="s">
        <v>167</v>
      </c>
      <c r="M473" s="177">
        <v>2.6524800000000001E-2</v>
      </c>
      <c r="N473" s="178" t="s">
        <v>33</v>
      </c>
      <c r="O473" s="187"/>
      <c r="P473" s="129">
        <f t="shared" si="8"/>
        <v>10.010044800000001</v>
      </c>
    </row>
    <row r="474" spans="2:16" ht="15.75" customHeight="1" x14ac:dyDescent="0.25">
      <c r="B474" s="30">
        <v>45637</v>
      </c>
      <c r="C474" s="113">
        <v>2.7959040000000002</v>
      </c>
      <c r="D474" s="104" t="s">
        <v>33</v>
      </c>
      <c r="E474" s="49" t="s">
        <v>33</v>
      </c>
      <c r="F474" s="105"/>
      <c r="G474" s="102" t="s">
        <v>33</v>
      </c>
      <c r="H474" s="103" t="s">
        <v>33</v>
      </c>
      <c r="I474" s="211">
        <v>2.2032E-2</v>
      </c>
      <c r="J474" s="175" t="s">
        <v>167</v>
      </c>
      <c r="K474" s="225" t="s">
        <v>167</v>
      </c>
      <c r="L474" s="176" t="s">
        <v>167</v>
      </c>
      <c r="M474" s="177">
        <v>5.2271999999999999E-2</v>
      </c>
      <c r="N474" s="178" t="s">
        <v>33</v>
      </c>
      <c r="O474" s="187"/>
      <c r="P474" s="129">
        <f t="shared" ref="P474:P479" si="9">C474+M474+I474</f>
        <v>2.8702079999999999</v>
      </c>
    </row>
    <row r="475" spans="2:16" ht="15.75" customHeight="1" x14ac:dyDescent="0.25">
      <c r="B475" s="30">
        <v>45639</v>
      </c>
      <c r="C475" s="113">
        <v>2.5175232000000003</v>
      </c>
      <c r="D475" s="104" t="s">
        <v>33</v>
      </c>
      <c r="E475" s="49" t="s">
        <v>33</v>
      </c>
      <c r="F475" s="105"/>
      <c r="G475" s="102" t="s">
        <v>33</v>
      </c>
      <c r="H475" s="103" t="s">
        <v>33</v>
      </c>
      <c r="I475" s="211">
        <v>7.2144E-2</v>
      </c>
      <c r="J475" s="175" t="s">
        <v>167</v>
      </c>
      <c r="K475" s="225" t="s">
        <v>167</v>
      </c>
      <c r="L475" s="176" t="s">
        <v>167</v>
      </c>
      <c r="M475" s="177">
        <v>5.149440000000001E-2</v>
      </c>
      <c r="N475" s="178" t="s">
        <v>33</v>
      </c>
      <c r="O475" s="187"/>
      <c r="P475" s="129">
        <f t="shared" si="9"/>
        <v>2.6411616000000007</v>
      </c>
    </row>
    <row r="476" spans="2:16" ht="15.75" customHeight="1" x14ac:dyDescent="0.25">
      <c r="B476" s="30">
        <v>45642</v>
      </c>
      <c r="C476" s="113">
        <v>1.7273088000000005</v>
      </c>
      <c r="D476" s="104" t="s">
        <v>33</v>
      </c>
      <c r="E476" s="49" t="s">
        <v>33</v>
      </c>
      <c r="F476" s="105"/>
      <c r="G476" s="102" t="s">
        <v>33</v>
      </c>
      <c r="H476" s="103" t="s">
        <v>33</v>
      </c>
      <c r="I476" s="211">
        <v>4.5187200000000011E-2</v>
      </c>
      <c r="J476" s="175" t="s">
        <v>167</v>
      </c>
      <c r="K476" s="225" t="s">
        <v>167</v>
      </c>
      <c r="L476" s="176" t="s">
        <v>167</v>
      </c>
      <c r="M476" s="177">
        <v>1.80576E-2</v>
      </c>
      <c r="N476" s="178" t="s">
        <v>33</v>
      </c>
      <c r="O476" s="187"/>
      <c r="P476" s="129">
        <f t="shared" si="9"/>
        <v>1.7905536000000004</v>
      </c>
    </row>
    <row r="477" spans="2:16" ht="15.75" customHeight="1" x14ac:dyDescent="0.25">
      <c r="B477" s="30">
        <v>45643</v>
      </c>
      <c r="C477" s="113">
        <v>4.7926079999999995</v>
      </c>
      <c r="D477" s="104" t="s">
        <v>33</v>
      </c>
      <c r="E477" s="49" t="s">
        <v>33</v>
      </c>
      <c r="F477" s="105"/>
      <c r="G477" s="102" t="s">
        <v>33</v>
      </c>
      <c r="H477" s="103" t="s">
        <v>33</v>
      </c>
      <c r="I477" s="211">
        <v>5.6505600000000003E-2</v>
      </c>
      <c r="J477" s="175" t="s">
        <v>167</v>
      </c>
      <c r="K477" s="225" t="s">
        <v>167</v>
      </c>
      <c r="L477" s="176" t="s">
        <v>167</v>
      </c>
      <c r="M477" s="177">
        <v>3.5769600000000006E-2</v>
      </c>
      <c r="N477" s="178" t="s">
        <v>33</v>
      </c>
      <c r="O477" s="187"/>
      <c r="P477" s="129">
        <f t="shared" si="9"/>
        <v>4.8848832</v>
      </c>
    </row>
    <row r="478" spans="2:16" ht="15.75" customHeight="1" x14ac:dyDescent="0.25">
      <c r="B478" s="30">
        <v>45646</v>
      </c>
      <c r="C478" s="113">
        <v>4.0120704000000007</v>
      </c>
      <c r="D478" s="104" t="s">
        <v>171</v>
      </c>
      <c r="E478" s="49" t="s">
        <v>171</v>
      </c>
      <c r="F478" s="105"/>
      <c r="G478" s="102" t="s">
        <v>171</v>
      </c>
      <c r="H478" s="103" t="s">
        <v>171</v>
      </c>
      <c r="I478" s="211">
        <v>1.2873600000000002E-2</v>
      </c>
      <c r="J478" s="175" t="s">
        <v>171</v>
      </c>
      <c r="K478" s="225" t="s">
        <v>171</v>
      </c>
      <c r="L478" s="176" t="s">
        <v>171</v>
      </c>
      <c r="M478" s="177">
        <v>1.0800000000000002E-2</v>
      </c>
      <c r="N478" s="178" t="s">
        <v>171</v>
      </c>
      <c r="O478" s="187"/>
      <c r="P478" s="129">
        <f t="shared" si="9"/>
        <v>4.0357440000000002</v>
      </c>
    </row>
    <row r="479" spans="2:16" ht="15.75" customHeight="1" x14ac:dyDescent="0.25">
      <c r="B479" s="30">
        <v>45649</v>
      </c>
      <c r="C479" s="113">
        <v>4.3355519999999999</v>
      </c>
      <c r="D479" s="104" t="s">
        <v>171</v>
      </c>
      <c r="E479" s="49" t="s">
        <v>171</v>
      </c>
      <c r="F479" s="105"/>
      <c r="G479" s="102" t="s">
        <v>171</v>
      </c>
      <c r="H479" s="103" t="s">
        <v>171</v>
      </c>
      <c r="I479" s="211">
        <v>8.035200000000001E-3</v>
      </c>
      <c r="J479" s="175" t="s">
        <v>171</v>
      </c>
      <c r="K479" s="225" t="s">
        <v>171</v>
      </c>
      <c r="L479" s="176" t="s">
        <v>171</v>
      </c>
      <c r="M479" s="177">
        <v>5.0198399999999997E-2</v>
      </c>
      <c r="N479" s="178" t="s">
        <v>171</v>
      </c>
      <c r="O479" s="187"/>
      <c r="P479" s="129">
        <f t="shared" si="9"/>
        <v>4.3937856000000002</v>
      </c>
    </row>
    <row r="480" spans="2:16" ht="15.75" customHeight="1" x14ac:dyDescent="0.25">
      <c r="B480" s="30">
        <v>45653</v>
      </c>
      <c r="C480" s="113">
        <v>1.4103936000000001</v>
      </c>
      <c r="D480" s="104" t="s">
        <v>171</v>
      </c>
      <c r="E480" s="49" t="s">
        <v>171</v>
      </c>
      <c r="F480" s="105"/>
      <c r="G480" s="102" t="s">
        <v>171</v>
      </c>
      <c r="H480" s="103" t="s">
        <v>171</v>
      </c>
      <c r="I480" s="211">
        <v>6.5664E-3</v>
      </c>
      <c r="J480" s="175" t="s">
        <v>171</v>
      </c>
      <c r="K480" s="225" t="s">
        <v>171</v>
      </c>
      <c r="L480" s="176" t="s">
        <v>171</v>
      </c>
      <c r="M480" s="177">
        <v>2.1513600000000001E-2</v>
      </c>
      <c r="N480" s="178" t="s">
        <v>171</v>
      </c>
      <c r="O480" s="187"/>
      <c r="P480" s="129">
        <f>C480+M480+I480</f>
        <v>1.4384736000000002</v>
      </c>
    </row>
    <row r="481" spans="2:16" ht="15.75" customHeight="1" x14ac:dyDescent="0.25">
      <c r="B481" s="30">
        <v>45656</v>
      </c>
      <c r="C481" s="113">
        <v>1.6362432000000005</v>
      </c>
      <c r="D481" s="104" t="s">
        <v>171</v>
      </c>
      <c r="E481" s="49" t="s">
        <v>171</v>
      </c>
      <c r="F481" s="105"/>
      <c r="G481" s="102" t="s">
        <v>171</v>
      </c>
      <c r="H481" s="103" t="s">
        <v>171</v>
      </c>
      <c r="I481" s="211">
        <v>5.6764800000000004E-2</v>
      </c>
      <c r="J481" s="175" t="s">
        <v>171</v>
      </c>
      <c r="K481" s="225" t="s">
        <v>171</v>
      </c>
      <c r="L481" s="176" t="s">
        <v>171</v>
      </c>
      <c r="M481" s="177">
        <v>2.0304000000000003E-2</v>
      </c>
      <c r="N481" s="178" t="s">
        <v>171</v>
      </c>
      <c r="O481" s="187"/>
      <c r="P481" s="129">
        <f>C481+M481+I481</f>
        <v>1.7133120000000006</v>
      </c>
    </row>
    <row r="482" spans="2:16" ht="15.75" customHeight="1" x14ac:dyDescent="0.25">
      <c r="B482" s="30">
        <v>45660</v>
      </c>
      <c r="C482" s="113">
        <v>6.3529919999999995</v>
      </c>
      <c r="D482" s="104" t="s">
        <v>171</v>
      </c>
      <c r="E482" s="49" t="s">
        <v>171</v>
      </c>
      <c r="F482" s="105"/>
      <c r="G482" s="102" t="s">
        <v>171</v>
      </c>
      <c r="H482" s="103" t="s">
        <v>171</v>
      </c>
      <c r="I482" s="211" t="s">
        <v>171</v>
      </c>
      <c r="J482" s="175" t="s">
        <v>171</v>
      </c>
      <c r="K482" s="225" t="s">
        <v>171</v>
      </c>
      <c r="L482" s="176" t="s">
        <v>171</v>
      </c>
      <c r="M482" s="177">
        <v>2.0822400000000001E-2</v>
      </c>
      <c r="N482" s="178" t="s">
        <v>171</v>
      </c>
      <c r="O482" s="187"/>
      <c r="P482" s="129">
        <f>C482+M482</f>
        <v>6.3738143999999997</v>
      </c>
    </row>
    <row r="483" spans="2:16" ht="15.75" customHeight="1" x14ac:dyDescent="0.25">
      <c r="B483" s="30">
        <v>45665</v>
      </c>
      <c r="C483" s="113">
        <v>5.8154111999999998</v>
      </c>
      <c r="D483" s="104" t="s">
        <v>171</v>
      </c>
      <c r="E483" s="49" t="s">
        <v>171</v>
      </c>
      <c r="F483" s="105"/>
      <c r="G483" s="102" t="s">
        <v>171</v>
      </c>
      <c r="H483" s="103" t="s">
        <v>171</v>
      </c>
      <c r="I483" s="211" t="s">
        <v>171</v>
      </c>
      <c r="J483" s="175" t="s">
        <v>171</v>
      </c>
      <c r="K483" s="225" t="s">
        <v>171</v>
      </c>
      <c r="L483" s="176" t="s">
        <v>171</v>
      </c>
      <c r="M483" s="177">
        <v>1.9958400000000001E-2</v>
      </c>
      <c r="N483" s="178" t="s">
        <v>171</v>
      </c>
      <c r="O483" s="187"/>
      <c r="P483" s="129">
        <f>C483+M483</f>
        <v>5.8353695999999999</v>
      </c>
    </row>
    <row r="484" spans="2:16" ht="15.75" customHeight="1" x14ac:dyDescent="0.25">
      <c r="B484" s="30">
        <v>45667</v>
      </c>
      <c r="C484" s="113">
        <v>4.487616</v>
      </c>
      <c r="D484" s="104" t="s">
        <v>171</v>
      </c>
      <c r="E484" s="49" t="s">
        <v>171</v>
      </c>
      <c r="F484" s="105"/>
      <c r="G484" s="102" t="s">
        <v>171</v>
      </c>
      <c r="H484" s="103" t="s">
        <v>171</v>
      </c>
      <c r="I484" s="211">
        <v>0.12268800000000001</v>
      </c>
      <c r="J484" s="175" t="s">
        <v>171</v>
      </c>
      <c r="K484" s="225" t="s">
        <v>171</v>
      </c>
      <c r="L484" s="176" t="s">
        <v>171</v>
      </c>
      <c r="M484" s="177">
        <v>1.9958400000000001E-2</v>
      </c>
      <c r="N484" s="178" t="s">
        <v>171</v>
      </c>
      <c r="O484" s="187"/>
      <c r="P484" s="129">
        <f t="shared" ref="P484:P489" si="10">C484+M484+I484</f>
        <v>4.6302624000000003</v>
      </c>
    </row>
    <row r="485" spans="2:16" ht="15.75" customHeight="1" x14ac:dyDescent="0.25">
      <c r="B485" s="30">
        <v>45670</v>
      </c>
      <c r="C485" s="113">
        <v>2.1081600000000003</v>
      </c>
      <c r="D485" s="104" t="s">
        <v>171</v>
      </c>
      <c r="E485" s="49" t="s">
        <v>171</v>
      </c>
      <c r="F485" s="105"/>
      <c r="G485" s="102" t="s">
        <v>171</v>
      </c>
      <c r="H485" s="103" t="s">
        <v>171</v>
      </c>
      <c r="I485" s="211">
        <v>7.2403200000000015E-2</v>
      </c>
      <c r="J485" s="175" t="s">
        <v>171</v>
      </c>
      <c r="K485" s="225" t="s">
        <v>171</v>
      </c>
      <c r="L485" s="176" t="s">
        <v>171</v>
      </c>
      <c r="M485" s="177">
        <v>3.78432E-2</v>
      </c>
      <c r="N485" s="178" t="s">
        <v>171</v>
      </c>
      <c r="O485" s="187"/>
      <c r="P485" s="129">
        <f t="shared" si="10"/>
        <v>2.2184064000000006</v>
      </c>
    </row>
    <row r="486" spans="2:16" ht="15.75" customHeight="1" x14ac:dyDescent="0.25">
      <c r="B486" s="30">
        <v>45672</v>
      </c>
      <c r="C486" s="113">
        <v>6.3141119999999997</v>
      </c>
      <c r="D486" s="104" t="s">
        <v>171</v>
      </c>
      <c r="E486" s="49" t="s">
        <v>171</v>
      </c>
      <c r="F486" s="105"/>
      <c r="G486" s="102" t="s">
        <v>171</v>
      </c>
      <c r="H486" s="103" t="s">
        <v>171</v>
      </c>
      <c r="I486" s="211">
        <v>6.8601600000000013E-2</v>
      </c>
      <c r="J486" s="175" t="s">
        <v>171</v>
      </c>
      <c r="K486" s="225" t="s">
        <v>171</v>
      </c>
      <c r="L486" s="176" t="s">
        <v>171</v>
      </c>
      <c r="M486" s="177">
        <v>3.6633600000000009E-2</v>
      </c>
      <c r="N486" s="178" t="s">
        <v>171</v>
      </c>
      <c r="O486" s="187"/>
      <c r="P486" s="129">
        <f t="shared" si="10"/>
        <v>6.4193471999999998</v>
      </c>
    </row>
    <row r="487" spans="2:16" ht="15.75" customHeight="1" x14ac:dyDescent="0.25">
      <c r="B487" s="30">
        <v>45674</v>
      </c>
      <c r="C487" s="113">
        <v>7.7414400000000008</v>
      </c>
      <c r="D487" s="104" t="s">
        <v>171</v>
      </c>
      <c r="E487" s="49" t="s">
        <v>171</v>
      </c>
      <c r="F487" s="105"/>
      <c r="G487" s="102" t="s">
        <v>171</v>
      </c>
      <c r="H487" s="103" t="s">
        <v>171</v>
      </c>
      <c r="I487" s="211">
        <v>0.15465600000000002</v>
      </c>
      <c r="J487" s="175" t="s">
        <v>171</v>
      </c>
      <c r="K487" s="225" t="s">
        <v>171</v>
      </c>
      <c r="L487" s="176" t="s">
        <v>171</v>
      </c>
      <c r="M487" s="177">
        <f>0.0864*0.1*Caudal!Y592</f>
        <v>2.96352E-2</v>
      </c>
      <c r="N487" s="178" t="s">
        <v>171</v>
      </c>
      <c r="O487" s="187"/>
      <c r="P487" s="129">
        <f t="shared" si="10"/>
        <v>7.9257312000000013</v>
      </c>
    </row>
    <row r="488" spans="2:16" ht="15.75" customHeight="1" x14ac:dyDescent="0.25">
      <c r="B488" s="30">
        <v>45677</v>
      </c>
      <c r="C488" s="113">
        <v>4.3124832</v>
      </c>
      <c r="D488" s="104" t="s">
        <v>171</v>
      </c>
      <c r="E488" s="49" t="s">
        <v>171</v>
      </c>
      <c r="F488" s="105"/>
      <c r="G488" s="102" t="s">
        <v>171</v>
      </c>
      <c r="H488" s="103" t="s">
        <v>171</v>
      </c>
      <c r="I488" s="211">
        <v>0.16502400000000003</v>
      </c>
      <c r="J488" s="175" t="s">
        <v>171</v>
      </c>
      <c r="K488" s="225" t="s">
        <v>171</v>
      </c>
      <c r="L488" s="176" t="s">
        <v>171</v>
      </c>
      <c r="M488" s="177">
        <v>4.0608000000000005E-2</v>
      </c>
      <c r="N488" s="178" t="s">
        <v>171</v>
      </c>
      <c r="O488" s="187"/>
      <c r="P488" s="129">
        <f t="shared" si="10"/>
        <v>4.5181151999999996</v>
      </c>
    </row>
    <row r="489" spans="2:16" ht="15.75" customHeight="1" x14ac:dyDescent="0.25">
      <c r="B489" s="30">
        <v>45679</v>
      </c>
      <c r="C489" s="113">
        <v>5.3491967999999996</v>
      </c>
      <c r="D489" s="104" t="s">
        <v>171</v>
      </c>
      <c r="E489" s="49" t="s">
        <v>171</v>
      </c>
      <c r="F489" s="105"/>
      <c r="G489" s="102" t="s">
        <v>171</v>
      </c>
      <c r="H489" s="103" t="s">
        <v>171</v>
      </c>
      <c r="I489" s="211">
        <v>0.13651200000000002</v>
      </c>
      <c r="J489" s="175" t="s">
        <v>171</v>
      </c>
      <c r="K489" s="225" t="s">
        <v>171</v>
      </c>
      <c r="L489" s="176" t="s">
        <v>171</v>
      </c>
      <c r="M489" s="177">
        <v>3.61152E-2</v>
      </c>
      <c r="N489" s="178" t="s">
        <v>171</v>
      </c>
      <c r="O489" s="187"/>
      <c r="P489" s="129">
        <f t="shared" si="10"/>
        <v>5.5218239999999996</v>
      </c>
    </row>
    <row r="490" spans="2:16" ht="15.75" customHeight="1" x14ac:dyDescent="0.25">
      <c r="B490" s="30">
        <v>45681</v>
      </c>
      <c r="C490" s="113">
        <v>4.6780415999999994</v>
      </c>
      <c r="D490" s="104" t="s">
        <v>171</v>
      </c>
      <c r="E490" s="49" t="s">
        <v>171</v>
      </c>
      <c r="F490" s="105"/>
      <c r="G490" s="102" t="s">
        <v>171</v>
      </c>
      <c r="H490" s="103" t="s">
        <v>171</v>
      </c>
      <c r="I490" s="211">
        <v>0.131328</v>
      </c>
      <c r="J490" s="175" t="s">
        <v>171</v>
      </c>
      <c r="K490" s="225" t="s">
        <v>171</v>
      </c>
      <c r="L490" s="176" t="s">
        <v>171</v>
      </c>
      <c r="M490" s="177">
        <v>3.27456E-2</v>
      </c>
      <c r="N490" s="178" t="s">
        <v>171</v>
      </c>
      <c r="O490" s="187"/>
      <c r="P490" s="129">
        <f t="shared" ref="P490:P505" si="11">C490+M490+I490</f>
        <v>4.8421151999999994</v>
      </c>
    </row>
    <row r="491" spans="2:16" ht="15.75" customHeight="1" x14ac:dyDescent="0.25">
      <c r="B491" s="30">
        <v>45684</v>
      </c>
      <c r="C491" s="113">
        <v>3.4318080000000002</v>
      </c>
      <c r="D491" s="104" t="s">
        <v>171</v>
      </c>
      <c r="E491" s="49" t="s">
        <v>171</v>
      </c>
      <c r="F491" s="105"/>
      <c r="G491" s="102" t="s">
        <v>171</v>
      </c>
      <c r="H491" s="103" t="s">
        <v>171</v>
      </c>
      <c r="I491" s="211">
        <v>0.11318400000000001</v>
      </c>
      <c r="J491" s="175" t="s">
        <v>171</v>
      </c>
      <c r="K491" s="225" t="s">
        <v>171</v>
      </c>
      <c r="L491" s="176" t="s">
        <v>171</v>
      </c>
      <c r="M491" s="177">
        <v>1.71936E-2</v>
      </c>
      <c r="N491" s="178" t="s">
        <v>171</v>
      </c>
      <c r="O491" s="187"/>
      <c r="P491" s="129">
        <f t="shared" si="11"/>
        <v>3.5621856000000003</v>
      </c>
    </row>
    <row r="492" spans="2:16" ht="15.75" customHeight="1" x14ac:dyDescent="0.25">
      <c r="B492" s="30">
        <v>45686</v>
      </c>
      <c r="C492" s="113">
        <v>2.9134080000000004</v>
      </c>
      <c r="D492" s="104" t="s">
        <v>171</v>
      </c>
      <c r="E492" s="49" t="s">
        <v>171</v>
      </c>
      <c r="F492" s="105"/>
      <c r="G492" s="102" t="s">
        <v>171</v>
      </c>
      <c r="H492" s="103" t="s">
        <v>171</v>
      </c>
      <c r="I492" s="211">
        <v>0.131328</v>
      </c>
      <c r="J492" s="175" t="s">
        <v>171</v>
      </c>
      <c r="K492" s="225" t="s">
        <v>171</v>
      </c>
      <c r="L492" s="176" t="s">
        <v>171</v>
      </c>
      <c r="M492" s="177">
        <v>1.27008E-2</v>
      </c>
      <c r="N492" s="178" t="s">
        <v>171</v>
      </c>
      <c r="O492" s="187"/>
      <c r="P492" s="129">
        <f t="shared" si="11"/>
        <v>3.0574368000000005</v>
      </c>
    </row>
    <row r="493" spans="2:16" ht="15.75" customHeight="1" x14ac:dyDescent="0.25">
      <c r="B493" s="30">
        <v>45688</v>
      </c>
      <c r="C493" s="113">
        <v>0.84006720000000001</v>
      </c>
      <c r="D493" s="104" t="s">
        <v>171</v>
      </c>
      <c r="E493" s="49" t="s">
        <v>171</v>
      </c>
      <c r="F493" s="105"/>
      <c r="G493" s="102" t="s">
        <v>171</v>
      </c>
      <c r="H493" s="103" t="s">
        <v>171</v>
      </c>
      <c r="I493" s="211">
        <v>0.14255999999999999</v>
      </c>
      <c r="J493" s="175" t="s">
        <v>171</v>
      </c>
      <c r="K493" s="225" t="s">
        <v>171</v>
      </c>
      <c r="L493" s="176" t="s">
        <v>171</v>
      </c>
      <c r="M493" s="177">
        <v>1.35648E-2</v>
      </c>
      <c r="N493" s="178" t="s">
        <v>171</v>
      </c>
      <c r="O493" s="187"/>
      <c r="P493" s="129">
        <f t="shared" si="11"/>
        <v>0.99619200000000008</v>
      </c>
    </row>
    <row r="494" spans="2:16" ht="15.75" customHeight="1" x14ac:dyDescent="0.25">
      <c r="B494" s="30">
        <v>45691</v>
      </c>
      <c r="C494" s="113">
        <v>2.9376000000000002</v>
      </c>
      <c r="D494" s="104" t="s">
        <v>171</v>
      </c>
      <c r="E494" s="49" t="s">
        <v>171</v>
      </c>
      <c r="F494" s="105"/>
      <c r="G494" s="102" t="s">
        <v>171</v>
      </c>
      <c r="H494" s="103" t="s">
        <v>171</v>
      </c>
      <c r="I494" s="211">
        <v>0.12009600000000001</v>
      </c>
      <c r="J494" s="175" t="s">
        <v>171</v>
      </c>
      <c r="K494" s="225" t="s">
        <v>171</v>
      </c>
      <c r="L494" s="176" t="s">
        <v>171</v>
      </c>
      <c r="M494" s="177">
        <v>2.3500800000000002E-2</v>
      </c>
      <c r="N494" s="178" t="s">
        <v>171</v>
      </c>
      <c r="O494" s="187"/>
      <c r="P494" s="129">
        <f t="shared" si="11"/>
        <v>3.0811968000000003</v>
      </c>
    </row>
    <row r="495" spans="2:16" ht="15.75" customHeight="1" x14ac:dyDescent="0.25">
      <c r="B495" s="30">
        <v>45693</v>
      </c>
      <c r="C495" s="113">
        <v>2.9730239999999997</v>
      </c>
      <c r="D495" s="104" t="s">
        <v>171</v>
      </c>
      <c r="E495" s="49" t="s">
        <v>171</v>
      </c>
      <c r="F495" s="105"/>
      <c r="G495" s="102" t="s">
        <v>171</v>
      </c>
      <c r="H495" s="103" t="s">
        <v>171</v>
      </c>
      <c r="I495" s="211">
        <v>9.8496000000000014E-2</v>
      </c>
      <c r="J495" s="175" t="s">
        <v>171</v>
      </c>
      <c r="K495" s="225" t="s">
        <v>171</v>
      </c>
      <c r="L495" s="176" t="s">
        <v>171</v>
      </c>
      <c r="M495" s="177">
        <v>2.85984E-2</v>
      </c>
      <c r="N495" s="178" t="s">
        <v>171</v>
      </c>
      <c r="O495" s="187"/>
      <c r="P495" s="129">
        <f t="shared" si="11"/>
        <v>3.1001183999999995</v>
      </c>
    </row>
    <row r="496" spans="2:16" ht="15.75" customHeight="1" x14ac:dyDescent="0.25">
      <c r="B496" s="30">
        <v>45695</v>
      </c>
      <c r="C496" s="113">
        <v>2.9462400000000004</v>
      </c>
      <c r="D496" s="104" t="s">
        <v>171</v>
      </c>
      <c r="E496" s="49" t="s">
        <v>171</v>
      </c>
      <c r="F496" s="105"/>
      <c r="G496" s="102" t="s">
        <v>171</v>
      </c>
      <c r="H496" s="103" t="s">
        <v>171</v>
      </c>
      <c r="I496" s="211">
        <v>0.119232</v>
      </c>
      <c r="J496" s="175" t="s">
        <v>171</v>
      </c>
      <c r="K496" s="225" t="s">
        <v>171</v>
      </c>
      <c r="L496" s="176" t="s">
        <v>171</v>
      </c>
      <c r="M496" s="177">
        <v>2.0304000000000003E-2</v>
      </c>
      <c r="N496" s="178" t="s">
        <v>171</v>
      </c>
      <c r="O496" s="187"/>
      <c r="P496" s="129">
        <f t="shared" si="11"/>
        <v>3.0857760000000001</v>
      </c>
    </row>
    <row r="497" spans="2:16" ht="15.75" customHeight="1" x14ac:dyDescent="0.25">
      <c r="B497" s="30">
        <v>45698</v>
      </c>
      <c r="C497" s="113">
        <v>1.3112064000000003</v>
      </c>
      <c r="D497" s="104" t="s">
        <v>171</v>
      </c>
      <c r="E497" s="49" t="s">
        <v>171</v>
      </c>
      <c r="F497" s="105"/>
      <c r="G497" s="102" t="s">
        <v>171</v>
      </c>
      <c r="H497" s="103" t="s">
        <v>171</v>
      </c>
      <c r="I497" s="211">
        <v>5.7715200000000001E-2</v>
      </c>
      <c r="J497" s="175" t="s">
        <v>171</v>
      </c>
      <c r="K497" s="225" t="s">
        <v>171</v>
      </c>
      <c r="L497" s="176" t="s">
        <v>171</v>
      </c>
      <c r="M497" s="177">
        <v>1.6848000000000002E-2</v>
      </c>
      <c r="N497" s="178" t="s">
        <v>171</v>
      </c>
      <c r="O497" s="187"/>
      <c r="P497" s="129">
        <f t="shared" si="11"/>
        <v>1.3857696000000004</v>
      </c>
    </row>
    <row r="498" spans="2:16" ht="15.75" customHeight="1" x14ac:dyDescent="0.25">
      <c r="B498" s="30">
        <v>45700</v>
      </c>
      <c r="C498" s="113">
        <v>1.9766591999999998</v>
      </c>
      <c r="D498" s="104" t="s">
        <v>171</v>
      </c>
      <c r="E498" s="49" t="s">
        <v>171</v>
      </c>
      <c r="F498" s="105"/>
      <c r="G498" s="102" t="s">
        <v>171</v>
      </c>
      <c r="H498" s="103" t="s">
        <v>171</v>
      </c>
      <c r="I498" s="211">
        <v>0.10367999999999999</v>
      </c>
      <c r="J498" s="175" t="s">
        <v>171</v>
      </c>
      <c r="K498" s="225" t="s">
        <v>171</v>
      </c>
      <c r="L498" s="176" t="s">
        <v>171</v>
      </c>
      <c r="M498" s="177">
        <v>1.8144E-2</v>
      </c>
      <c r="N498" s="178" t="s">
        <v>171</v>
      </c>
      <c r="O498" s="187"/>
      <c r="P498" s="129">
        <f t="shared" si="11"/>
        <v>2.0984831999999995</v>
      </c>
    </row>
    <row r="499" spans="2:16" ht="15.75" customHeight="1" x14ac:dyDescent="0.25">
      <c r="B499" s="30">
        <v>45702</v>
      </c>
      <c r="C499" s="113">
        <v>2.1385728000000004</v>
      </c>
      <c r="D499" s="104" t="s">
        <v>171</v>
      </c>
      <c r="E499" s="49" t="s">
        <v>171</v>
      </c>
      <c r="F499" s="105"/>
      <c r="G499" s="102" t="s">
        <v>171</v>
      </c>
      <c r="H499" s="103" t="s">
        <v>171</v>
      </c>
      <c r="I499" s="211">
        <v>4.3977599999999999E-2</v>
      </c>
      <c r="J499" s="175" t="s">
        <v>171</v>
      </c>
      <c r="K499" s="225" t="s">
        <v>171</v>
      </c>
      <c r="L499" s="176" t="s">
        <v>171</v>
      </c>
      <c r="M499" s="177">
        <v>1.5897600000000001E-2</v>
      </c>
      <c r="N499" s="178" t="s">
        <v>171</v>
      </c>
      <c r="O499" s="187"/>
      <c r="P499" s="129">
        <f t="shared" si="11"/>
        <v>2.1984480000000004</v>
      </c>
    </row>
    <row r="500" spans="2:16" ht="15.75" customHeight="1" x14ac:dyDescent="0.25">
      <c r="B500" s="30">
        <v>45705</v>
      </c>
      <c r="C500" s="113">
        <v>3.9744000000000002</v>
      </c>
      <c r="D500" s="104" t="s">
        <v>171</v>
      </c>
      <c r="E500" s="49" t="s">
        <v>171</v>
      </c>
      <c r="F500" s="105"/>
      <c r="G500" s="102" t="s">
        <v>171</v>
      </c>
      <c r="H500" s="103" t="s">
        <v>171</v>
      </c>
      <c r="I500" s="211">
        <v>0.16156800000000002</v>
      </c>
      <c r="J500" s="175" t="s">
        <v>171</v>
      </c>
      <c r="K500" s="225" t="s">
        <v>171</v>
      </c>
      <c r="L500" s="176" t="s">
        <v>171</v>
      </c>
      <c r="M500" s="177">
        <v>3.6460800000000002E-2</v>
      </c>
      <c r="N500" s="178" t="s">
        <v>171</v>
      </c>
      <c r="O500" s="187"/>
      <c r="P500" s="129">
        <f t="shared" si="11"/>
        <v>4.1724288000000005</v>
      </c>
    </row>
    <row r="501" spans="2:16" ht="15.75" customHeight="1" x14ac:dyDescent="0.25">
      <c r="B501" s="30">
        <v>45707</v>
      </c>
      <c r="C501" s="113">
        <v>3.9000960000000005</v>
      </c>
      <c r="D501" s="104" t="s">
        <v>171</v>
      </c>
      <c r="E501" s="49" t="s">
        <v>171</v>
      </c>
      <c r="F501" s="105"/>
      <c r="G501" s="102" t="s">
        <v>171</v>
      </c>
      <c r="H501" s="103" t="s">
        <v>171</v>
      </c>
      <c r="I501" s="211">
        <v>0.14860800000000002</v>
      </c>
      <c r="J501" s="175" t="s">
        <v>171</v>
      </c>
      <c r="K501" s="225" t="s">
        <v>171</v>
      </c>
      <c r="L501" s="176" t="s">
        <v>171</v>
      </c>
      <c r="M501" s="177">
        <v>3.456E-2</v>
      </c>
      <c r="N501" s="178" t="s">
        <v>171</v>
      </c>
      <c r="O501" s="187"/>
      <c r="P501" s="129">
        <f t="shared" si="11"/>
        <v>4.0832640000000007</v>
      </c>
    </row>
    <row r="502" spans="2:16" ht="15.75" customHeight="1" x14ac:dyDescent="0.25">
      <c r="B502" s="30">
        <v>45709</v>
      </c>
      <c r="C502" s="113">
        <v>4.4793216000000005</v>
      </c>
      <c r="D502" s="104" t="s">
        <v>171</v>
      </c>
      <c r="E502" s="49" t="s">
        <v>171</v>
      </c>
      <c r="F502" s="105"/>
      <c r="G502" s="102" t="s">
        <v>171</v>
      </c>
      <c r="H502" s="103" t="s">
        <v>171</v>
      </c>
      <c r="I502" s="211">
        <v>0.13910400000000003</v>
      </c>
      <c r="J502" s="175" t="s">
        <v>171</v>
      </c>
      <c r="K502" s="225" t="s">
        <v>171</v>
      </c>
      <c r="L502" s="176" t="s">
        <v>171</v>
      </c>
      <c r="M502" s="177">
        <v>4.4928000000000003E-2</v>
      </c>
      <c r="N502" s="178" t="s">
        <v>171</v>
      </c>
      <c r="O502" s="187"/>
      <c r="P502" s="129">
        <f t="shared" si="11"/>
        <v>4.6633535999999998</v>
      </c>
    </row>
    <row r="503" spans="2:16" ht="15.75" customHeight="1" x14ac:dyDescent="0.25">
      <c r="B503" s="30">
        <v>45712</v>
      </c>
      <c r="C503" s="113">
        <v>4.4048448000000002</v>
      </c>
      <c r="D503" s="104" t="s">
        <v>171</v>
      </c>
      <c r="E503" s="49" t="s">
        <v>171</v>
      </c>
      <c r="F503" s="105"/>
      <c r="G503" s="102" t="s">
        <v>171</v>
      </c>
      <c r="H503" s="103" t="s">
        <v>171</v>
      </c>
      <c r="I503" s="211">
        <v>0.15984000000000001</v>
      </c>
      <c r="J503" s="175" t="s">
        <v>171</v>
      </c>
      <c r="K503" s="225" t="s">
        <v>171</v>
      </c>
      <c r="L503" s="176" t="s">
        <v>171</v>
      </c>
      <c r="M503" s="177">
        <v>5.41728E-2</v>
      </c>
      <c r="N503" s="178" t="s">
        <v>171</v>
      </c>
      <c r="O503" s="187"/>
      <c r="P503" s="129">
        <f t="shared" si="11"/>
        <v>4.6188576000000001</v>
      </c>
    </row>
    <row r="504" spans="2:16" ht="15.75" customHeight="1" x14ac:dyDescent="0.25">
      <c r="B504" s="30">
        <v>45714</v>
      </c>
      <c r="C504" s="113">
        <v>4.8803904000000005</v>
      </c>
      <c r="D504" s="104" t="s">
        <v>171</v>
      </c>
      <c r="E504" s="49" t="s">
        <v>171</v>
      </c>
      <c r="F504" s="105"/>
      <c r="G504" s="102" t="s">
        <v>171</v>
      </c>
      <c r="H504" s="103" t="s">
        <v>171</v>
      </c>
      <c r="I504" s="211">
        <v>2.6438400000000001E-2</v>
      </c>
      <c r="J504" s="175" t="s">
        <v>171</v>
      </c>
      <c r="K504" s="225" t="s">
        <v>171</v>
      </c>
      <c r="L504" s="176" t="s">
        <v>171</v>
      </c>
      <c r="M504" s="177">
        <v>5.0025600000000003E-2</v>
      </c>
      <c r="N504" s="178" t="s">
        <v>171</v>
      </c>
      <c r="O504" s="187"/>
      <c r="P504" s="129">
        <f t="shared" si="11"/>
        <v>4.9568544000000001</v>
      </c>
    </row>
    <row r="505" spans="2:16" ht="15.75" customHeight="1" x14ac:dyDescent="0.25">
      <c r="B505" s="30">
        <v>45716</v>
      </c>
      <c r="C505" s="113">
        <v>5.3471232000000013</v>
      </c>
      <c r="D505" s="104" t="s">
        <v>171</v>
      </c>
      <c r="E505" s="49" t="s">
        <v>171</v>
      </c>
      <c r="F505" s="105"/>
      <c r="G505" s="102" t="s">
        <v>171</v>
      </c>
      <c r="H505" s="103" t="s">
        <v>171</v>
      </c>
      <c r="I505" s="211">
        <v>2.45376E-2</v>
      </c>
      <c r="J505" s="175" t="s">
        <v>171</v>
      </c>
      <c r="K505" s="225" t="s">
        <v>171</v>
      </c>
      <c r="L505" s="176" t="s">
        <v>171</v>
      </c>
      <c r="M505" s="177">
        <v>3.8880000000000005E-2</v>
      </c>
      <c r="N505" s="178" t="s">
        <v>171</v>
      </c>
      <c r="O505" s="187"/>
      <c r="P505" s="129">
        <f t="shared" si="11"/>
        <v>5.4105408000000015</v>
      </c>
    </row>
    <row r="506" spans="2:16" ht="15.75" customHeight="1" x14ac:dyDescent="0.25">
      <c r="B506" s="30">
        <v>45720</v>
      </c>
      <c r="C506" s="113">
        <v>22.758624000000001</v>
      </c>
      <c r="D506" s="104" t="s">
        <v>171</v>
      </c>
      <c r="E506" s="49" t="s">
        <v>171</v>
      </c>
      <c r="F506" s="105"/>
      <c r="G506" s="102" t="s">
        <v>171</v>
      </c>
      <c r="H506" s="103" t="s">
        <v>171</v>
      </c>
      <c r="I506" s="103" t="s">
        <v>171</v>
      </c>
      <c r="J506" s="175" t="s">
        <v>171</v>
      </c>
      <c r="K506" s="225" t="s">
        <v>171</v>
      </c>
      <c r="L506" s="176" t="s">
        <v>171</v>
      </c>
      <c r="M506" s="177" t="s">
        <v>171</v>
      </c>
      <c r="N506" s="178" t="s">
        <v>171</v>
      </c>
      <c r="O506" s="187"/>
      <c r="P506" s="129">
        <v>22.76</v>
      </c>
    </row>
    <row r="507" spans="2:16" ht="15.75" customHeight="1" x14ac:dyDescent="0.25">
      <c r="B507" s="30">
        <v>45721</v>
      </c>
      <c r="C507" s="113">
        <v>10.253952</v>
      </c>
      <c r="D507" s="104" t="s">
        <v>171</v>
      </c>
      <c r="E507" s="49" t="s">
        <v>171</v>
      </c>
      <c r="F507" s="105"/>
      <c r="G507" s="102" t="s">
        <v>171</v>
      </c>
      <c r="H507" s="103" t="s">
        <v>171</v>
      </c>
      <c r="I507" s="103" t="s">
        <v>171</v>
      </c>
      <c r="J507" s="175" t="s">
        <v>171</v>
      </c>
      <c r="K507" s="225" t="s">
        <v>171</v>
      </c>
      <c r="L507" s="176" t="s">
        <v>171</v>
      </c>
      <c r="M507" s="177" t="s">
        <v>171</v>
      </c>
      <c r="N507" s="178" t="s">
        <v>171</v>
      </c>
      <c r="O507" s="187"/>
      <c r="P507" s="129">
        <v>10.253952</v>
      </c>
    </row>
    <row r="508" spans="2:16" ht="15.75" customHeight="1" x14ac:dyDescent="0.25">
      <c r="B508" s="30">
        <v>45723</v>
      </c>
      <c r="C508" s="113">
        <v>88.672320000000013</v>
      </c>
      <c r="D508" s="104" t="s">
        <v>171</v>
      </c>
      <c r="E508" s="49" t="s">
        <v>171</v>
      </c>
      <c r="F508" s="105"/>
      <c r="G508" s="102" t="s">
        <v>171</v>
      </c>
      <c r="H508" s="103" t="s">
        <v>171</v>
      </c>
      <c r="I508" s="103" t="s">
        <v>171</v>
      </c>
      <c r="J508" s="175" t="s">
        <v>171</v>
      </c>
      <c r="K508" s="225" t="s">
        <v>171</v>
      </c>
      <c r="L508" s="176" t="s">
        <v>171</v>
      </c>
      <c r="M508" s="177">
        <v>4.6483200000000002E-2</v>
      </c>
      <c r="N508" s="178" t="s">
        <v>171</v>
      </c>
      <c r="O508" s="187"/>
      <c r="P508" s="129">
        <v>88.718803200000011</v>
      </c>
    </row>
    <row r="509" spans="2:16" ht="15.75" customHeight="1" x14ac:dyDescent="0.25">
      <c r="B509" s="30">
        <v>45726</v>
      </c>
      <c r="C509" s="113">
        <v>12.710304000000001</v>
      </c>
      <c r="D509" s="104" t="s">
        <v>171</v>
      </c>
      <c r="E509" s="49" t="s">
        <v>171</v>
      </c>
      <c r="F509" s="105"/>
      <c r="G509" s="102" t="s">
        <v>171</v>
      </c>
      <c r="H509" s="103" t="s">
        <v>171</v>
      </c>
      <c r="I509" s="103">
        <v>0.131328</v>
      </c>
      <c r="J509" s="175" t="s">
        <v>171</v>
      </c>
      <c r="K509" s="225" t="s">
        <v>171</v>
      </c>
      <c r="L509" s="176" t="s">
        <v>171</v>
      </c>
      <c r="M509" s="177">
        <v>4.1299200000000008E-2</v>
      </c>
      <c r="N509" s="178" t="s">
        <v>171</v>
      </c>
      <c r="O509" s="187"/>
      <c r="P509" s="129">
        <f>C509+I509+M509</f>
        <v>12.8829312</v>
      </c>
    </row>
    <row r="510" spans="2:16" ht="15.75" customHeight="1" x14ac:dyDescent="0.25">
      <c r="B510" s="30">
        <v>45728</v>
      </c>
      <c r="C510" s="113">
        <v>14.28192</v>
      </c>
      <c r="D510" s="104" t="s">
        <v>171</v>
      </c>
      <c r="E510" s="49" t="s">
        <v>171</v>
      </c>
      <c r="F510" s="105"/>
      <c r="G510" s="102" t="s">
        <v>171</v>
      </c>
      <c r="H510" s="103" t="s">
        <v>171</v>
      </c>
      <c r="I510" s="103">
        <v>0.14169600000000002</v>
      </c>
      <c r="J510" s="175" t="s">
        <v>171</v>
      </c>
      <c r="K510" s="225" t="s">
        <v>171</v>
      </c>
      <c r="L510" s="176" t="s">
        <v>171</v>
      </c>
      <c r="M510" s="177">
        <v>3.93984E-2</v>
      </c>
      <c r="N510" s="178" t="s">
        <v>171</v>
      </c>
      <c r="O510" s="187"/>
      <c r="P510" s="129">
        <f>C510+I510+M510</f>
        <v>14.463014399999999</v>
      </c>
    </row>
    <row r="511" spans="2:16" ht="15.75" customHeight="1" x14ac:dyDescent="0.25">
      <c r="B511" s="30">
        <v>45730</v>
      </c>
      <c r="C511" s="113">
        <v>30.205439999999999</v>
      </c>
      <c r="D511" s="104" t="s">
        <v>171</v>
      </c>
      <c r="E511" s="49" t="s">
        <v>171</v>
      </c>
      <c r="F511" s="105"/>
      <c r="G511" s="102" t="s">
        <v>171</v>
      </c>
      <c r="H511" s="103" t="s">
        <v>171</v>
      </c>
      <c r="I511" s="103" t="s">
        <v>171</v>
      </c>
      <c r="J511" s="175" t="s">
        <v>171</v>
      </c>
      <c r="K511" s="225" t="s">
        <v>171</v>
      </c>
      <c r="L511" s="176" t="s">
        <v>171</v>
      </c>
      <c r="M511" s="177" t="s">
        <v>171</v>
      </c>
      <c r="N511" s="178" t="s">
        <v>171</v>
      </c>
      <c r="O511" s="187"/>
      <c r="P511" s="129">
        <f>C511</f>
        <v>30.205439999999999</v>
      </c>
    </row>
    <row r="512" spans="2:16" ht="15.75" customHeight="1" x14ac:dyDescent="0.25">
      <c r="B512" s="30">
        <v>45733</v>
      </c>
      <c r="C512" s="113">
        <v>14.124672</v>
      </c>
      <c r="D512" s="104" t="s">
        <v>171</v>
      </c>
      <c r="E512" s="49" t="s">
        <v>171</v>
      </c>
      <c r="F512" s="105"/>
      <c r="G512" s="102" t="s">
        <v>171</v>
      </c>
      <c r="H512" s="103" t="s">
        <v>171</v>
      </c>
      <c r="I512" s="103" t="s">
        <v>171</v>
      </c>
      <c r="J512" s="175" t="s">
        <v>171</v>
      </c>
      <c r="K512" s="225" t="s">
        <v>171</v>
      </c>
      <c r="L512" s="176" t="s">
        <v>171</v>
      </c>
      <c r="M512" s="177" t="s">
        <v>171</v>
      </c>
      <c r="N512" s="178" t="s">
        <v>171</v>
      </c>
      <c r="O512" s="187"/>
      <c r="P512" s="129">
        <f>C512</f>
        <v>14.124672</v>
      </c>
    </row>
    <row r="513" spans="2:16" ht="15.75" customHeight="1" x14ac:dyDescent="0.25">
      <c r="B513" s="30">
        <v>45737</v>
      </c>
      <c r="C513" s="113">
        <v>26.611200000000004</v>
      </c>
      <c r="D513" s="104" t="s">
        <v>171</v>
      </c>
      <c r="E513" s="49" t="s">
        <v>171</v>
      </c>
      <c r="F513" s="105"/>
      <c r="G513" s="102" t="s">
        <v>171</v>
      </c>
      <c r="H513" s="103" t="s">
        <v>171</v>
      </c>
      <c r="I513" s="103" t="s">
        <v>171</v>
      </c>
      <c r="J513" s="175" t="s">
        <v>171</v>
      </c>
      <c r="K513" s="225" t="s">
        <v>171</v>
      </c>
      <c r="L513" s="176" t="s">
        <v>171</v>
      </c>
      <c r="M513" s="177">
        <v>4.7433600000000006E-2</v>
      </c>
      <c r="N513" s="178" t="s">
        <v>171</v>
      </c>
      <c r="O513" s="187"/>
      <c r="P513" s="129">
        <f>C513+M513</f>
        <v>26.658633600000005</v>
      </c>
    </row>
    <row r="514" spans="2:16" ht="15.75" customHeight="1" x14ac:dyDescent="0.25">
      <c r="B514" s="30">
        <v>45740</v>
      </c>
      <c r="C514" s="113">
        <v>18.350496</v>
      </c>
      <c r="D514" s="104" t="s">
        <v>171</v>
      </c>
      <c r="E514" s="49" t="s">
        <v>171</v>
      </c>
      <c r="F514" s="105"/>
      <c r="G514" s="102" t="s">
        <v>171</v>
      </c>
      <c r="H514" s="103" t="s">
        <v>171</v>
      </c>
      <c r="I514" s="103">
        <v>0.19180800000000001</v>
      </c>
      <c r="J514" s="175" t="s">
        <v>171</v>
      </c>
      <c r="K514" s="225" t="s">
        <v>171</v>
      </c>
      <c r="L514" s="176" t="s">
        <v>171</v>
      </c>
      <c r="M514" s="177">
        <v>4.2422400000000006E-2</v>
      </c>
      <c r="N514" s="178" t="s">
        <v>171</v>
      </c>
      <c r="O514" s="187"/>
      <c r="P514" s="129">
        <f>C514+M514+I514</f>
        <v>18.584726400000001</v>
      </c>
    </row>
    <row r="515" spans="2:16" ht="15.75" customHeight="1" x14ac:dyDescent="0.25">
      <c r="B515" s="30">
        <v>45742</v>
      </c>
      <c r="C515" s="113">
        <v>10.160640000000001</v>
      </c>
      <c r="D515" s="104" t="s">
        <v>171</v>
      </c>
      <c r="E515" s="49" t="s">
        <v>171</v>
      </c>
      <c r="F515" s="105"/>
      <c r="G515" s="102" t="s">
        <v>171</v>
      </c>
      <c r="H515" s="103" t="s">
        <v>171</v>
      </c>
      <c r="I515" s="103">
        <v>0.14342400000000002</v>
      </c>
      <c r="J515" s="175" t="s">
        <v>171</v>
      </c>
      <c r="K515" s="225" t="s">
        <v>171</v>
      </c>
      <c r="L515" s="176" t="s">
        <v>171</v>
      </c>
      <c r="M515" s="177">
        <v>3.7497600000000006E-2</v>
      </c>
      <c r="N515" s="178" t="s">
        <v>171</v>
      </c>
      <c r="O515" s="187"/>
      <c r="P515" s="129">
        <f>C515+M515+I515</f>
        <v>10.3415616</v>
      </c>
    </row>
    <row r="516" spans="2:16" ht="15.75" customHeight="1" x14ac:dyDescent="0.25">
      <c r="B516" s="30">
        <v>45744</v>
      </c>
      <c r="C516" s="113">
        <v>13.713408000000001</v>
      </c>
      <c r="D516" s="104" t="s">
        <v>171</v>
      </c>
      <c r="E516" s="49" t="s">
        <v>171</v>
      </c>
      <c r="F516" s="105"/>
      <c r="G516" s="102" t="s">
        <v>171</v>
      </c>
      <c r="H516" s="103" t="s">
        <v>171</v>
      </c>
      <c r="I516" s="103">
        <v>8.2080000000000014E-2</v>
      </c>
      <c r="J516" s="175" t="s">
        <v>171</v>
      </c>
      <c r="K516" s="225" t="s">
        <v>171</v>
      </c>
      <c r="L516" s="176" t="s">
        <v>171</v>
      </c>
      <c r="M516" s="177">
        <v>3.5596800000000005E-2</v>
      </c>
      <c r="N516" s="178" t="s">
        <v>171</v>
      </c>
      <c r="O516" s="187"/>
      <c r="P516" s="129">
        <f>C516+M516+I516</f>
        <v>13.831084800000001</v>
      </c>
    </row>
    <row r="517" spans="2:16" ht="15.75" customHeight="1" x14ac:dyDescent="0.25">
      <c r="B517" s="30">
        <v>45747</v>
      </c>
      <c r="C517" s="113">
        <v>5.3464320000000001</v>
      </c>
      <c r="D517" s="104" t="s">
        <v>171</v>
      </c>
      <c r="E517" s="49" t="s">
        <v>171</v>
      </c>
      <c r="F517" s="105"/>
      <c r="G517" s="102" t="s">
        <v>171</v>
      </c>
      <c r="H517" s="103" t="s">
        <v>171</v>
      </c>
      <c r="I517" s="103">
        <v>6.3504000000000005E-2</v>
      </c>
      <c r="J517" s="175" t="s">
        <v>171</v>
      </c>
      <c r="K517" s="225" t="s">
        <v>171</v>
      </c>
      <c r="L517" s="176" t="s">
        <v>171</v>
      </c>
      <c r="M517" s="177">
        <v>3.0067200000000002E-2</v>
      </c>
      <c r="N517" s="178" t="s">
        <v>171</v>
      </c>
      <c r="O517" s="187"/>
      <c r="P517" s="129">
        <f>C517+M517+I517</f>
        <v>5.4400032000000005</v>
      </c>
    </row>
    <row r="518" spans="2:16" ht="15.75" customHeight="1" x14ac:dyDescent="0.25">
      <c r="B518" s="30">
        <v>45749</v>
      </c>
      <c r="C518" s="113">
        <v>4.2094080000000007</v>
      </c>
      <c r="D518" s="104" t="s">
        <v>171</v>
      </c>
      <c r="E518" s="49" t="s">
        <v>171</v>
      </c>
      <c r="F518" s="105"/>
      <c r="G518" s="102" t="s">
        <v>171</v>
      </c>
      <c r="H518" s="103" t="s">
        <v>171</v>
      </c>
      <c r="I518" s="103">
        <v>7.680960000000002E-2</v>
      </c>
      <c r="J518" s="175" t="s">
        <v>171</v>
      </c>
      <c r="K518" s="225" t="s">
        <v>171</v>
      </c>
      <c r="L518" s="176" t="s">
        <v>171</v>
      </c>
      <c r="M518" s="177">
        <v>3.0153600000000003E-2</v>
      </c>
      <c r="N518" s="178" t="s">
        <v>171</v>
      </c>
      <c r="O518" s="187"/>
      <c r="P518" s="129">
        <f>C518+M518+I518</f>
        <v>4.3163712000000007</v>
      </c>
    </row>
    <row r="519" spans="2:16" ht="15.75" customHeight="1" x14ac:dyDescent="0.25">
      <c r="B519" s="30">
        <v>45751</v>
      </c>
      <c r="C519" s="113">
        <v>7.4027520000000004</v>
      </c>
      <c r="D519" s="104" t="s">
        <v>171</v>
      </c>
      <c r="E519" s="49" t="s">
        <v>171</v>
      </c>
      <c r="F519" s="105"/>
      <c r="G519" s="102" t="s">
        <v>171</v>
      </c>
      <c r="H519" s="103" t="s">
        <v>171</v>
      </c>
      <c r="I519" s="103" t="s">
        <v>171</v>
      </c>
      <c r="J519" s="175" t="s">
        <v>171</v>
      </c>
      <c r="K519" s="225" t="s">
        <v>171</v>
      </c>
      <c r="L519" s="176" t="s">
        <v>171</v>
      </c>
      <c r="M519" s="177">
        <v>2.7734399999999999E-2</v>
      </c>
      <c r="N519" s="178" t="s">
        <v>171</v>
      </c>
      <c r="O519" s="187"/>
      <c r="P519" s="129">
        <f>C519+M519</f>
        <v>7.4304864000000004</v>
      </c>
    </row>
    <row r="520" spans="2:16" ht="15.75" customHeight="1" x14ac:dyDescent="0.25">
      <c r="B520" s="30">
        <v>45754</v>
      </c>
      <c r="C520" s="113">
        <v>6.6389760000000013</v>
      </c>
      <c r="D520" s="104" t="s">
        <v>171</v>
      </c>
      <c r="E520" s="49" t="s">
        <v>171</v>
      </c>
      <c r="F520" s="105"/>
      <c r="G520" s="102" t="s">
        <v>171</v>
      </c>
      <c r="H520" s="103" t="s">
        <v>171</v>
      </c>
      <c r="I520" s="103">
        <v>9.5904000000000003E-2</v>
      </c>
      <c r="J520" s="175" t="s">
        <v>171</v>
      </c>
      <c r="K520" s="225" t="s">
        <v>171</v>
      </c>
      <c r="L520" s="176" t="s">
        <v>171</v>
      </c>
      <c r="M520" s="177">
        <v>2.4883199999999998E-2</v>
      </c>
      <c r="N520" s="178" t="s">
        <v>171</v>
      </c>
      <c r="O520" s="187"/>
      <c r="P520" s="129">
        <f>C520+M520+I520</f>
        <v>6.759763200000001</v>
      </c>
    </row>
    <row r="521" spans="2:16" ht="15.75" customHeight="1" x14ac:dyDescent="0.25">
      <c r="B521" s="30">
        <v>45756</v>
      </c>
      <c r="C521" s="113">
        <v>4.4461440000000003</v>
      </c>
      <c r="D521" s="104" t="s">
        <v>171</v>
      </c>
      <c r="E521" s="49" t="s">
        <v>171</v>
      </c>
      <c r="F521" s="105"/>
      <c r="G521" s="102" t="s">
        <v>171</v>
      </c>
      <c r="H521" s="103" t="s">
        <v>171</v>
      </c>
      <c r="I521" s="103">
        <v>0.10367999999999999</v>
      </c>
      <c r="J521" s="175" t="s">
        <v>171</v>
      </c>
      <c r="K521" s="225" t="s">
        <v>171</v>
      </c>
      <c r="L521" s="176" t="s">
        <v>171</v>
      </c>
      <c r="M521" s="177">
        <v>2.0995200000000002E-2</v>
      </c>
      <c r="N521" s="178" t="s">
        <v>171</v>
      </c>
      <c r="O521" s="187"/>
      <c r="P521" s="129">
        <f>C521+M521+I521</f>
        <v>4.5708191999999999</v>
      </c>
    </row>
    <row r="522" spans="2:16" ht="15.75" customHeight="1" x14ac:dyDescent="0.25">
      <c r="B522" s="30">
        <v>45758</v>
      </c>
      <c r="C522" s="113">
        <v>8.5380479999999999</v>
      </c>
      <c r="D522" s="104" t="s">
        <v>171</v>
      </c>
      <c r="E522" s="49" t="s">
        <v>171</v>
      </c>
      <c r="F522" s="105"/>
      <c r="G522" s="102" t="s">
        <v>171</v>
      </c>
      <c r="H522" s="103" t="s">
        <v>171</v>
      </c>
      <c r="I522" s="103" t="s">
        <v>171</v>
      </c>
      <c r="J522" s="175" t="s">
        <v>171</v>
      </c>
      <c r="K522" s="225" t="s">
        <v>171</v>
      </c>
      <c r="L522" s="176" t="s">
        <v>171</v>
      </c>
      <c r="M522" s="177">
        <v>1.6848000000000002E-2</v>
      </c>
      <c r="N522" s="178" t="s">
        <v>171</v>
      </c>
      <c r="O522" s="187"/>
      <c r="P522" s="129">
        <f>C522+M522</f>
        <v>8.5548959999999994</v>
      </c>
    </row>
    <row r="523" spans="2:16" ht="15.75" customHeight="1" x14ac:dyDescent="0.25">
      <c r="B523" s="30">
        <v>45761</v>
      </c>
      <c r="C523" s="113">
        <v>13.042944000000002</v>
      </c>
      <c r="D523" s="104" t="s">
        <v>171</v>
      </c>
      <c r="E523" s="49" t="s">
        <v>171</v>
      </c>
      <c r="F523" s="105"/>
      <c r="G523" s="102" t="s">
        <v>171</v>
      </c>
      <c r="H523" s="103" t="s">
        <v>171</v>
      </c>
      <c r="I523" s="103">
        <v>3.9916800000000002E-2</v>
      </c>
      <c r="J523" s="175" t="s">
        <v>171</v>
      </c>
      <c r="K523" s="225" t="s">
        <v>171</v>
      </c>
      <c r="L523" s="176" t="s">
        <v>171</v>
      </c>
      <c r="M523" s="177">
        <v>3.8188800000000002E-2</v>
      </c>
      <c r="N523" s="178" t="s">
        <v>171</v>
      </c>
      <c r="O523" s="187"/>
      <c r="P523" s="129">
        <f>C523+M523+I523</f>
        <v>13.121049600000003</v>
      </c>
    </row>
    <row r="524" spans="2:16" ht="15.75" customHeight="1" x14ac:dyDescent="0.25">
      <c r="B524" s="30">
        <v>45763</v>
      </c>
      <c r="C524" s="113">
        <v>8.8542719999999999</v>
      </c>
      <c r="D524" s="104" t="s">
        <v>171</v>
      </c>
      <c r="E524" s="49" t="s">
        <v>171</v>
      </c>
      <c r="F524" s="105"/>
      <c r="G524" s="102" t="s">
        <v>171</v>
      </c>
      <c r="H524" s="103" t="s">
        <v>171</v>
      </c>
      <c r="I524" s="103">
        <v>3.7151999999999998E-2</v>
      </c>
      <c r="J524" s="175" t="s">
        <v>171</v>
      </c>
      <c r="K524" s="225" t="s">
        <v>171</v>
      </c>
      <c r="L524" s="176" t="s">
        <v>171</v>
      </c>
      <c r="M524" s="177">
        <v>3.0671999999999998E-2</v>
      </c>
      <c r="N524" s="178" t="s">
        <v>171</v>
      </c>
      <c r="O524" s="187"/>
      <c r="P524" s="129">
        <f>C524+M524+I524</f>
        <v>8.9220959999999998</v>
      </c>
    </row>
    <row r="525" spans="2:16" ht="15.75" customHeight="1" x14ac:dyDescent="0.25">
      <c r="B525" s="30">
        <v>45768</v>
      </c>
      <c r="C525" s="113">
        <v>9.6595200000000006</v>
      </c>
      <c r="D525" s="104" t="s">
        <v>171</v>
      </c>
      <c r="E525" s="49" t="s">
        <v>171</v>
      </c>
      <c r="F525" s="105"/>
      <c r="G525" s="102" t="s">
        <v>171</v>
      </c>
      <c r="H525" s="103" t="s">
        <v>171</v>
      </c>
      <c r="I525" s="103">
        <v>3.4473600000000007E-2</v>
      </c>
      <c r="J525" s="175" t="s">
        <v>171</v>
      </c>
      <c r="K525" s="225" t="s">
        <v>171</v>
      </c>
      <c r="L525" s="176" t="s">
        <v>171</v>
      </c>
      <c r="M525" s="177">
        <v>2.5660800000000001E-2</v>
      </c>
      <c r="N525" s="178" t="s">
        <v>171</v>
      </c>
      <c r="O525" s="187"/>
      <c r="P525" s="129">
        <f>C525+M525+I525</f>
        <v>9.7196544000000014</v>
      </c>
    </row>
    <row r="526" spans="2:16" ht="15.75" customHeight="1" x14ac:dyDescent="0.25">
      <c r="B526" s="30">
        <v>45770</v>
      </c>
      <c r="C526" s="113">
        <v>12.994560000000002</v>
      </c>
      <c r="D526" s="104" t="s">
        <v>171</v>
      </c>
      <c r="E526" s="49" t="s">
        <v>171</v>
      </c>
      <c r="F526" s="105"/>
      <c r="G526" s="102" t="s">
        <v>171</v>
      </c>
      <c r="H526" s="103" t="s">
        <v>171</v>
      </c>
      <c r="I526" s="103">
        <v>1.80576E-2</v>
      </c>
      <c r="J526" s="175" t="s">
        <v>171</v>
      </c>
      <c r="K526" s="225" t="s">
        <v>171</v>
      </c>
      <c r="L526" s="176" t="s">
        <v>171</v>
      </c>
      <c r="M526" s="177">
        <v>2.1859200000000002E-2</v>
      </c>
      <c r="N526" s="178" t="s">
        <v>171</v>
      </c>
      <c r="O526" s="187"/>
      <c r="P526" s="129">
        <f>C526+M526+I526</f>
        <v>13.034476800000002</v>
      </c>
    </row>
    <row r="527" spans="2:16" ht="15.75" customHeight="1" x14ac:dyDescent="0.25">
      <c r="B527" s="30">
        <v>45772</v>
      </c>
      <c r="C527" s="113">
        <v>4.6068480000000003</v>
      </c>
      <c r="D527" s="104" t="s">
        <v>171</v>
      </c>
      <c r="E527" s="49" t="s">
        <v>171</v>
      </c>
      <c r="F527" s="105"/>
      <c r="G527" s="102" t="s">
        <v>171</v>
      </c>
      <c r="H527" s="103" t="s">
        <v>171</v>
      </c>
      <c r="I527" s="103" t="s">
        <v>171</v>
      </c>
      <c r="J527" s="175" t="s">
        <v>171</v>
      </c>
      <c r="K527" s="225" t="s">
        <v>171</v>
      </c>
      <c r="L527" s="176" t="s">
        <v>171</v>
      </c>
      <c r="M527" s="177">
        <v>3.4041599999999998E-2</v>
      </c>
      <c r="N527" s="178" t="s">
        <v>171</v>
      </c>
      <c r="O527" s="187"/>
      <c r="P527" s="129">
        <f t="shared" ref="P527:P532" si="12">C527+M527</f>
        <v>4.6408896000000004</v>
      </c>
    </row>
    <row r="528" spans="2:16" ht="15.75" customHeight="1" x14ac:dyDescent="0.25">
      <c r="B528" s="30">
        <v>45775</v>
      </c>
      <c r="C528" s="113">
        <v>11.056608000000002</v>
      </c>
      <c r="D528" s="104" t="s">
        <v>171</v>
      </c>
      <c r="E528" s="49" t="s">
        <v>171</v>
      </c>
      <c r="F528" s="105"/>
      <c r="G528" s="102" t="s">
        <v>171</v>
      </c>
      <c r="H528" s="103" t="s">
        <v>171</v>
      </c>
      <c r="I528" s="103" t="s">
        <v>171</v>
      </c>
      <c r="J528" s="175" t="s">
        <v>171</v>
      </c>
      <c r="K528" s="225" t="s">
        <v>171</v>
      </c>
      <c r="L528" s="176" t="s">
        <v>171</v>
      </c>
      <c r="M528" s="177">
        <v>3.3264000000000009E-2</v>
      </c>
      <c r="N528" s="178" t="s">
        <v>171</v>
      </c>
      <c r="O528" s="187"/>
      <c r="P528" s="129">
        <f t="shared" si="12"/>
        <v>11.089872000000003</v>
      </c>
    </row>
    <row r="529" spans="2:16" ht="15.75" customHeight="1" x14ac:dyDescent="0.25">
      <c r="B529" s="30">
        <v>45777</v>
      </c>
      <c r="C529" s="113">
        <v>13.487904</v>
      </c>
      <c r="D529" s="104" t="s">
        <v>171</v>
      </c>
      <c r="E529" s="49" t="s">
        <v>171</v>
      </c>
      <c r="F529" s="105"/>
      <c r="G529" s="102" t="s">
        <v>171</v>
      </c>
      <c r="H529" s="103" t="s">
        <v>171</v>
      </c>
      <c r="I529" s="103" t="s">
        <v>171</v>
      </c>
      <c r="J529" s="175" t="s">
        <v>171</v>
      </c>
      <c r="K529" s="225" t="s">
        <v>171</v>
      </c>
      <c r="L529" s="176" t="s">
        <v>171</v>
      </c>
      <c r="M529" s="177">
        <v>3.1276800000000007E-2</v>
      </c>
      <c r="N529" s="178" t="s">
        <v>171</v>
      </c>
      <c r="O529" s="187"/>
      <c r="P529" s="129">
        <f t="shared" si="12"/>
        <v>13.519180800000001</v>
      </c>
    </row>
    <row r="530" spans="2:16" ht="15.75" customHeight="1" x14ac:dyDescent="0.25">
      <c r="B530" s="30">
        <v>45779</v>
      </c>
      <c r="C530" s="113">
        <v>15.434496000000003</v>
      </c>
      <c r="D530" s="104" t="s">
        <v>171</v>
      </c>
      <c r="E530" s="49" t="s">
        <v>171</v>
      </c>
      <c r="F530" s="105"/>
      <c r="G530" s="102" t="s">
        <v>171</v>
      </c>
      <c r="H530" s="103" t="s">
        <v>171</v>
      </c>
      <c r="I530" s="103" t="s">
        <v>171</v>
      </c>
      <c r="J530" s="175" t="s">
        <v>171</v>
      </c>
      <c r="K530" s="225" t="s">
        <v>171</v>
      </c>
      <c r="L530" s="176" t="s">
        <v>171</v>
      </c>
      <c r="M530" s="177">
        <v>2.4278400000000006E-2</v>
      </c>
      <c r="N530" s="178" t="s">
        <v>171</v>
      </c>
      <c r="O530" s="187"/>
      <c r="P530" s="129">
        <f t="shared" si="12"/>
        <v>15.458774400000003</v>
      </c>
    </row>
    <row r="531" spans="2:16" ht="15.75" customHeight="1" x14ac:dyDescent="0.25">
      <c r="B531" s="30">
        <v>45782</v>
      </c>
      <c r="C531" s="113">
        <v>17.647199999999998</v>
      </c>
      <c r="D531" s="104" t="s">
        <v>171</v>
      </c>
      <c r="E531" s="49" t="s">
        <v>171</v>
      </c>
      <c r="F531" s="105"/>
      <c r="G531" s="102" t="s">
        <v>171</v>
      </c>
      <c r="H531" s="103" t="s">
        <v>171</v>
      </c>
      <c r="I531" s="103" t="s">
        <v>171</v>
      </c>
      <c r="J531" s="175" t="s">
        <v>171</v>
      </c>
      <c r="K531" s="225" t="s">
        <v>171</v>
      </c>
      <c r="L531" s="176" t="s">
        <v>171</v>
      </c>
      <c r="M531" s="177">
        <v>2.3155200000000001E-2</v>
      </c>
      <c r="N531" s="178" t="s">
        <v>171</v>
      </c>
      <c r="O531" s="187"/>
      <c r="P531" s="129">
        <f t="shared" si="12"/>
        <v>17.670355199999999</v>
      </c>
    </row>
    <row r="532" spans="2:16" ht="15.75" customHeight="1" x14ac:dyDescent="0.25">
      <c r="B532" s="30">
        <v>45784</v>
      </c>
      <c r="C532" s="113">
        <v>12.735360000000002</v>
      </c>
      <c r="D532" s="104" t="s">
        <v>171</v>
      </c>
      <c r="E532" s="49" t="s">
        <v>171</v>
      </c>
      <c r="F532" s="105"/>
      <c r="G532" s="102" t="s">
        <v>171</v>
      </c>
      <c r="H532" s="103" t="s">
        <v>171</v>
      </c>
      <c r="I532" s="103" t="s">
        <v>171</v>
      </c>
      <c r="J532" s="175" t="s">
        <v>171</v>
      </c>
      <c r="K532" s="225" t="s">
        <v>171</v>
      </c>
      <c r="L532" s="176" t="s">
        <v>171</v>
      </c>
      <c r="M532" s="177">
        <v>1.8748799999999999E-2</v>
      </c>
      <c r="N532" s="178" t="s">
        <v>171</v>
      </c>
      <c r="O532" s="187"/>
      <c r="P532" s="129">
        <f t="shared" si="12"/>
        <v>12.754108800000001</v>
      </c>
    </row>
    <row r="533" spans="2:16" ht="15.75" customHeight="1" x14ac:dyDescent="0.25">
      <c r="B533" s="30">
        <v>45786</v>
      </c>
      <c r="C533" s="113">
        <v>5.4172800000000008</v>
      </c>
      <c r="D533" s="104" t="s">
        <v>171</v>
      </c>
      <c r="E533" s="49" t="s">
        <v>171</v>
      </c>
      <c r="F533" s="105"/>
      <c r="G533" s="102" t="s">
        <v>171</v>
      </c>
      <c r="H533" s="103" t="s">
        <v>171</v>
      </c>
      <c r="I533" s="103" t="s">
        <v>171</v>
      </c>
      <c r="J533" s="175" t="s">
        <v>171</v>
      </c>
      <c r="K533" s="225" t="s">
        <v>171</v>
      </c>
      <c r="L533" s="176" t="s">
        <v>171</v>
      </c>
      <c r="M533" s="177">
        <v>4.1817599999999996E-2</v>
      </c>
      <c r="N533" s="178" t="s">
        <v>171</v>
      </c>
      <c r="O533" s="187"/>
      <c r="P533" s="129">
        <f t="shared" ref="P533:P564" si="13">C533+M533</f>
        <v>5.4590976000000007</v>
      </c>
    </row>
    <row r="534" spans="2:16" ht="15.75" customHeight="1" x14ac:dyDescent="0.25">
      <c r="B534" s="30">
        <v>45789</v>
      </c>
      <c r="C534" s="113">
        <v>7.1184959999999995</v>
      </c>
      <c r="D534" s="104" t="s">
        <v>171</v>
      </c>
      <c r="E534" s="49" t="s">
        <v>171</v>
      </c>
      <c r="F534" s="105"/>
      <c r="G534" s="102" t="s">
        <v>171</v>
      </c>
      <c r="H534" s="103" t="s">
        <v>171</v>
      </c>
      <c r="I534" s="103" t="s">
        <v>171</v>
      </c>
      <c r="J534" s="175" t="s">
        <v>171</v>
      </c>
      <c r="K534" s="225" t="s">
        <v>171</v>
      </c>
      <c r="L534" s="176" t="s">
        <v>171</v>
      </c>
      <c r="M534" s="177">
        <v>3.7929600000000001E-2</v>
      </c>
      <c r="N534" s="178" t="s">
        <v>171</v>
      </c>
      <c r="O534" s="187"/>
      <c r="P534" s="129">
        <f t="shared" si="13"/>
        <v>7.1564255999999995</v>
      </c>
    </row>
    <row r="535" spans="2:16" ht="15.75" customHeight="1" x14ac:dyDescent="0.25">
      <c r="B535" s="30">
        <v>45791</v>
      </c>
      <c r="C535" s="113">
        <v>10.402559999999999</v>
      </c>
      <c r="D535" s="104" t="s">
        <v>171</v>
      </c>
      <c r="E535" s="49" t="s">
        <v>171</v>
      </c>
      <c r="F535" s="105"/>
      <c r="G535" s="102" t="s">
        <v>171</v>
      </c>
      <c r="H535" s="103" t="s">
        <v>171</v>
      </c>
      <c r="I535" s="103" t="s">
        <v>171</v>
      </c>
      <c r="J535" s="175" t="s">
        <v>171</v>
      </c>
      <c r="K535" s="225" t="s">
        <v>171</v>
      </c>
      <c r="L535" s="176" t="s">
        <v>171</v>
      </c>
      <c r="M535" s="177">
        <v>3.5424000000000004E-2</v>
      </c>
      <c r="N535" s="178" t="s">
        <v>171</v>
      </c>
      <c r="O535" s="187"/>
      <c r="P535" s="129">
        <f t="shared" si="13"/>
        <v>10.437984</v>
      </c>
    </row>
    <row r="536" spans="2:16" ht="15.75" customHeight="1" x14ac:dyDescent="0.25">
      <c r="B536" s="30">
        <v>45793</v>
      </c>
      <c r="C536" s="113">
        <v>13.533696000000001</v>
      </c>
      <c r="D536" s="104" t="s">
        <v>171</v>
      </c>
      <c r="E536" s="49" t="s">
        <v>171</v>
      </c>
      <c r="F536" s="105"/>
      <c r="G536" s="102" t="s">
        <v>171</v>
      </c>
      <c r="H536" s="103" t="s">
        <v>171</v>
      </c>
      <c r="I536" s="103" t="s">
        <v>171</v>
      </c>
      <c r="J536" s="175" t="s">
        <v>171</v>
      </c>
      <c r="K536" s="225" t="s">
        <v>171</v>
      </c>
      <c r="L536" s="176" t="s">
        <v>171</v>
      </c>
      <c r="M536" s="177">
        <v>4.1731200000000003E-2</v>
      </c>
      <c r="N536" s="178" t="s">
        <v>171</v>
      </c>
      <c r="O536" s="187"/>
      <c r="P536" s="129">
        <f t="shared" si="13"/>
        <v>13.5754272</v>
      </c>
    </row>
    <row r="537" spans="2:16" ht="15.75" customHeight="1" x14ac:dyDescent="0.25">
      <c r="B537" s="30">
        <v>45796</v>
      </c>
      <c r="C537" s="113">
        <v>7.6032000000000011</v>
      </c>
      <c r="D537" s="104" t="s">
        <v>171</v>
      </c>
      <c r="E537" s="49" t="s">
        <v>171</v>
      </c>
      <c r="F537" s="105"/>
      <c r="G537" s="102" t="s">
        <v>171</v>
      </c>
      <c r="H537" s="103" t="s">
        <v>171</v>
      </c>
      <c r="I537" s="103" t="s">
        <v>171</v>
      </c>
      <c r="J537" s="175" t="s">
        <v>171</v>
      </c>
      <c r="K537" s="225" t="s">
        <v>171</v>
      </c>
      <c r="L537" s="176" t="s">
        <v>171</v>
      </c>
      <c r="M537" s="177">
        <v>5.0025600000000003E-2</v>
      </c>
      <c r="N537" s="178" t="s">
        <v>171</v>
      </c>
      <c r="O537" s="187"/>
      <c r="P537" s="129">
        <f t="shared" si="13"/>
        <v>7.6532256000000007</v>
      </c>
    </row>
    <row r="538" spans="2:16" ht="15.75" customHeight="1" x14ac:dyDescent="0.25">
      <c r="B538" s="30">
        <v>45798</v>
      </c>
      <c r="C538" s="113">
        <v>3.3625151999999998</v>
      </c>
      <c r="D538" s="104" t="s">
        <v>171</v>
      </c>
      <c r="E538" s="49" t="s">
        <v>171</v>
      </c>
      <c r="F538" s="105"/>
      <c r="G538" s="102" t="s">
        <v>171</v>
      </c>
      <c r="H538" s="103" t="s">
        <v>171</v>
      </c>
      <c r="I538" s="103" t="s">
        <v>171</v>
      </c>
      <c r="J538" s="175" t="s">
        <v>171</v>
      </c>
      <c r="K538" s="225" t="s">
        <v>171</v>
      </c>
      <c r="L538" s="176" t="s">
        <v>171</v>
      </c>
      <c r="M538" s="177">
        <v>2.8080000000000001E-2</v>
      </c>
      <c r="N538" s="178" t="s">
        <v>171</v>
      </c>
      <c r="O538" s="187"/>
      <c r="P538" s="129">
        <f t="shared" si="13"/>
        <v>3.3905951999999999</v>
      </c>
    </row>
    <row r="539" spans="2:16" ht="15.75" customHeight="1" x14ac:dyDescent="0.25">
      <c r="B539" s="30">
        <v>45800</v>
      </c>
      <c r="C539" s="113">
        <v>3.3663168000000003</v>
      </c>
      <c r="D539" s="104" t="s">
        <v>171</v>
      </c>
      <c r="E539" s="49" t="s">
        <v>171</v>
      </c>
      <c r="F539" s="105"/>
      <c r="G539" s="102" t="s">
        <v>171</v>
      </c>
      <c r="H539" s="103" t="s">
        <v>171</v>
      </c>
      <c r="I539" s="103" t="s">
        <v>171</v>
      </c>
      <c r="J539" s="175" t="s">
        <v>171</v>
      </c>
      <c r="K539" s="225" t="s">
        <v>171</v>
      </c>
      <c r="L539" s="176" t="s">
        <v>171</v>
      </c>
      <c r="M539" s="177">
        <v>3.836160000000001E-2</v>
      </c>
      <c r="N539" s="178" t="s">
        <v>171</v>
      </c>
      <c r="O539" s="187"/>
      <c r="P539" s="129">
        <f t="shared" si="13"/>
        <v>3.4046784000000003</v>
      </c>
    </row>
    <row r="540" spans="2:16" ht="15.75" customHeight="1" x14ac:dyDescent="0.25">
      <c r="B540" s="30">
        <v>45803</v>
      </c>
      <c r="C540" s="113">
        <v>8.0179200000000019</v>
      </c>
      <c r="D540" s="104" t="s">
        <v>171</v>
      </c>
      <c r="E540" s="49" t="s">
        <v>171</v>
      </c>
      <c r="F540" s="105"/>
      <c r="G540" s="102" t="s">
        <v>171</v>
      </c>
      <c r="H540" s="103" t="s">
        <v>171</v>
      </c>
      <c r="I540" s="103" t="s">
        <v>171</v>
      </c>
      <c r="J540" s="175" t="s">
        <v>171</v>
      </c>
      <c r="K540" s="225" t="s">
        <v>171</v>
      </c>
      <c r="L540" s="176" t="s">
        <v>171</v>
      </c>
      <c r="M540" s="177">
        <v>4.3804800000000005E-2</v>
      </c>
      <c r="N540" s="178" t="s">
        <v>171</v>
      </c>
      <c r="O540" s="187"/>
      <c r="P540" s="129">
        <f t="shared" si="13"/>
        <v>8.0617248000000021</v>
      </c>
    </row>
    <row r="541" spans="2:16" ht="15.75" customHeight="1" x14ac:dyDescent="0.25">
      <c r="B541" s="30">
        <v>45805</v>
      </c>
      <c r="C541" s="113">
        <v>9.2473920000000014</v>
      </c>
      <c r="D541" s="104" t="s">
        <v>171</v>
      </c>
      <c r="E541" s="49" t="s">
        <v>171</v>
      </c>
      <c r="F541" s="105"/>
      <c r="G541" s="102" t="s">
        <v>171</v>
      </c>
      <c r="H541" s="103" t="s">
        <v>171</v>
      </c>
      <c r="I541" s="103" t="s">
        <v>171</v>
      </c>
      <c r="J541" s="175" t="s">
        <v>171</v>
      </c>
      <c r="K541" s="225" t="s">
        <v>171</v>
      </c>
      <c r="L541" s="176" t="s">
        <v>171</v>
      </c>
      <c r="M541" s="177">
        <v>4.9075199999999999E-2</v>
      </c>
      <c r="N541" s="178" t="s">
        <v>171</v>
      </c>
      <c r="O541" s="187"/>
      <c r="P541" s="129">
        <f t="shared" si="13"/>
        <v>9.2964672000000022</v>
      </c>
    </row>
    <row r="542" spans="2:16" ht="15.75" customHeight="1" x14ac:dyDescent="0.25">
      <c r="B542" s="30">
        <v>45807</v>
      </c>
      <c r="C542" s="113">
        <v>8.914752</v>
      </c>
      <c r="D542" s="104" t="s">
        <v>171</v>
      </c>
      <c r="E542" s="49" t="s">
        <v>171</v>
      </c>
      <c r="F542" s="105"/>
      <c r="G542" s="102" t="s">
        <v>171</v>
      </c>
      <c r="H542" s="103" t="s">
        <v>171</v>
      </c>
      <c r="I542" s="103" t="s">
        <v>171</v>
      </c>
      <c r="J542" s="175" t="s">
        <v>171</v>
      </c>
      <c r="K542" s="225" t="s">
        <v>171</v>
      </c>
      <c r="L542" s="176" t="s">
        <v>171</v>
      </c>
      <c r="M542" s="177">
        <v>3.6892799999999996E-2</v>
      </c>
      <c r="N542" s="178" t="s">
        <v>171</v>
      </c>
      <c r="O542" s="187"/>
      <c r="P542" s="129">
        <f t="shared" si="13"/>
        <v>8.9516448000000004</v>
      </c>
    </row>
    <row r="543" spans="2:16" ht="15.75" customHeight="1" x14ac:dyDescent="0.25">
      <c r="B543" s="30">
        <v>45810</v>
      </c>
      <c r="C543" s="113">
        <v>5.8406400000000005</v>
      </c>
      <c r="D543" s="104" t="s">
        <v>171</v>
      </c>
      <c r="E543" s="49" t="s">
        <v>171</v>
      </c>
      <c r="F543" s="105"/>
      <c r="G543" s="102" t="s">
        <v>171</v>
      </c>
      <c r="H543" s="103" t="s">
        <v>171</v>
      </c>
      <c r="I543" s="103" t="s">
        <v>171</v>
      </c>
      <c r="J543" s="175" t="s">
        <v>171</v>
      </c>
      <c r="K543" s="225" t="s">
        <v>171</v>
      </c>
      <c r="L543" s="176" t="s">
        <v>171</v>
      </c>
      <c r="M543" s="177">
        <v>3.5769599999999999E-2</v>
      </c>
      <c r="N543" s="178" t="s">
        <v>171</v>
      </c>
      <c r="O543" s="187"/>
      <c r="P543" s="129">
        <f t="shared" si="13"/>
        <v>5.8764096000000006</v>
      </c>
    </row>
    <row r="544" spans="2:16" ht="15.75" customHeight="1" x14ac:dyDescent="0.25">
      <c r="B544" s="30">
        <v>45812</v>
      </c>
      <c r="C544" s="113">
        <v>10.541664000000001</v>
      </c>
      <c r="D544" s="104" t="s">
        <v>171</v>
      </c>
      <c r="E544" s="49" t="s">
        <v>171</v>
      </c>
      <c r="F544" s="105"/>
      <c r="G544" s="102" t="s">
        <v>171</v>
      </c>
      <c r="H544" s="103" t="s">
        <v>171</v>
      </c>
      <c r="I544" s="103" t="s">
        <v>171</v>
      </c>
      <c r="J544" s="175" t="s">
        <v>171</v>
      </c>
      <c r="K544" s="225" t="s">
        <v>171</v>
      </c>
      <c r="L544" s="176" t="s">
        <v>171</v>
      </c>
      <c r="M544" s="177">
        <v>3.1104000000000007E-2</v>
      </c>
      <c r="N544" s="178" t="s">
        <v>171</v>
      </c>
      <c r="O544" s="187"/>
      <c r="P544" s="129">
        <f t="shared" si="13"/>
        <v>10.572768</v>
      </c>
    </row>
    <row r="545" spans="2:16" ht="15.75" customHeight="1" x14ac:dyDescent="0.25">
      <c r="B545" s="30">
        <v>45814</v>
      </c>
      <c r="C545" s="113">
        <v>8.8421760000000003</v>
      </c>
      <c r="D545" s="104" t="s">
        <v>171</v>
      </c>
      <c r="E545" s="49" t="s">
        <v>171</v>
      </c>
      <c r="F545" s="105"/>
      <c r="G545" s="102" t="s">
        <v>171</v>
      </c>
      <c r="H545" s="103" t="s">
        <v>171</v>
      </c>
      <c r="I545" s="103" t="s">
        <v>171</v>
      </c>
      <c r="J545" s="175" t="s">
        <v>171</v>
      </c>
      <c r="K545" s="225" t="s">
        <v>171</v>
      </c>
      <c r="L545" s="176" t="s">
        <v>171</v>
      </c>
      <c r="M545" s="177">
        <v>2.9808000000000001E-2</v>
      </c>
      <c r="N545" s="178" t="s">
        <v>171</v>
      </c>
      <c r="O545" s="187"/>
      <c r="P545" s="129">
        <f t="shared" si="13"/>
        <v>8.8719839999999994</v>
      </c>
    </row>
    <row r="546" spans="2:16" ht="15.75" customHeight="1" x14ac:dyDescent="0.25">
      <c r="B546" s="30">
        <v>45819</v>
      </c>
      <c r="C546" s="113">
        <v>2.2715424000000004</v>
      </c>
      <c r="D546" s="104" t="s">
        <v>171</v>
      </c>
      <c r="E546" s="49" t="s">
        <v>171</v>
      </c>
      <c r="F546" s="105"/>
      <c r="G546" s="102" t="s">
        <v>171</v>
      </c>
      <c r="H546" s="103" t="s">
        <v>171</v>
      </c>
      <c r="I546" s="103" t="s">
        <v>171</v>
      </c>
      <c r="J546" s="175" t="s">
        <v>171</v>
      </c>
      <c r="K546" s="225" t="s">
        <v>171</v>
      </c>
      <c r="L546" s="176" t="s">
        <v>171</v>
      </c>
      <c r="M546" s="177">
        <v>4.4063999999999999E-2</v>
      </c>
      <c r="N546" s="178" t="s">
        <v>171</v>
      </c>
      <c r="O546" s="187"/>
      <c r="P546" s="129">
        <f t="shared" si="13"/>
        <v>2.3156064000000005</v>
      </c>
    </row>
    <row r="547" spans="2:16" ht="15.75" customHeight="1" x14ac:dyDescent="0.25">
      <c r="B547" s="30">
        <v>45821</v>
      </c>
      <c r="C547" s="113">
        <v>3.977424000000001</v>
      </c>
      <c r="D547" s="104" t="s">
        <v>171</v>
      </c>
      <c r="E547" s="49" t="s">
        <v>171</v>
      </c>
      <c r="F547" s="105"/>
      <c r="G547" s="102" t="s">
        <v>171</v>
      </c>
      <c r="H547" s="103" t="s">
        <v>171</v>
      </c>
      <c r="I547" s="103" t="s">
        <v>171</v>
      </c>
      <c r="J547" s="175" t="s">
        <v>171</v>
      </c>
      <c r="K547" s="225" t="s">
        <v>171</v>
      </c>
      <c r="L547" s="176" t="s">
        <v>171</v>
      </c>
      <c r="M547" s="177">
        <v>3.836160000000001E-2</v>
      </c>
      <c r="N547" s="178" t="s">
        <v>171</v>
      </c>
      <c r="O547" s="187"/>
      <c r="P547" s="129">
        <f t="shared" si="13"/>
        <v>4.015785600000001</v>
      </c>
    </row>
    <row r="548" spans="2:16" ht="15.75" customHeight="1" x14ac:dyDescent="0.25">
      <c r="B548" s="30">
        <v>45824</v>
      </c>
      <c r="C548" s="113">
        <v>5.9774976000000013</v>
      </c>
      <c r="D548" s="104" t="s">
        <v>171</v>
      </c>
      <c r="E548" s="49" t="s">
        <v>171</v>
      </c>
      <c r="F548" s="105"/>
      <c r="G548" s="102" t="s">
        <v>171</v>
      </c>
      <c r="H548" s="103" t="s">
        <v>171</v>
      </c>
      <c r="I548" s="103" t="s">
        <v>171</v>
      </c>
      <c r="J548" s="175" t="s">
        <v>171</v>
      </c>
      <c r="K548" s="225" t="s">
        <v>171</v>
      </c>
      <c r="L548" s="176" t="s">
        <v>171</v>
      </c>
      <c r="M548" s="177">
        <v>3.2745600000000007E-2</v>
      </c>
      <c r="N548" s="178" t="s">
        <v>171</v>
      </c>
      <c r="O548" s="187"/>
      <c r="P548" s="129">
        <f t="shared" si="13"/>
        <v>6.0102432000000015</v>
      </c>
    </row>
    <row r="549" spans="2:16" ht="15.75" customHeight="1" x14ac:dyDescent="0.25">
      <c r="B549" s="30">
        <v>45826</v>
      </c>
      <c r="C549" s="113">
        <v>5.9624640000000007</v>
      </c>
      <c r="D549" s="104" t="s">
        <v>171</v>
      </c>
      <c r="E549" s="49" t="s">
        <v>171</v>
      </c>
      <c r="F549" s="105"/>
      <c r="G549" s="102" t="s">
        <v>171</v>
      </c>
      <c r="H549" s="103" t="s">
        <v>171</v>
      </c>
      <c r="I549" s="103" t="s">
        <v>171</v>
      </c>
      <c r="J549" s="175" t="s">
        <v>171</v>
      </c>
      <c r="K549" s="225" t="s">
        <v>171</v>
      </c>
      <c r="L549" s="176" t="s">
        <v>171</v>
      </c>
      <c r="M549" s="177">
        <v>4.6051200000000007E-2</v>
      </c>
      <c r="N549" s="178" t="s">
        <v>171</v>
      </c>
      <c r="O549" s="187"/>
      <c r="P549" s="129">
        <f t="shared" si="13"/>
        <v>6.0085152000000006</v>
      </c>
    </row>
    <row r="550" spans="2:16" ht="15.75" customHeight="1" x14ac:dyDescent="0.25">
      <c r="B550" s="30">
        <v>45828</v>
      </c>
      <c r="C550" s="113">
        <v>4.3355519999999999</v>
      </c>
      <c r="D550" s="104" t="s">
        <v>171</v>
      </c>
      <c r="E550" s="49" t="s">
        <v>171</v>
      </c>
      <c r="F550" s="105"/>
      <c r="G550" s="102" t="s">
        <v>171</v>
      </c>
      <c r="H550" s="103" t="s">
        <v>171</v>
      </c>
      <c r="I550" s="103" t="s">
        <v>171</v>
      </c>
      <c r="J550" s="175" t="s">
        <v>171</v>
      </c>
      <c r="K550" s="225" t="s">
        <v>171</v>
      </c>
      <c r="L550" s="176" t="s">
        <v>171</v>
      </c>
      <c r="M550" s="177">
        <v>5.0716799999999999E-2</v>
      </c>
      <c r="N550" s="178" t="s">
        <v>171</v>
      </c>
      <c r="O550" s="187"/>
      <c r="P550" s="129">
        <f t="shared" si="13"/>
        <v>4.3862687999999999</v>
      </c>
    </row>
    <row r="551" spans="2:16" ht="15.75" customHeight="1" x14ac:dyDescent="0.25">
      <c r="B551" s="30">
        <v>45831</v>
      </c>
      <c r="C551" s="113">
        <v>4.5010944000000004</v>
      </c>
      <c r="D551" s="104" t="s">
        <v>171</v>
      </c>
      <c r="E551" s="49" t="s">
        <v>171</v>
      </c>
      <c r="F551" s="105"/>
      <c r="G551" s="102" t="s">
        <v>171</v>
      </c>
      <c r="H551" s="103" t="s">
        <v>171</v>
      </c>
      <c r="I551" s="103" t="s">
        <v>171</v>
      </c>
      <c r="J551" s="175" t="s">
        <v>171</v>
      </c>
      <c r="K551" s="225" t="s">
        <v>171</v>
      </c>
      <c r="L551" s="176" t="s">
        <v>171</v>
      </c>
      <c r="M551" s="177">
        <v>2.0476800000000003E-2</v>
      </c>
      <c r="N551" s="178" t="s">
        <v>171</v>
      </c>
      <c r="O551" s="187"/>
      <c r="P551" s="129">
        <f t="shared" si="13"/>
        <v>4.5215712000000003</v>
      </c>
    </row>
    <row r="552" spans="2:16" ht="15.75" customHeight="1" x14ac:dyDescent="0.25">
      <c r="B552" s="30">
        <v>45833</v>
      </c>
      <c r="C552" s="113">
        <v>4.5334080000000005</v>
      </c>
      <c r="D552" s="104" t="s">
        <v>171</v>
      </c>
      <c r="E552" s="49" t="s">
        <v>171</v>
      </c>
      <c r="F552" s="105"/>
      <c r="G552" s="102" t="s">
        <v>171</v>
      </c>
      <c r="H552" s="103" t="s">
        <v>171</v>
      </c>
      <c r="I552" s="103" t="s">
        <v>171</v>
      </c>
      <c r="J552" s="175" t="s">
        <v>171</v>
      </c>
      <c r="K552" s="225" t="s">
        <v>171</v>
      </c>
      <c r="L552" s="176" t="s">
        <v>171</v>
      </c>
      <c r="M552" s="177">
        <v>4.8643199999999998E-2</v>
      </c>
      <c r="N552" s="178" t="s">
        <v>171</v>
      </c>
      <c r="O552" s="187"/>
      <c r="P552" s="129">
        <f t="shared" si="13"/>
        <v>4.5820512000000004</v>
      </c>
    </row>
    <row r="553" spans="2:16" ht="15.75" customHeight="1" x14ac:dyDescent="0.25">
      <c r="B553" s="30">
        <v>45835</v>
      </c>
      <c r="C553" s="113">
        <v>4.7855232000000001</v>
      </c>
      <c r="D553" s="104" t="s">
        <v>171</v>
      </c>
      <c r="E553" s="49" t="s">
        <v>171</v>
      </c>
      <c r="F553" s="105"/>
      <c r="G553" s="102" t="s">
        <v>171</v>
      </c>
      <c r="H553" s="103" t="s">
        <v>171</v>
      </c>
      <c r="I553" s="103" t="s">
        <v>171</v>
      </c>
      <c r="J553" s="175" t="s">
        <v>171</v>
      </c>
      <c r="K553" s="225" t="s">
        <v>171</v>
      </c>
      <c r="L553" s="176" t="s">
        <v>171</v>
      </c>
      <c r="M553" s="177">
        <v>4.7174399999999998E-2</v>
      </c>
      <c r="N553" s="178" t="s">
        <v>171</v>
      </c>
      <c r="O553" s="187"/>
      <c r="P553" s="129">
        <f t="shared" si="13"/>
        <v>4.8326976000000004</v>
      </c>
    </row>
    <row r="554" spans="2:16" ht="15.75" customHeight="1" x14ac:dyDescent="0.25">
      <c r="B554" s="30">
        <v>45838</v>
      </c>
      <c r="C554" s="113">
        <v>5.4172800000000008</v>
      </c>
      <c r="D554" s="104" t="s">
        <v>171</v>
      </c>
      <c r="E554" s="49" t="s">
        <v>171</v>
      </c>
      <c r="F554" s="105"/>
      <c r="G554" s="102" t="s">
        <v>171</v>
      </c>
      <c r="H554" s="103" t="s">
        <v>171</v>
      </c>
      <c r="I554" s="103" t="s">
        <v>171</v>
      </c>
      <c r="J554" s="175" t="s">
        <v>171</v>
      </c>
      <c r="K554" s="225" t="s">
        <v>171</v>
      </c>
      <c r="L554" s="176" t="s">
        <v>171</v>
      </c>
      <c r="M554" s="177">
        <v>4.674240000000001E-2</v>
      </c>
      <c r="N554" s="178" t="s">
        <v>171</v>
      </c>
      <c r="O554" s="187"/>
      <c r="P554" s="129">
        <f t="shared" si="13"/>
        <v>5.4640224000000011</v>
      </c>
    </row>
    <row r="555" spans="2:16" ht="15.75" customHeight="1" x14ac:dyDescent="0.25">
      <c r="B555" s="30">
        <v>45840</v>
      </c>
      <c r="C555" s="113">
        <v>3.6305280000000004</v>
      </c>
      <c r="D555" s="104" t="s">
        <v>171</v>
      </c>
      <c r="E555" s="49" t="s">
        <v>171</v>
      </c>
      <c r="F555" s="105"/>
      <c r="G555" s="102" t="s">
        <v>171</v>
      </c>
      <c r="H555" s="103" t="s">
        <v>171</v>
      </c>
      <c r="I555" s="103" t="s">
        <v>171</v>
      </c>
      <c r="J555" s="175" t="s">
        <v>171</v>
      </c>
      <c r="K555" s="225" t="s">
        <v>171</v>
      </c>
      <c r="L555" s="176" t="s">
        <v>171</v>
      </c>
      <c r="M555" s="177">
        <v>4.3631999999999997E-2</v>
      </c>
      <c r="N555" s="178" t="s">
        <v>171</v>
      </c>
      <c r="O555" s="187"/>
      <c r="P555" s="129">
        <f t="shared" si="13"/>
        <v>3.6741600000000005</v>
      </c>
    </row>
    <row r="556" spans="2:16" ht="15.75" customHeight="1" x14ac:dyDescent="0.25">
      <c r="B556" s="30">
        <v>45842</v>
      </c>
      <c r="C556" s="113">
        <v>3.3725375999999998</v>
      </c>
      <c r="D556" s="104" t="s">
        <v>171</v>
      </c>
      <c r="E556" s="49" t="s">
        <v>171</v>
      </c>
      <c r="F556" s="105"/>
      <c r="G556" s="102" t="s">
        <v>171</v>
      </c>
      <c r="H556" s="103" t="s">
        <v>171</v>
      </c>
      <c r="I556" s="103" t="s">
        <v>171</v>
      </c>
      <c r="J556" s="175" t="s">
        <v>171</v>
      </c>
      <c r="K556" s="225" t="s">
        <v>171</v>
      </c>
      <c r="L556" s="176" t="s">
        <v>171</v>
      </c>
      <c r="M556" s="177">
        <v>4.5359999999999998E-2</v>
      </c>
      <c r="N556" s="178" t="s">
        <v>171</v>
      </c>
      <c r="O556" s="187"/>
      <c r="P556" s="129">
        <f t="shared" si="13"/>
        <v>3.4178975999999999</v>
      </c>
    </row>
    <row r="557" spans="2:16" ht="15.75" customHeight="1" x14ac:dyDescent="0.25">
      <c r="B557" s="30">
        <v>45845</v>
      </c>
      <c r="C557" s="113">
        <v>5.0362560000000007</v>
      </c>
      <c r="D557" s="104" t="s">
        <v>171</v>
      </c>
      <c r="E557" s="49" t="s">
        <v>171</v>
      </c>
      <c r="F557" s="105"/>
      <c r="G557" s="102" t="s">
        <v>171</v>
      </c>
      <c r="H557" s="103" t="s">
        <v>171</v>
      </c>
      <c r="I557" s="103" t="s">
        <v>171</v>
      </c>
      <c r="J557" s="175" t="s">
        <v>171</v>
      </c>
      <c r="K557" s="225" t="s">
        <v>171</v>
      </c>
      <c r="L557" s="176" t="s">
        <v>171</v>
      </c>
      <c r="M557" s="177">
        <v>1.6243199999999999E-2</v>
      </c>
      <c r="N557" s="178" t="s">
        <v>171</v>
      </c>
      <c r="O557" s="187"/>
      <c r="P557" s="129">
        <f t="shared" si="13"/>
        <v>5.0524992000000006</v>
      </c>
    </row>
    <row r="558" spans="2:16" ht="15.75" customHeight="1" x14ac:dyDescent="0.25">
      <c r="B558" s="30">
        <v>45847</v>
      </c>
      <c r="C558" s="113">
        <v>4.3028928000000004</v>
      </c>
      <c r="D558" s="104" t="s">
        <v>171</v>
      </c>
      <c r="E558" s="49" t="s">
        <v>171</v>
      </c>
      <c r="F558" s="105"/>
      <c r="G558" s="102" t="s">
        <v>171</v>
      </c>
      <c r="H558" s="103" t="s">
        <v>171</v>
      </c>
      <c r="I558" s="103" t="s">
        <v>171</v>
      </c>
      <c r="J558" s="175" t="s">
        <v>171</v>
      </c>
      <c r="K558" s="225" t="s">
        <v>171</v>
      </c>
      <c r="L558" s="176" t="s">
        <v>171</v>
      </c>
      <c r="M558" s="177">
        <v>1.512E-2</v>
      </c>
      <c r="N558" s="178" t="s">
        <v>171</v>
      </c>
      <c r="O558" s="187"/>
      <c r="P558" s="129">
        <f t="shared" si="13"/>
        <v>4.3180128</v>
      </c>
    </row>
    <row r="559" spans="2:16" ht="15.75" customHeight="1" x14ac:dyDescent="0.25">
      <c r="B559" s="30">
        <v>45849</v>
      </c>
      <c r="C559" s="113">
        <v>2.2819104000000001</v>
      </c>
      <c r="D559" s="104" t="s">
        <v>171</v>
      </c>
      <c r="E559" s="49" t="s">
        <v>171</v>
      </c>
      <c r="F559" s="105"/>
      <c r="G559" s="102" t="s">
        <v>171</v>
      </c>
      <c r="H559" s="103" t="s">
        <v>171</v>
      </c>
      <c r="I559" s="103" t="s">
        <v>171</v>
      </c>
      <c r="J559" s="175" t="s">
        <v>171</v>
      </c>
      <c r="K559" s="225" t="s">
        <v>171</v>
      </c>
      <c r="L559" s="176" t="s">
        <v>171</v>
      </c>
      <c r="M559" s="177">
        <v>1.4860800000000002E-2</v>
      </c>
      <c r="N559" s="178" t="s">
        <v>171</v>
      </c>
      <c r="O559" s="187"/>
      <c r="P559" s="129">
        <f t="shared" si="13"/>
        <v>2.2967712000000002</v>
      </c>
    </row>
    <row r="560" spans="2:16" ht="15.75" customHeight="1" x14ac:dyDescent="0.25">
      <c r="B560" s="30">
        <v>45852</v>
      </c>
      <c r="C560" s="113">
        <v>8.6935680000000009</v>
      </c>
      <c r="D560" s="104" t="s">
        <v>171</v>
      </c>
      <c r="E560" s="49" t="s">
        <v>171</v>
      </c>
      <c r="F560" s="105"/>
      <c r="G560" s="102" t="s">
        <v>171</v>
      </c>
      <c r="H560" s="103" t="s">
        <v>171</v>
      </c>
      <c r="I560" s="103" t="s">
        <v>171</v>
      </c>
      <c r="J560" s="175" t="s">
        <v>171</v>
      </c>
      <c r="K560" s="225" t="s">
        <v>171</v>
      </c>
      <c r="L560" s="176" t="s">
        <v>171</v>
      </c>
      <c r="M560" s="177">
        <v>1.5206400000000002E-2</v>
      </c>
      <c r="N560" s="178" t="s">
        <v>171</v>
      </c>
      <c r="O560" s="187"/>
      <c r="P560" s="129">
        <f t="shared" si="13"/>
        <v>8.7087744000000011</v>
      </c>
    </row>
    <row r="561" spans="2:16" ht="15.75" customHeight="1" x14ac:dyDescent="0.25">
      <c r="B561" s="30">
        <v>45854</v>
      </c>
      <c r="C561" s="113">
        <v>4.2204671999999999</v>
      </c>
      <c r="D561" s="104" t="s">
        <v>171</v>
      </c>
      <c r="E561" s="49" t="s">
        <v>171</v>
      </c>
      <c r="F561" s="105"/>
      <c r="G561" s="102" t="s">
        <v>171</v>
      </c>
      <c r="H561" s="103" t="s">
        <v>171</v>
      </c>
      <c r="I561" s="103" t="s">
        <v>171</v>
      </c>
      <c r="J561" s="175" t="s">
        <v>171</v>
      </c>
      <c r="K561" s="225" t="s">
        <v>171</v>
      </c>
      <c r="L561" s="176" t="s">
        <v>171</v>
      </c>
      <c r="M561" s="177">
        <v>1.6070400000000002E-2</v>
      </c>
      <c r="N561" s="178" t="s">
        <v>171</v>
      </c>
      <c r="O561" s="187"/>
      <c r="P561" s="129">
        <f t="shared" si="13"/>
        <v>4.2365376000000001</v>
      </c>
    </row>
    <row r="562" spans="2:16" ht="15.75" customHeight="1" x14ac:dyDescent="0.25">
      <c r="B562" s="30">
        <v>45856</v>
      </c>
      <c r="C562" s="113">
        <v>5.1827904000000009</v>
      </c>
      <c r="D562" s="104" t="s">
        <v>171</v>
      </c>
      <c r="E562" s="49" t="s">
        <v>171</v>
      </c>
      <c r="F562" s="105"/>
      <c r="G562" s="102" t="s">
        <v>171</v>
      </c>
      <c r="H562" s="103" t="s">
        <v>171</v>
      </c>
      <c r="I562" s="103" t="s">
        <v>171</v>
      </c>
      <c r="J562" s="175" t="s">
        <v>171</v>
      </c>
      <c r="K562" s="225" t="s">
        <v>171</v>
      </c>
      <c r="L562" s="176" t="s">
        <v>171</v>
      </c>
      <c r="M562" s="177">
        <v>4.3027200000000002E-2</v>
      </c>
      <c r="N562" s="178" t="s">
        <v>171</v>
      </c>
      <c r="O562" s="187"/>
      <c r="P562" s="129">
        <f t="shared" si="13"/>
        <v>5.225817600000001</v>
      </c>
    </row>
    <row r="563" spans="2:16" ht="15.75" customHeight="1" x14ac:dyDescent="0.25">
      <c r="B563" s="30">
        <v>45859</v>
      </c>
      <c r="C563" s="113">
        <v>4.7909663999999994</v>
      </c>
      <c r="D563" s="104" t="s">
        <v>171</v>
      </c>
      <c r="E563" s="49" t="s">
        <v>171</v>
      </c>
      <c r="F563" s="105"/>
      <c r="G563" s="102" t="s">
        <v>171</v>
      </c>
      <c r="H563" s="103" t="s">
        <v>171</v>
      </c>
      <c r="I563" s="103" t="s">
        <v>171</v>
      </c>
      <c r="J563" s="175" t="s">
        <v>171</v>
      </c>
      <c r="K563" s="225" t="s">
        <v>171</v>
      </c>
      <c r="L563" s="176" t="s">
        <v>171</v>
      </c>
      <c r="M563" s="177">
        <v>4.09536E-2</v>
      </c>
      <c r="N563" s="178" t="s">
        <v>171</v>
      </c>
      <c r="O563" s="187"/>
      <c r="P563" s="129">
        <f t="shared" si="13"/>
        <v>4.8319199999999993</v>
      </c>
    </row>
    <row r="564" spans="2:16" ht="15.75" customHeight="1" x14ac:dyDescent="0.25">
      <c r="B564" s="30">
        <v>45861</v>
      </c>
      <c r="C564" s="113">
        <v>0.724464</v>
      </c>
      <c r="D564" s="104" t="s">
        <v>171</v>
      </c>
      <c r="E564" s="49" t="s">
        <v>171</v>
      </c>
      <c r="F564" s="105"/>
      <c r="G564" s="102" t="s">
        <v>171</v>
      </c>
      <c r="H564" s="103" t="s">
        <v>171</v>
      </c>
      <c r="I564" s="103" t="s">
        <v>171</v>
      </c>
      <c r="J564" s="175" t="s">
        <v>171</v>
      </c>
      <c r="K564" s="225" t="s">
        <v>171</v>
      </c>
      <c r="L564" s="176" t="s">
        <v>171</v>
      </c>
      <c r="M564" s="177">
        <v>3.7065600000000004E-2</v>
      </c>
      <c r="N564" s="178" t="s">
        <v>171</v>
      </c>
      <c r="O564" s="187"/>
      <c r="P564" s="129">
        <f t="shared" si="13"/>
        <v>0.76152960000000003</v>
      </c>
    </row>
    <row r="565" spans="2:16" ht="15.75" customHeight="1" x14ac:dyDescent="0.25">
      <c r="B565" s="30">
        <v>45863</v>
      </c>
      <c r="C565" s="113">
        <v>6.7184640000000009</v>
      </c>
      <c r="D565" s="104" t="s">
        <v>171</v>
      </c>
      <c r="E565" s="49" t="s">
        <v>171</v>
      </c>
      <c r="F565" s="105"/>
      <c r="G565" s="102" t="s">
        <v>171</v>
      </c>
      <c r="H565" s="103" t="s">
        <v>171</v>
      </c>
      <c r="I565" s="103" t="s">
        <v>171</v>
      </c>
      <c r="J565" s="175" t="s">
        <v>171</v>
      </c>
      <c r="K565" s="225" t="s">
        <v>171</v>
      </c>
      <c r="L565" s="176" t="s">
        <v>171</v>
      </c>
      <c r="M565" s="177">
        <v>0.17055360000000003</v>
      </c>
      <c r="N565" s="178" t="s">
        <v>171</v>
      </c>
      <c r="O565" s="187"/>
      <c r="P565" s="129">
        <f t="shared" ref="P565:P592" si="14">C565+M565</f>
        <v>6.8890176000000007</v>
      </c>
    </row>
    <row r="566" spans="2:16" ht="15.75" customHeight="1" x14ac:dyDescent="0.25">
      <c r="B566" s="30">
        <v>45866</v>
      </c>
      <c r="C566" s="113">
        <v>2.4359616000000002</v>
      </c>
      <c r="D566" s="104" t="s">
        <v>171</v>
      </c>
      <c r="E566" s="49" t="s">
        <v>171</v>
      </c>
      <c r="F566" s="105"/>
      <c r="G566" s="102" t="s">
        <v>171</v>
      </c>
      <c r="H566" s="103" t="s">
        <v>171</v>
      </c>
      <c r="I566" s="103" t="s">
        <v>171</v>
      </c>
      <c r="J566" s="175" t="s">
        <v>171</v>
      </c>
      <c r="K566" s="225" t="s">
        <v>171</v>
      </c>
      <c r="L566" s="176" t="s">
        <v>171</v>
      </c>
      <c r="M566" s="177">
        <v>4.8902399999999999E-2</v>
      </c>
      <c r="N566" s="178" t="s">
        <v>171</v>
      </c>
      <c r="O566" s="187"/>
      <c r="P566" s="129">
        <f t="shared" si="14"/>
        <v>2.484864</v>
      </c>
    </row>
    <row r="567" spans="2:16" ht="15.75" customHeight="1" x14ac:dyDescent="0.25">
      <c r="B567" s="30">
        <v>45868</v>
      </c>
      <c r="C567" s="113">
        <v>5.7447359999999996</v>
      </c>
      <c r="D567" s="104" t="s">
        <v>171</v>
      </c>
      <c r="E567" s="49" t="s">
        <v>171</v>
      </c>
      <c r="F567" s="105"/>
      <c r="G567" s="102" t="s">
        <v>171</v>
      </c>
      <c r="H567" s="103" t="s">
        <v>171</v>
      </c>
      <c r="I567" s="103" t="s">
        <v>171</v>
      </c>
      <c r="J567" s="175" t="s">
        <v>171</v>
      </c>
      <c r="K567" s="225" t="s">
        <v>171</v>
      </c>
      <c r="L567" s="176" t="s">
        <v>171</v>
      </c>
      <c r="M567" s="177">
        <v>4.7260799999999999E-2</v>
      </c>
      <c r="N567" s="178" t="s">
        <v>171</v>
      </c>
      <c r="O567" s="187"/>
      <c r="P567" s="129">
        <f t="shared" si="14"/>
        <v>5.7919967999999997</v>
      </c>
    </row>
    <row r="568" spans="2:16" ht="15.75" customHeight="1" x14ac:dyDescent="0.25">
      <c r="B568" s="30">
        <v>45870</v>
      </c>
      <c r="C568" s="113">
        <v>2.1882527999999999</v>
      </c>
      <c r="D568" s="104" t="s">
        <v>171</v>
      </c>
      <c r="E568" s="49" t="s">
        <v>171</v>
      </c>
      <c r="F568" s="105"/>
      <c r="G568" s="102" t="s">
        <v>171</v>
      </c>
      <c r="H568" s="103" t="s">
        <v>171</v>
      </c>
      <c r="I568" s="103" t="s">
        <v>171</v>
      </c>
      <c r="J568" s="175" t="s">
        <v>171</v>
      </c>
      <c r="K568" s="225" t="s">
        <v>171</v>
      </c>
      <c r="L568" s="176" t="s">
        <v>171</v>
      </c>
      <c r="M568" s="177">
        <v>4.76064E-2</v>
      </c>
      <c r="N568" s="178" t="s">
        <v>171</v>
      </c>
      <c r="O568" s="187"/>
      <c r="P568" s="129">
        <f t="shared" si="14"/>
        <v>2.2358591999999997</v>
      </c>
    </row>
    <row r="569" spans="2:16" ht="15.75" customHeight="1" x14ac:dyDescent="0.25">
      <c r="B569" s="30">
        <v>45873</v>
      </c>
      <c r="C569" s="113">
        <v>4.9443263999999996</v>
      </c>
      <c r="D569" s="104" t="s">
        <v>171</v>
      </c>
      <c r="E569" s="49" t="s">
        <v>171</v>
      </c>
      <c r="F569" s="105"/>
      <c r="G569" s="102" t="s">
        <v>171</v>
      </c>
      <c r="H569" s="103" t="s">
        <v>171</v>
      </c>
      <c r="I569" s="103" t="s">
        <v>171</v>
      </c>
      <c r="J569" s="175" t="s">
        <v>171</v>
      </c>
      <c r="K569" s="225" t="s">
        <v>171</v>
      </c>
      <c r="L569" s="176" t="s">
        <v>171</v>
      </c>
      <c r="M569" s="177">
        <v>4.1644800000000003E-2</v>
      </c>
      <c r="N569" s="178" t="s">
        <v>171</v>
      </c>
      <c r="O569" s="187"/>
      <c r="P569" s="129">
        <f t="shared" si="14"/>
        <v>4.9859711999999998</v>
      </c>
    </row>
    <row r="570" spans="2:16" ht="15.75" customHeight="1" x14ac:dyDescent="0.25">
      <c r="B570" s="30">
        <v>45875</v>
      </c>
      <c r="C570" s="113">
        <v>0.34630848000000003</v>
      </c>
      <c r="D570" s="104" t="s">
        <v>171</v>
      </c>
      <c r="E570" s="49" t="s">
        <v>171</v>
      </c>
      <c r="F570" s="105"/>
      <c r="G570" s="102" t="s">
        <v>171</v>
      </c>
      <c r="H570" s="103" t="s">
        <v>171</v>
      </c>
      <c r="I570" s="103" t="s">
        <v>171</v>
      </c>
      <c r="J570" s="175" t="s">
        <v>171</v>
      </c>
      <c r="K570" s="225" t="s">
        <v>171</v>
      </c>
      <c r="L570" s="176" t="s">
        <v>171</v>
      </c>
      <c r="M570" s="177">
        <v>3.7929600000000001E-2</v>
      </c>
      <c r="N570" s="178" t="s">
        <v>171</v>
      </c>
      <c r="O570" s="187"/>
      <c r="P570" s="129">
        <f t="shared" si="14"/>
        <v>0.38423808000000004</v>
      </c>
    </row>
    <row r="571" spans="2:16" ht="15.75" customHeight="1" x14ac:dyDescent="0.25">
      <c r="B571" s="30">
        <v>45877</v>
      </c>
      <c r="C571" s="113">
        <v>3.2272128000000002</v>
      </c>
      <c r="D571" s="104" t="s">
        <v>171</v>
      </c>
      <c r="E571" s="49" t="s">
        <v>171</v>
      </c>
      <c r="F571" s="105"/>
      <c r="G571" s="102" t="s">
        <v>171</v>
      </c>
      <c r="H571" s="103" t="s">
        <v>171</v>
      </c>
      <c r="I571" s="103" t="s">
        <v>171</v>
      </c>
      <c r="J571" s="175" t="s">
        <v>171</v>
      </c>
      <c r="K571" s="225" t="s">
        <v>171</v>
      </c>
      <c r="L571" s="176" t="s">
        <v>171</v>
      </c>
      <c r="M571" s="177">
        <v>4.6137600000000001E-2</v>
      </c>
      <c r="N571" s="178" t="s">
        <v>171</v>
      </c>
      <c r="O571" s="187"/>
      <c r="P571" s="129">
        <f t="shared" si="14"/>
        <v>3.2733504</v>
      </c>
    </row>
    <row r="572" spans="2:16" ht="15.75" customHeight="1" x14ac:dyDescent="0.25">
      <c r="B572" s="30">
        <v>45880</v>
      </c>
      <c r="C572" s="113">
        <v>2.4554880000000003</v>
      </c>
      <c r="D572" s="104" t="s">
        <v>171</v>
      </c>
      <c r="E572" s="49" t="s">
        <v>171</v>
      </c>
      <c r="F572" s="105"/>
      <c r="G572" s="102" t="s">
        <v>171</v>
      </c>
      <c r="H572" s="103" t="s">
        <v>171</v>
      </c>
      <c r="I572" s="103" t="s">
        <v>171</v>
      </c>
      <c r="J572" s="175" t="s">
        <v>171</v>
      </c>
      <c r="K572" s="225" t="s">
        <v>171</v>
      </c>
      <c r="L572" s="176" t="s">
        <v>171</v>
      </c>
      <c r="M572" s="177">
        <v>4.9420800000000001E-2</v>
      </c>
      <c r="N572" s="178" t="s">
        <v>171</v>
      </c>
      <c r="O572" s="187"/>
      <c r="P572" s="129">
        <f t="shared" si="14"/>
        <v>2.5049088000000004</v>
      </c>
    </row>
    <row r="573" spans="2:16" ht="15.75" customHeight="1" x14ac:dyDescent="0.25">
      <c r="B573" s="30">
        <v>45882</v>
      </c>
      <c r="C573" s="113">
        <v>2.0284992000000002</v>
      </c>
      <c r="D573" s="104" t="s">
        <v>171</v>
      </c>
      <c r="E573" s="49" t="s">
        <v>171</v>
      </c>
      <c r="F573" s="105"/>
      <c r="G573" s="102" t="s">
        <v>171</v>
      </c>
      <c r="H573" s="103" t="s">
        <v>171</v>
      </c>
      <c r="I573" s="103" t="s">
        <v>171</v>
      </c>
      <c r="J573" s="175" t="s">
        <v>171</v>
      </c>
      <c r="K573" s="225" t="s">
        <v>171</v>
      </c>
      <c r="L573" s="176" t="s">
        <v>171</v>
      </c>
      <c r="M573" s="177">
        <v>4.76928E-2</v>
      </c>
      <c r="N573" s="178" t="s">
        <v>171</v>
      </c>
      <c r="O573" s="187"/>
      <c r="P573" s="129">
        <f t="shared" si="14"/>
        <v>2.0761920000000003</v>
      </c>
    </row>
    <row r="574" spans="2:16" ht="15.75" customHeight="1" x14ac:dyDescent="0.25">
      <c r="B574" s="30">
        <v>45887</v>
      </c>
      <c r="C574" s="113">
        <v>1.8957024</v>
      </c>
      <c r="D574" s="104" t="s">
        <v>171</v>
      </c>
      <c r="E574" s="49" t="s">
        <v>171</v>
      </c>
      <c r="F574" s="105"/>
      <c r="G574" s="102" t="s">
        <v>171</v>
      </c>
      <c r="H574" s="103" t="s">
        <v>171</v>
      </c>
      <c r="I574" s="103" t="s">
        <v>171</v>
      </c>
      <c r="J574" s="175" t="s">
        <v>171</v>
      </c>
      <c r="K574" s="225" t="s">
        <v>171</v>
      </c>
      <c r="L574" s="176" t="s">
        <v>171</v>
      </c>
      <c r="M574" s="177">
        <v>4.9161600000000007E-2</v>
      </c>
      <c r="N574" s="178" t="s">
        <v>171</v>
      </c>
      <c r="O574" s="187"/>
      <c r="P574" s="129">
        <f t="shared" si="14"/>
        <v>1.9448639999999999</v>
      </c>
    </row>
    <row r="575" spans="2:16" ht="15.75" customHeight="1" x14ac:dyDescent="0.25">
      <c r="B575" s="30">
        <v>45889</v>
      </c>
      <c r="C575" s="113">
        <v>2.0243519999999999</v>
      </c>
      <c r="D575" s="104" t="s">
        <v>171</v>
      </c>
      <c r="E575" s="49" t="s">
        <v>171</v>
      </c>
      <c r="F575" s="105"/>
      <c r="G575" s="102" t="s">
        <v>171</v>
      </c>
      <c r="H575" s="103" t="s">
        <v>171</v>
      </c>
      <c r="I575" s="103" t="s">
        <v>171</v>
      </c>
      <c r="J575" s="175" t="s">
        <v>171</v>
      </c>
      <c r="K575" s="225" t="s">
        <v>171</v>
      </c>
      <c r="L575" s="176" t="s">
        <v>171</v>
      </c>
      <c r="M575" s="177">
        <v>4.4755199999999995E-2</v>
      </c>
      <c r="N575" s="178" t="s">
        <v>171</v>
      </c>
      <c r="O575" s="187"/>
      <c r="P575" s="129">
        <f t="shared" si="14"/>
        <v>2.0691071999999999</v>
      </c>
    </row>
    <row r="576" spans="2:16" ht="15.75" customHeight="1" x14ac:dyDescent="0.25">
      <c r="B576" s="30">
        <v>45891</v>
      </c>
      <c r="C576" s="113">
        <v>2.5510464000000002</v>
      </c>
      <c r="D576" s="104" t="s">
        <v>171</v>
      </c>
      <c r="E576" s="49" t="s">
        <v>171</v>
      </c>
      <c r="F576" s="105"/>
      <c r="G576" s="102" t="s">
        <v>171</v>
      </c>
      <c r="H576" s="103" t="s">
        <v>171</v>
      </c>
      <c r="I576" s="103" t="s">
        <v>171</v>
      </c>
      <c r="J576" s="175" t="s">
        <v>171</v>
      </c>
      <c r="K576" s="225" t="s">
        <v>171</v>
      </c>
      <c r="L576" s="176" t="s">
        <v>171</v>
      </c>
      <c r="M576" s="177">
        <v>4.7260800000000006E-2</v>
      </c>
      <c r="N576" s="178" t="s">
        <v>171</v>
      </c>
      <c r="O576" s="187"/>
      <c r="P576" s="129">
        <f t="shared" si="14"/>
        <v>2.5983072000000003</v>
      </c>
    </row>
    <row r="577" spans="2:16" ht="15.75" customHeight="1" x14ac:dyDescent="0.25">
      <c r="B577" s="30">
        <v>45894</v>
      </c>
      <c r="C577" s="113">
        <v>3.6656928000000004</v>
      </c>
      <c r="D577" s="104" t="s">
        <v>171</v>
      </c>
      <c r="E577" s="49" t="s">
        <v>171</v>
      </c>
      <c r="F577" s="105"/>
      <c r="G577" s="102" t="s">
        <v>171</v>
      </c>
      <c r="H577" s="103" t="s">
        <v>171</v>
      </c>
      <c r="I577" s="103" t="s">
        <v>171</v>
      </c>
      <c r="J577" s="175" t="s">
        <v>171</v>
      </c>
      <c r="K577" s="225" t="s">
        <v>171</v>
      </c>
      <c r="L577" s="176" t="s">
        <v>171</v>
      </c>
      <c r="M577" s="177">
        <f>0.0864*0.1*Caudal!Y682</f>
        <v>4.2768E-2</v>
      </c>
      <c r="N577" s="178" t="s">
        <v>171</v>
      </c>
      <c r="O577" s="187"/>
      <c r="P577" s="129">
        <f t="shared" si="14"/>
        <v>3.7084608000000006</v>
      </c>
    </row>
    <row r="578" spans="2:16" ht="15.75" customHeight="1" x14ac:dyDescent="0.25">
      <c r="B578" s="30">
        <v>45896</v>
      </c>
      <c r="C578" s="113">
        <v>1.2303360000000003</v>
      </c>
      <c r="D578" s="104" t="s">
        <v>171</v>
      </c>
      <c r="E578" s="49" t="s">
        <v>171</v>
      </c>
      <c r="F578" s="105"/>
      <c r="G578" s="102" t="s">
        <v>171</v>
      </c>
      <c r="H578" s="103" t="s">
        <v>171</v>
      </c>
      <c r="I578" s="103" t="s">
        <v>171</v>
      </c>
      <c r="J578" s="175" t="s">
        <v>171</v>
      </c>
      <c r="K578" s="225" t="s">
        <v>171</v>
      </c>
      <c r="L578" s="176" t="s">
        <v>171</v>
      </c>
      <c r="M578" s="177">
        <v>3.7238399999999998E-2</v>
      </c>
      <c r="N578" s="178" t="s">
        <v>171</v>
      </c>
      <c r="O578" s="187"/>
      <c r="P578" s="129">
        <f t="shared" si="14"/>
        <v>1.2675744000000002</v>
      </c>
    </row>
    <row r="579" spans="2:16" ht="15.75" customHeight="1" x14ac:dyDescent="0.25">
      <c r="B579" s="30">
        <v>45898</v>
      </c>
      <c r="C579" s="113">
        <v>3.1281984</v>
      </c>
      <c r="D579" s="104" t="s">
        <v>171</v>
      </c>
      <c r="E579" s="49" t="s">
        <v>171</v>
      </c>
      <c r="F579" s="105"/>
      <c r="G579" s="102" t="s">
        <v>171</v>
      </c>
      <c r="H579" s="103" t="s">
        <v>171</v>
      </c>
      <c r="I579" s="103" t="s">
        <v>171</v>
      </c>
      <c r="J579" s="175" t="s">
        <v>171</v>
      </c>
      <c r="K579" s="225" t="s">
        <v>171</v>
      </c>
      <c r="L579" s="176" t="s">
        <v>171</v>
      </c>
      <c r="M579" s="177">
        <v>4.2681600000000007E-2</v>
      </c>
      <c r="N579" s="178" t="s">
        <v>171</v>
      </c>
      <c r="O579" s="187"/>
      <c r="P579" s="129">
        <f t="shared" si="14"/>
        <v>3.1708799999999999</v>
      </c>
    </row>
    <row r="580" spans="2:16" ht="15.75" customHeight="1" x14ac:dyDescent="0.25">
      <c r="B580" s="30">
        <v>45901</v>
      </c>
      <c r="C580" s="113">
        <v>1.1793600000000002</v>
      </c>
      <c r="D580" s="104" t="s">
        <v>171</v>
      </c>
      <c r="E580" s="49" t="s">
        <v>171</v>
      </c>
      <c r="F580" s="105"/>
      <c r="G580" s="102" t="s">
        <v>171</v>
      </c>
      <c r="H580" s="103" t="s">
        <v>171</v>
      </c>
      <c r="I580" s="103" t="s">
        <v>171</v>
      </c>
      <c r="J580" s="175" t="s">
        <v>171</v>
      </c>
      <c r="K580" s="225" t="s">
        <v>171</v>
      </c>
      <c r="L580" s="176" t="s">
        <v>171</v>
      </c>
      <c r="M580" s="177">
        <v>4.7088000000000005E-2</v>
      </c>
      <c r="N580" s="178" t="s">
        <v>171</v>
      </c>
      <c r="O580" s="187"/>
      <c r="P580" s="129">
        <f t="shared" si="14"/>
        <v>1.2264480000000002</v>
      </c>
    </row>
    <row r="581" spans="2:16" ht="15.75" customHeight="1" x14ac:dyDescent="0.25">
      <c r="B581" s="30">
        <v>45903</v>
      </c>
      <c r="C581" s="113">
        <v>4.6682783999999993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 t="s">
        <v>171</v>
      </c>
      <c r="J581" s="175" t="s">
        <v>171</v>
      </c>
      <c r="K581" s="225" t="s">
        <v>171</v>
      </c>
      <c r="L581" s="176" t="s">
        <v>171</v>
      </c>
      <c r="M581" s="177">
        <v>4.7433600000000006E-2</v>
      </c>
      <c r="N581" s="178" t="s">
        <v>171</v>
      </c>
      <c r="O581" s="187"/>
      <c r="P581" s="129">
        <f t="shared" si="14"/>
        <v>4.715711999999999</v>
      </c>
    </row>
    <row r="582" spans="2:16" ht="15.75" customHeight="1" x14ac:dyDescent="0.25">
      <c r="B582" s="30">
        <v>45905</v>
      </c>
      <c r="C582" s="113">
        <v>6.5102400000000005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 t="s">
        <v>171</v>
      </c>
      <c r="J582" s="175" t="s">
        <v>171</v>
      </c>
      <c r="K582" s="225" t="s">
        <v>171</v>
      </c>
      <c r="L582" s="176" t="s">
        <v>171</v>
      </c>
      <c r="M582" s="177">
        <v>4.5187200000000011E-2</v>
      </c>
      <c r="N582" s="178" t="s">
        <v>171</v>
      </c>
      <c r="O582" s="187"/>
      <c r="P582" s="129">
        <f t="shared" si="14"/>
        <v>6.5554272000000005</v>
      </c>
    </row>
    <row r="583" spans="2:16" ht="15.75" customHeight="1" x14ac:dyDescent="0.25">
      <c r="B583" s="30">
        <v>45910</v>
      </c>
      <c r="C583" s="113">
        <v>4.4482176000000004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 t="s">
        <v>171</v>
      </c>
      <c r="J583" s="175" t="s">
        <v>171</v>
      </c>
      <c r="K583" s="225" t="s">
        <v>171</v>
      </c>
      <c r="L583" s="176" t="s">
        <v>171</v>
      </c>
      <c r="M583" s="177">
        <v>4.4668800000000008E-2</v>
      </c>
      <c r="N583" s="178" t="s">
        <v>171</v>
      </c>
      <c r="O583" s="187"/>
      <c r="P583" s="129">
        <f t="shared" si="14"/>
        <v>4.4928864000000006</v>
      </c>
    </row>
    <row r="584" spans="2:16" ht="15.75" customHeight="1" x14ac:dyDescent="0.25">
      <c r="B584" s="30">
        <v>45912</v>
      </c>
      <c r="C584" s="113">
        <v>5.1619109179392009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 t="s">
        <v>171</v>
      </c>
      <c r="J584" s="175" t="s">
        <v>171</v>
      </c>
      <c r="K584" s="225" t="s">
        <v>171</v>
      </c>
      <c r="L584" s="176" t="s">
        <v>171</v>
      </c>
      <c r="M584" s="177">
        <v>7.1771572800000003E-2</v>
      </c>
      <c r="N584" s="178" t="s">
        <v>171</v>
      </c>
      <c r="O584" s="187"/>
      <c r="P584" s="129">
        <f t="shared" si="14"/>
        <v>5.2336824907392012</v>
      </c>
    </row>
    <row r="585" spans="2:16" ht="15.75" customHeight="1" x14ac:dyDescent="0.25">
      <c r="B585" s="30">
        <v>45917</v>
      </c>
      <c r="C585" s="113">
        <v>0.9229272192000002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171</v>
      </c>
      <c r="K585" s="225" t="s">
        <v>171</v>
      </c>
      <c r="L585" s="176" t="s">
        <v>171</v>
      </c>
      <c r="M585" s="177">
        <v>7.9488000000000003E-2</v>
      </c>
      <c r="N585" s="178" t="s">
        <v>171</v>
      </c>
      <c r="O585" s="187"/>
      <c r="P585" s="129">
        <f t="shared" si="14"/>
        <v>1.0024152192000002</v>
      </c>
    </row>
    <row r="586" spans="2:16" ht="15.75" customHeight="1" x14ac:dyDescent="0.25">
      <c r="B586" s="30">
        <v>45919</v>
      </c>
      <c r="C586" s="113">
        <v>1.8741887999999998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171</v>
      </c>
      <c r="K586" s="225" t="s">
        <v>171</v>
      </c>
      <c r="L586" s="176" t="s">
        <v>171</v>
      </c>
      <c r="M586" s="177">
        <v>8.8992000000000016E-2</v>
      </c>
      <c r="N586" s="178" t="s">
        <v>171</v>
      </c>
      <c r="O586" s="187"/>
      <c r="P586" s="129">
        <f t="shared" si="14"/>
        <v>1.9631807999999997</v>
      </c>
    </row>
    <row r="587" spans="2:16" ht="15.75" customHeight="1" x14ac:dyDescent="0.25">
      <c r="B587" s="30">
        <v>45922</v>
      </c>
      <c r="C587" s="113">
        <v>5.1596352000000003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 t="s">
        <v>171</v>
      </c>
      <c r="J587" s="175" t="s">
        <v>171</v>
      </c>
      <c r="K587" s="225" t="s">
        <v>171</v>
      </c>
      <c r="L587" s="176" t="s">
        <v>171</v>
      </c>
      <c r="M587" s="177">
        <v>9.417600000000001E-2</v>
      </c>
      <c r="N587" s="178" t="s">
        <v>171</v>
      </c>
      <c r="O587" s="187"/>
      <c r="P587" s="129">
        <f t="shared" si="14"/>
        <v>5.2538112000000003</v>
      </c>
    </row>
    <row r="588" spans="2:16" ht="15.75" customHeight="1" x14ac:dyDescent="0.25">
      <c r="B588" s="30">
        <v>45924</v>
      </c>
      <c r="C588" s="113">
        <v>0.6773760000000002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 t="s">
        <v>171</v>
      </c>
      <c r="J588" s="175" t="s">
        <v>171</v>
      </c>
      <c r="K588" s="225" t="s">
        <v>171</v>
      </c>
      <c r="L588" s="176" t="s">
        <v>171</v>
      </c>
      <c r="M588" s="177">
        <v>6.4540799999999995E-2</v>
      </c>
      <c r="N588" s="178" t="s">
        <v>171</v>
      </c>
      <c r="O588" s="187"/>
      <c r="P588" s="129">
        <f t="shared" si="14"/>
        <v>0.74191680000000015</v>
      </c>
    </row>
    <row r="589" spans="2:16" ht="15.75" customHeight="1" x14ac:dyDescent="0.25">
      <c r="B589" s="30">
        <v>45926</v>
      </c>
      <c r="C589" s="113">
        <v>1.9596383999999998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 t="s">
        <v>171</v>
      </c>
      <c r="J589" s="175" t="s">
        <v>171</v>
      </c>
      <c r="K589" s="225" t="s">
        <v>171</v>
      </c>
      <c r="L589" s="176" t="s">
        <v>171</v>
      </c>
      <c r="M589" s="177">
        <v>3.1104000000000007E-2</v>
      </c>
      <c r="N589" s="178" t="s">
        <v>171</v>
      </c>
      <c r="O589" s="187"/>
      <c r="P589" s="129">
        <f t="shared" si="14"/>
        <v>1.9907423999999998</v>
      </c>
    </row>
    <row r="590" spans="2:16" ht="15.75" customHeight="1" x14ac:dyDescent="0.25">
      <c r="B590" s="30">
        <v>45929</v>
      </c>
      <c r="C590" s="113">
        <v>12.28608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 t="s">
        <v>171</v>
      </c>
      <c r="J590" s="175" t="s">
        <v>171</v>
      </c>
      <c r="K590" s="225" t="s">
        <v>171</v>
      </c>
      <c r="L590" s="176" t="s">
        <v>171</v>
      </c>
      <c r="M590" s="177">
        <v>3.4905600000000002E-2</v>
      </c>
      <c r="N590" s="178" t="s">
        <v>171</v>
      </c>
      <c r="O590" s="187"/>
      <c r="P590" s="129">
        <f t="shared" si="14"/>
        <v>12.3209856</v>
      </c>
    </row>
    <row r="591" spans="2:16" ht="15.75" customHeight="1" x14ac:dyDescent="0.25">
      <c r="B591" s="30">
        <v>45931</v>
      </c>
      <c r="C591" s="113">
        <v>30.602880000000003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 t="s">
        <v>171</v>
      </c>
      <c r="J591" s="175" t="s">
        <v>171</v>
      </c>
      <c r="K591" s="225" t="s">
        <v>171</v>
      </c>
      <c r="L591" s="176" t="s">
        <v>171</v>
      </c>
      <c r="M591" s="177">
        <v>0.10820736000000002</v>
      </c>
      <c r="N591" s="178" t="s">
        <v>171</v>
      </c>
      <c r="O591" s="187"/>
      <c r="P591" s="129">
        <f t="shared" si="14"/>
        <v>30.711087360000004</v>
      </c>
    </row>
    <row r="592" spans="2:16" ht="15.75" customHeight="1" x14ac:dyDescent="0.25">
      <c r="B592" s="30">
        <v>45933</v>
      </c>
      <c r="C592" s="113">
        <v>3.2081482403999995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 t="s">
        <v>171</v>
      </c>
      <c r="J592" s="175" t="s">
        <v>171</v>
      </c>
      <c r="K592" s="225" t="s">
        <v>171</v>
      </c>
      <c r="L592" s="176" t="s">
        <v>171</v>
      </c>
      <c r="M592" s="177">
        <v>0.11153656800000002</v>
      </c>
      <c r="N592" s="178" t="s">
        <v>171</v>
      </c>
      <c r="O592" s="187"/>
      <c r="P592" s="129">
        <f t="shared" si="14"/>
        <v>3.3196848083999995</v>
      </c>
    </row>
    <row r="593" spans="2:16" ht="15.75" customHeight="1" x14ac:dyDescent="0.25">
      <c r="B593" s="30">
        <v>45936</v>
      </c>
      <c r="C593" s="113" t="s">
        <v>171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 t="s">
        <v>171</v>
      </c>
      <c r="J593" s="175" t="s">
        <v>171</v>
      </c>
      <c r="K593" s="225" t="s">
        <v>171</v>
      </c>
      <c r="L593" s="176" t="s">
        <v>171</v>
      </c>
      <c r="M593" s="177">
        <v>5.2496639999999997E-2</v>
      </c>
      <c r="N593" s="178" t="s">
        <v>171</v>
      </c>
      <c r="O593" s="187"/>
      <c r="P593" s="129">
        <f>M593</f>
        <v>5.2496639999999997E-2</v>
      </c>
    </row>
    <row r="594" spans="2:16" ht="15.75" customHeight="1" x14ac:dyDescent="0.25">
      <c r="B594" s="30">
        <v>45938</v>
      </c>
      <c r="C594" s="113">
        <v>6.1957439999999995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 t="s">
        <v>171</v>
      </c>
      <c r="J594" s="175" t="s">
        <v>171</v>
      </c>
      <c r="K594" s="225" t="s">
        <v>171</v>
      </c>
      <c r="L594" s="176" t="s">
        <v>171</v>
      </c>
      <c r="M594" s="177">
        <v>1.8077472000000003</v>
      </c>
      <c r="N594" s="178" t="s">
        <v>171</v>
      </c>
      <c r="O594" s="187"/>
      <c r="P594" s="129">
        <f>M594</f>
        <v>1.8077472000000003</v>
      </c>
    </row>
    <row r="595" spans="2:16" ht="15.75" customHeight="1" x14ac:dyDescent="0.25">
      <c r="B595" s="30">
        <v>45943</v>
      </c>
      <c r="C595" s="113">
        <v>148.05504000000002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 t="s">
        <v>171</v>
      </c>
      <c r="J595" s="175" t="s">
        <v>171</v>
      </c>
      <c r="K595" s="225" t="s">
        <v>171</v>
      </c>
      <c r="L595" s="176" t="s">
        <v>171</v>
      </c>
      <c r="M595" s="177" t="s">
        <v>171</v>
      </c>
      <c r="N595" s="178" t="s">
        <v>171</v>
      </c>
      <c r="O595" s="187"/>
      <c r="P595" s="129">
        <f>C595</f>
        <v>148.05504000000002</v>
      </c>
    </row>
    <row r="596" spans="2:16" ht="15.75" customHeight="1" x14ac:dyDescent="0.25">
      <c r="B596" s="30">
        <v>45945</v>
      </c>
      <c r="C596" s="113">
        <v>43.431552000000003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 t="s">
        <v>171</v>
      </c>
      <c r="J596" s="175" t="s">
        <v>171</v>
      </c>
      <c r="K596" s="225" t="s">
        <v>171</v>
      </c>
      <c r="L596" s="176" t="s">
        <v>171</v>
      </c>
      <c r="M596" s="177">
        <v>0.57093120000000019</v>
      </c>
      <c r="N596" s="178" t="s">
        <v>171</v>
      </c>
      <c r="O596" s="187"/>
      <c r="P596" s="129">
        <f t="shared" ref="P596:P601" si="15">C596+M596</f>
        <v>44.0024832</v>
      </c>
    </row>
    <row r="597" spans="2:16" ht="15.75" customHeight="1" x14ac:dyDescent="0.25">
      <c r="B597" s="30">
        <v>45947</v>
      </c>
      <c r="C597" s="113">
        <v>35.612352000000001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 t="s">
        <v>171</v>
      </c>
      <c r="J597" s="175" t="s">
        <v>171</v>
      </c>
      <c r="K597" s="225" t="s">
        <v>171</v>
      </c>
      <c r="L597" s="176" t="s">
        <v>171</v>
      </c>
      <c r="M597" s="177">
        <v>0.43096319999999999</v>
      </c>
      <c r="N597" s="178" t="s">
        <v>171</v>
      </c>
      <c r="O597" s="187"/>
      <c r="P597" s="129">
        <f t="shared" si="15"/>
        <v>36.043315200000002</v>
      </c>
    </row>
    <row r="598" spans="2:16" ht="15.75" customHeight="1" x14ac:dyDescent="0.25">
      <c r="B598" s="30">
        <v>45950</v>
      </c>
      <c r="C598" s="113">
        <v>10.439712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 t="s">
        <v>171</v>
      </c>
      <c r="J598" s="175" t="s">
        <v>171</v>
      </c>
      <c r="K598" s="225" t="s">
        <v>171</v>
      </c>
      <c r="L598" s="176" t="s">
        <v>171</v>
      </c>
      <c r="M598" s="177">
        <v>0.11156832000000001</v>
      </c>
      <c r="N598" s="178" t="s">
        <v>171</v>
      </c>
      <c r="O598" s="187"/>
      <c r="P598" s="129">
        <f t="shared" si="15"/>
        <v>10.55128032</v>
      </c>
    </row>
    <row r="599" spans="2:16" ht="15.75" customHeight="1" x14ac:dyDescent="0.25">
      <c r="B599" s="30">
        <v>45952</v>
      </c>
      <c r="C599" s="113">
        <v>9.8496000000000024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 t="s">
        <v>171</v>
      </c>
      <c r="J599" s="175" t="s">
        <v>171</v>
      </c>
      <c r="K599" s="225" t="s">
        <v>171</v>
      </c>
      <c r="L599" s="176" t="s">
        <v>171</v>
      </c>
      <c r="M599" s="177">
        <f>Caudal!Y704*0.1*0.0864</f>
        <v>1.7625600000000002E-2</v>
      </c>
      <c r="N599" s="178" t="s">
        <v>171</v>
      </c>
      <c r="O599" s="187"/>
      <c r="P599" s="129">
        <f t="shared" si="15"/>
        <v>9.8672256000000029</v>
      </c>
    </row>
    <row r="600" spans="2:16" ht="15.75" customHeight="1" x14ac:dyDescent="0.25">
      <c r="B600" s="30">
        <v>45954</v>
      </c>
      <c r="C600" s="113">
        <v>42.245280000000001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 t="s">
        <v>171</v>
      </c>
      <c r="J600" s="175" t="s">
        <v>171</v>
      </c>
      <c r="K600" s="225" t="s">
        <v>171</v>
      </c>
      <c r="L600" s="176" t="s">
        <v>171</v>
      </c>
      <c r="M600" s="177">
        <v>1.63296E-2</v>
      </c>
      <c r="N600" s="178" t="s">
        <v>171</v>
      </c>
      <c r="O600" s="187"/>
      <c r="P600" s="129">
        <f t="shared" si="15"/>
        <v>42.2616096</v>
      </c>
    </row>
    <row r="601" spans="2:16" ht="15.75" customHeight="1" x14ac:dyDescent="0.25">
      <c r="B601" s="30">
        <v>45957</v>
      </c>
      <c r="C601" s="113">
        <v>19.284480000000002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 t="s">
        <v>171</v>
      </c>
      <c r="J601" s="175" t="s">
        <v>171</v>
      </c>
      <c r="K601" s="225" t="s">
        <v>171</v>
      </c>
      <c r="L601" s="176" t="s">
        <v>171</v>
      </c>
      <c r="M601" s="177">
        <v>5.6782080000000006E-2</v>
      </c>
      <c r="N601" s="178" t="s">
        <v>171</v>
      </c>
      <c r="O601" s="187"/>
      <c r="P601" s="129">
        <f t="shared" si="15"/>
        <v>19.341262080000003</v>
      </c>
    </row>
    <row r="602" spans="2:16" ht="15.75" customHeight="1" x14ac:dyDescent="0.25">
      <c r="B602" s="30">
        <v>45959</v>
      </c>
      <c r="C602" s="113">
        <v>5.1641279999999998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 t="s">
        <v>171</v>
      </c>
      <c r="J602" s="175" t="s">
        <v>171</v>
      </c>
      <c r="K602" s="225" t="s">
        <v>171</v>
      </c>
      <c r="L602" s="176" t="s">
        <v>171</v>
      </c>
      <c r="M602" s="177">
        <v>1.6675200000000001E-2</v>
      </c>
      <c r="N602" s="178" t="s">
        <v>171</v>
      </c>
      <c r="O602" s="187"/>
      <c r="P602" s="129">
        <f t="shared" ref="P602:P609" si="16">C602+M602</f>
        <v>5.1808031999999997</v>
      </c>
    </row>
    <row r="603" spans="2:16" ht="15.75" customHeight="1" x14ac:dyDescent="0.25">
      <c r="B603" s="30">
        <v>45961</v>
      </c>
      <c r="C603" s="113">
        <v>8.8862400000000008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 t="s">
        <v>171</v>
      </c>
      <c r="J603" s="175" t="s">
        <v>171</v>
      </c>
      <c r="K603" s="225" t="s">
        <v>171</v>
      </c>
      <c r="L603" s="176" t="s">
        <v>171</v>
      </c>
      <c r="M603" s="177">
        <v>6.1983360000000001E-2</v>
      </c>
      <c r="N603" s="178" t="s">
        <v>171</v>
      </c>
      <c r="O603" s="187"/>
      <c r="P603" s="129">
        <f t="shared" si="16"/>
        <v>8.9482233600000001</v>
      </c>
    </row>
    <row r="604" spans="2:16" ht="15.75" customHeight="1" x14ac:dyDescent="0.25">
      <c r="B604" s="30">
        <v>45964</v>
      </c>
      <c r="C604" s="113">
        <v>13.070592000000001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 t="s">
        <v>171</v>
      </c>
      <c r="J604" s="175" t="s">
        <v>171</v>
      </c>
      <c r="K604" s="225" t="s">
        <v>171</v>
      </c>
      <c r="L604" s="176" t="s">
        <v>171</v>
      </c>
      <c r="M604" s="177">
        <v>5.6695680000000005E-2</v>
      </c>
      <c r="N604" s="178" t="s">
        <v>171</v>
      </c>
      <c r="O604" s="187"/>
      <c r="P604" s="129">
        <f t="shared" si="16"/>
        <v>13.127287680000002</v>
      </c>
    </row>
    <row r="605" spans="2:16" ht="15.75" customHeight="1" x14ac:dyDescent="0.25">
      <c r="B605" s="30">
        <v>45966</v>
      </c>
      <c r="C605" s="113">
        <v>13.618368000000002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 t="s">
        <v>171</v>
      </c>
      <c r="J605" s="175" t="s">
        <v>171</v>
      </c>
      <c r="K605" s="225" t="s">
        <v>171</v>
      </c>
      <c r="L605" s="176" t="s">
        <v>171</v>
      </c>
      <c r="M605" s="177">
        <v>5.757696000000001E-2</v>
      </c>
      <c r="N605" s="178" t="s">
        <v>171</v>
      </c>
      <c r="O605" s="187"/>
      <c r="P605" s="129">
        <f t="shared" si="16"/>
        <v>13.675944960000002</v>
      </c>
    </row>
    <row r="606" spans="2:16" ht="15.75" customHeight="1" x14ac:dyDescent="0.25">
      <c r="B606" s="30">
        <v>45968</v>
      </c>
      <c r="C606" s="113">
        <v>4.7692800000000002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 t="s">
        <v>171</v>
      </c>
      <c r="J606" s="175" t="s">
        <v>171</v>
      </c>
      <c r="K606" s="225" t="s">
        <v>171</v>
      </c>
      <c r="L606" s="176" t="s">
        <v>171</v>
      </c>
      <c r="M606" s="177">
        <v>5.1157439999999998E-2</v>
      </c>
      <c r="N606" s="178" t="s">
        <v>171</v>
      </c>
      <c r="O606" s="187"/>
      <c r="P606" s="129">
        <f t="shared" si="16"/>
        <v>4.8204374400000001</v>
      </c>
    </row>
    <row r="607" spans="2:16" ht="15.75" customHeight="1" x14ac:dyDescent="0.25">
      <c r="B607" s="30">
        <v>45971</v>
      </c>
      <c r="C607" s="113">
        <v>5.3222400000000007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 t="s">
        <v>171</v>
      </c>
      <c r="J607" s="175" t="s">
        <v>171</v>
      </c>
      <c r="K607" s="225" t="s">
        <v>171</v>
      </c>
      <c r="L607" s="176" t="s">
        <v>171</v>
      </c>
      <c r="M607" s="177">
        <v>7.4027520000000013E-2</v>
      </c>
      <c r="N607" s="178" t="s">
        <v>171</v>
      </c>
      <c r="O607" s="187"/>
      <c r="P607" s="129">
        <f t="shared" si="16"/>
        <v>5.3962675200000003</v>
      </c>
    </row>
    <row r="608" spans="2:16" ht="15.75" customHeight="1" x14ac:dyDescent="0.25">
      <c r="B608" s="30">
        <v>45973</v>
      </c>
      <c r="C608" s="113">
        <v>9.8409600000000008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 t="s">
        <v>171</v>
      </c>
      <c r="J608" s="175" t="s">
        <v>171</v>
      </c>
      <c r="K608" s="225" t="s">
        <v>171</v>
      </c>
      <c r="L608" s="176" t="s">
        <v>171</v>
      </c>
      <c r="M608" s="177">
        <v>5.6851200000000011E-2</v>
      </c>
      <c r="N608" s="178" t="s">
        <v>171</v>
      </c>
      <c r="O608" s="187"/>
      <c r="P608" s="129">
        <f t="shared" si="16"/>
        <v>9.8978112000000014</v>
      </c>
    </row>
    <row r="609" spans="2:16" ht="15.75" customHeight="1" x14ac:dyDescent="0.25">
      <c r="B609" s="30">
        <v>45975</v>
      </c>
      <c r="C609" s="113">
        <v>4.8540384000000003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171</v>
      </c>
      <c r="K609" s="225" t="s">
        <v>171</v>
      </c>
      <c r="L609" s="176" t="s">
        <v>171</v>
      </c>
      <c r="M609" s="177">
        <v>3.844800000000001E-2</v>
      </c>
      <c r="N609" s="178" t="s">
        <v>171</v>
      </c>
      <c r="O609" s="187"/>
      <c r="P609" s="129">
        <f t="shared" si="16"/>
        <v>4.8924864000000001</v>
      </c>
    </row>
    <row r="610" spans="2:16" ht="15.75" customHeight="1" x14ac:dyDescent="0.25">
      <c r="B610" s="30">
        <v>45978</v>
      </c>
      <c r="C610" s="113">
        <v>12.149568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171</v>
      </c>
      <c r="K610" s="225" t="s">
        <v>171</v>
      </c>
      <c r="L610" s="176" t="s">
        <v>171</v>
      </c>
      <c r="M610" s="177" t="s">
        <v>171</v>
      </c>
      <c r="N610" s="178" t="s">
        <v>171</v>
      </c>
      <c r="O610" s="187"/>
      <c r="P610" s="129">
        <f t="shared" ref="P610:P615" si="17">C610</f>
        <v>12.149568</v>
      </c>
    </row>
    <row r="611" spans="2:16" ht="15.75" customHeight="1" x14ac:dyDescent="0.25">
      <c r="B611" s="30">
        <v>45981</v>
      </c>
      <c r="C611" s="113">
        <v>1.2355200000000002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171</v>
      </c>
      <c r="K611" s="225" t="s">
        <v>171</v>
      </c>
      <c r="L611" s="176" t="s">
        <v>171</v>
      </c>
      <c r="M611" s="177" t="s">
        <v>171</v>
      </c>
      <c r="N611" s="178" t="s">
        <v>171</v>
      </c>
      <c r="O611" s="187"/>
      <c r="P611" s="129">
        <f t="shared" si="17"/>
        <v>1.2355200000000002</v>
      </c>
    </row>
    <row r="612" spans="2:16" ht="15.75" customHeight="1" x14ac:dyDescent="0.25">
      <c r="B612" s="30">
        <v>45982</v>
      </c>
      <c r="C612" s="113">
        <v>11.684736000000001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 t="s">
        <v>171</v>
      </c>
      <c r="J612" s="175" t="s">
        <v>171</v>
      </c>
      <c r="K612" s="225" t="s">
        <v>171</v>
      </c>
      <c r="L612" s="176" t="s">
        <v>171</v>
      </c>
      <c r="M612" s="177" t="s">
        <v>171</v>
      </c>
      <c r="N612" s="178" t="s">
        <v>171</v>
      </c>
      <c r="O612" s="187"/>
      <c r="P612" s="129">
        <f t="shared" si="17"/>
        <v>11.684736000000001</v>
      </c>
    </row>
    <row r="613" spans="2:16" ht="15.75" customHeight="1" x14ac:dyDescent="0.25">
      <c r="B613" s="30">
        <v>45985</v>
      </c>
      <c r="C613" s="113">
        <v>9.6543360000000007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 t="s">
        <v>171</v>
      </c>
      <c r="J613" s="175" t="s">
        <v>171</v>
      </c>
      <c r="K613" s="225" t="s">
        <v>171</v>
      </c>
      <c r="L613" s="176" t="s">
        <v>171</v>
      </c>
      <c r="M613" s="177" t="s">
        <v>171</v>
      </c>
      <c r="N613" s="178" t="s">
        <v>171</v>
      </c>
      <c r="O613" s="187"/>
      <c r="P613" s="129">
        <f t="shared" si="17"/>
        <v>9.6543360000000007</v>
      </c>
    </row>
    <row r="614" spans="2:16" ht="15.75" customHeight="1" x14ac:dyDescent="0.25">
      <c r="B614" s="30">
        <v>45987</v>
      </c>
      <c r="C614" s="113">
        <v>19.47456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171</v>
      </c>
      <c r="K614" s="225" t="s">
        <v>171</v>
      </c>
      <c r="L614" s="176" t="s">
        <v>171</v>
      </c>
      <c r="M614" s="177" t="s">
        <v>171</v>
      </c>
      <c r="N614" s="178" t="s">
        <v>171</v>
      </c>
      <c r="O614" s="187"/>
      <c r="P614" s="129">
        <f t="shared" si="17"/>
        <v>19.47456</v>
      </c>
    </row>
    <row r="615" spans="2:16" ht="15.75" customHeight="1" x14ac:dyDescent="0.25">
      <c r="B615" s="30">
        <v>45989</v>
      </c>
      <c r="C615" s="113">
        <v>16.232832000000002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171</v>
      </c>
      <c r="K615" s="225" t="s">
        <v>171</v>
      </c>
      <c r="L615" s="176" t="s">
        <v>171</v>
      </c>
      <c r="M615" s="177" t="s">
        <v>171</v>
      </c>
      <c r="N615" s="178" t="s">
        <v>171</v>
      </c>
      <c r="O615" s="187"/>
      <c r="P615" s="129">
        <f t="shared" si="17"/>
        <v>16.232832000000002</v>
      </c>
    </row>
    <row r="616" spans="2:16" ht="15.75" customHeight="1" x14ac:dyDescent="0.25">
      <c r="B616" s="30">
        <v>45992</v>
      </c>
      <c r="C616" s="113">
        <v>11.473920000000001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171</v>
      </c>
      <c r="K616" s="225" t="s">
        <v>171</v>
      </c>
      <c r="L616" s="176" t="s">
        <v>171</v>
      </c>
      <c r="M616" s="177" t="s">
        <v>171</v>
      </c>
      <c r="N616" s="178" t="s">
        <v>171</v>
      </c>
      <c r="O616" s="187"/>
      <c r="P616" s="129">
        <f t="shared" ref="P616:P658" si="18">C616</f>
        <v>11.473920000000001</v>
      </c>
    </row>
    <row r="617" spans="2:16" ht="15.75" customHeight="1" x14ac:dyDescent="0.25">
      <c r="B617" s="30">
        <v>45994</v>
      </c>
      <c r="C617" s="113">
        <v>13.74624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 t="s">
        <v>171</v>
      </c>
      <c r="J617" s="175" t="s">
        <v>171</v>
      </c>
      <c r="K617" s="225" t="s">
        <v>171</v>
      </c>
      <c r="L617" s="176" t="s">
        <v>171</v>
      </c>
      <c r="M617" s="177" t="s">
        <v>171</v>
      </c>
      <c r="N617" s="178" t="s">
        <v>171</v>
      </c>
      <c r="O617" s="187"/>
      <c r="P617" s="129">
        <f t="shared" si="18"/>
        <v>13.74624</v>
      </c>
    </row>
    <row r="618" spans="2:16" ht="15.75" customHeight="1" x14ac:dyDescent="0.25">
      <c r="B618" s="30">
        <v>45996</v>
      </c>
      <c r="C618" s="113">
        <v>27.993600000000001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 t="s">
        <v>171</v>
      </c>
      <c r="J618" s="175" t="s">
        <v>171</v>
      </c>
      <c r="K618" s="225" t="s">
        <v>171</v>
      </c>
      <c r="L618" s="176" t="s">
        <v>171</v>
      </c>
      <c r="M618" s="177" t="s">
        <v>171</v>
      </c>
      <c r="N618" s="178" t="s">
        <v>171</v>
      </c>
      <c r="O618" s="187"/>
      <c r="P618" s="129">
        <f t="shared" si="18"/>
        <v>27.993600000000001</v>
      </c>
    </row>
    <row r="619" spans="2:16" ht="15.75" customHeight="1" x14ac:dyDescent="0.25">
      <c r="B619" s="30">
        <v>46001</v>
      </c>
      <c r="C619" s="113">
        <v>11.110176000000001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 t="s">
        <v>171</v>
      </c>
      <c r="J619" s="175" t="s">
        <v>171</v>
      </c>
      <c r="K619" s="225" t="s">
        <v>171</v>
      </c>
      <c r="L619" s="176" t="s">
        <v>171</v>
      </c>
      <c r="M619" s="177" t="s">
        <v>171</v>
      </c>
      <c r="N619" s="178" t="s">
        <v>171</v>
      </c>
      <c r="O619" s="187"/>
      <c r="P619" s="129">
        <f t="shared" si="18"/>
        <v>11.110176000000001</v>
      </c>
    </row>
    <row r="620" spans="2:16" ht="15.75" customHeight="1" x14ac:dyDescent="0.25">
      <c r="B620" s="30">
        <v>46003</v>
      </c>
      <c r="C620" s="113">
        <v>12.579840000000001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 t="s">
        <v>171</v>
      </c>
      <c r="J620" s="175" t="s">
        <v>171</v>
      </c>
      <c r="K620" s="225" t="s">
        <v>171</v>
      </c>
      <c r="L620" s="176" t="s">
        <v>171</v>
      </c>
      <c r="M620" s="177" t="s">
        <v>171</v>
      </c>
      <c r="N620" s="178" t="s">
        <v>171</v>
      </c>
      <c r="O620" s="187"/>
      <c r="P620" s="129">
        <f t="shared" si="18"/>
        <v>12.579840000000001</v>
      </c>
    </row>
    <row r="621" spans="2:16" ht="15.75" customHeight="1" x14ac:dyDescent="0.25">
      <c r="B621" s="30">
        <v>46006</v>
      </c>
      <c r="C621" s="113">
        <v>3848.6448000000005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 t="s">
        <v>171</v>
      </c>
      <c r="J621" s="175" t="s">
        <v>171</v>
      </c>
      <c r="K621" s="225" t="s">
        <v>171</v>
      </c>
      <c r="L621" s="176" t="s">
        <v>171</v>
      </c>
      <c r="M621" s="177" t="s">
        <v>171</v>
      </c>
      <c r="N621" s="178" t="s">
        <v>171</v>
      </c>
      <c r="O621" s="187"/>
      <c r="P621" s="129">
        <f t="shared" si="18"/>
        <v>3848.6448000000005</v>
      </c>
    </row>
    <row r="622" spans="2:16" ht="15.75" customHeight="1" x14ac:dyDescent="0.25">
      <c r="B622" s="30">
        <v>46008</v>
      </c>
      <c r="C622" s="113">
        <v>27.813888000000002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171</v>
      </c>
      <c r="K622" s="225" t="s">
        <v>171</v>
      </c>
      <c r="L622" s="176" t="s">
        <v>171</v>
      </c>
      <c r="M622" s="177" t="s">
        <v>171</v>
      </c>
      <c r="N622" s="178" t="s">
        <v>171</v>
      </c>
      <c r="O622" s="187"/>
      <c r="P622" s="129">
        <f t="shared" si="18"/>
        <v>27.813888000000002</v>
      </c>
    </row>
    <row r="623" spans="2:16" ht="15.75" customHeight="1" x14ac:dyDescent="0.25">
      <c r="B623" s="30">
        <v>46010</v>
      </c>
      <c r="C623" s="113">
        <v>13.251168000000002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 t="s">
        <v>171</v>
      </c>
      <c r="J623" s="175" t="s">
        <v>171</v>
      </c>
      <c r="K623" s="225" t="s">
        <v>171</v>
      </c>
      <c r="L623" s="176" t="s">
        <v>171</v>
      </c>
      <c r="M623" s="177" t="s">
        <v>171</v>
      </c>
      <c r="N623" s="178" t="s">
        <v>171</v>
      </c>
      <c r="O623" s="187"/>
      <c r="P623" s="129">
        <f t="shared" si="18"/>
        <v>13.251168000000002</v>
      </c>
    </row>
    <row r="624" spans="2:16" ht="15.75" customHeight="1" x14ac:dyDescent="0.25">
      <c r="B624" s="30">
        <v>46013</v>
      </c>
      <c r="C624" s="113">
        <v>50.236416000000006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 t="s">
        <v>171</v>
      </c>
      <c r="J624" s="175" t="s">
        <v>171</v>
      </c>
      <c r="K624" s="225" t="s">
        <v>171</v>
      </c>
      <c r="L624" s="176" t="s">
        <v>171</v>
      </c>
      <c r="M624" s="177" t="s">
        <v>171</v>
      </c>
      <c r="N624" s="178" t="s">
        <v>171</v>
      </c>
      <c r="O624" s="187"/>
      <c r="P624" s="129">
        <f t="shared" si="18"/>
        <v>50.236416000000006</v>
      </c>
    </row>
    <row r="625" spans="2:16" ht="15.75" customHeight="1" x14ac:dyDescent="0.25">
      <c r="B625" s="30">
        <v>46015</v>
      </c>
      <c r="C625" s="113">
        <v>17.438976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171</v>
      </c>
      <c r="K625" s="225" t="s">
        <v>171</v>
      </c>
      <c r="L625" s="176" t="s">
        <v>171</v>
      </c>
      <c r="M625" s="177" t="s">
        <v>171</v>
      </c>
      <c r="N625" s="178" t="s">
        <v>171</v>
      </c>
      <c r="O625" s="187"/>
      <c r="P625" s="129">
        <f t="shared" si="18"/>
        <v>17.438976</v>
      </c>
    </row>
    <row r="626" spans="2:16" ht="15.75" customHeight="1" x14ac:dyDescent="0.25">
      <c r="B626" s="30">
        <v>46017</v>
      </c>
      <c r="C626" s="113">
        <v>172.31616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 t="s">
        <v>171</v>
      </c>
      <c r="J626" s="175" t="s">
        <v>171</v>
      </c>
      <c r="K626" s="225" t="s">
        <v>171</v>
      </c>
      <c r="L626" s="176" t="s">
        <v>171</v>
      </c>
      <c r="M626" s="177" t="s">
        <v>171</v>
      </c>
      <c r="N626" s="178" t="s">
        <v>171</v>
      </c>
      <c r="O626" s="187"/>
      <c r="P626" s="129">
        <f t="shared" si="18"/>
        <v>172.31616</v>
      </c>
    </row>
    <row r="627" spans="2:16" ht="15.75" customHeight="1" x14ac:dyDescent="0.25">
      <c r="B627" s="30">
        <v>46020</v>
      </c>
      <c r="C627" s="113">
        <v>37.597824000000003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 t="s">
        <v>171</v>
      </c>
      <c r="J627" s="175" t="s">
        <v>171</v>
      </c>
      <c r="K627" s="225" t="s">
        <v>171</v>
      </c>
      <c r="L627" s="176" t="s">
        <v>171</v>
      </c>
      <c r="M627" s="177" t="s">
        <v>171</v>
      </c>
      <c r="N627" s="178" t="s">
        <v>171</v>
      </c>
      <c r="O627" s="187"/>
      <c r="P627" s="129">
        <f t="shared" si="18"/>
        <v>37.597824000000003</v>
      </c>
    </row>
    <row r="628" spans="2:16" ht="15.75" customHeight="1" x14ac:dyDescent="0.25">
      <c r="B628" s="30">
        <v>46022</v>
      </c>
      <c r="C628" s="113">
        <v>37.873440000000002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 t="s">
        <v>171</v>
      </c>
      <c r="J628" s="175" t="s">
        <v>171</v>
      </c>
      <c r="K628" s="225" t="s">
        <v>171</v>
      </c>
      <c r="L628" s="176" t="s">
        <v>171</v>
      </c>
      <c r="M628" s="177" t="s">
        <v>171</v>
      </c>
      <c r="N628" s="178" t="s">
        <v>171</v>
      </c>
      <c r="O628" s="187"/>
      <c r="P628" s="129">
        <f t="shared" si="18"/>
        <v>37.873440000000002</v>
      </c>
    </row>
    <row r="629" spans="2:16" ht="15.75" customHeight="1" x14ac:dyDescent="0.25">
      <c r="B629" s="30">
        <v>46024</v>
      </c>
      <c r="C629" s="113">
        <v>37.594368000000003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 t="s">
        <v>171</v>
      </c>
      <c r="J629" s="175" t="s">
        <v>171</v>
      </c>
      <c r="K629" s="225" t="s">
        <v>171</v>
      </c>
      <c r="L629" s="176" t="s">
        <v>171</v>
      </c>
      <c r="M629" s="177" t="s">
        <v>171</v>
      </c>
      <c r="N629" s="178" t="s">
        <v>171</v>
      </c>
      <c r="O629" s="187"/>
      <c r="P629" s="129">
        <f t="shared" si="18"/>
        <v>37.594368000000003</v>
      </c>
    </row>
    <row r="630" spans="2:16" ht="15.75" customHeight="1" x14ac:dyDescent="0.25">
      <c r="B630" s="30">
        <v>46027</v>
      </c>
      <c r="C630" s="113">
        <v>57.162240000000011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171</v>
      </c>
      <c r="K630" s="225" t="s">
        <v>171</v>
      </c>
      <c r="L630" s="176" t="s">
        <v>171</v>
      </c>
      <c r="M630" s="177" t="s">
        <v>171</v>
      </c>
      <c r="N630" s="178" t="s">
        <v>171</v>
      </c>
      <c r="O630" s="187"/>
      <c r="P630" s="129">
        <f t="shared" si="18"/>
        <v>57.162240000000011</v>
      </c>
    </row>
    <row r="631" spans="2:16" ht="15.75" customHeight="1" x14ac:dyDescent="0.25">
      <c r="B631" s="30">
        <v>46029</v>
      </c>
      <c r="C631" s="113">
        <v>52.299648000000005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171</v>
      </c>
      <c r="K631" s="225" t="s">
        <v>171</v>
      </c>
      <c r="L631" s="176" t="s">
        <v>171</v>
      </c>
      <c r="M631" s="177" t="s">
        <v>171</v>
      </c>
      <c r="N631" s="178" t="s">
        <v>171</v>
      </c>
      <c r="O631" s="187"/>
      <c r="P631" s="129">
        <f t="shared" si="18"/>
        <v>52.299648000000005</v>
      </c>
    </row>
    <row r="632" spans="2:16" ht="15.75" customHeight="1" x14ac:dyDescent="0.25">
      <c r="B632" s="30">
        <v>46031</v>
      </c>
      <c r="C632" s="113">
        <v>46.303488000000009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171</v>
      </c>
      <c r="K632" s="225" t="s">
        <v>171</v>
      </c>
      <c r="L632" s="176" t="s">
        <v>171</v>
      </c>
      <c r="M632" s="177" t="s">
        <v>171</v>
      </c>
      <c r="N632" s="178" t="s">
        <v>171</v>
      </c>
      <c r="O632" s="187"/>
      <c r="P632" s="129">
        <f t="shared" si="18"/>
        <v>46.303488000000009</v>
      </c>
    </row>
    <row r="633" spans="2:16" ht="15.75" customHeight="1" x14ac:dyDescent="0.25">
      <c r="B633" s="30">
        <v>46034</v>
      </c>
      <c r="C633" s="113">
        <v>22.923648000000004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171</v>
      </c>
      <c r="K633" s="225" t="s">
        <v>171</v>
      </c>
      <c r="L633" s="176" t="s">
        <v>171</v>
      </c>
      <c r="M633" s="177" t="s">
        <v>171</v>
      </c>
      <c r="N633" s="178" t="s">
        <v>171</v>
      </c>
      <c r="O633" s="187"/>
      <c r="P633" s="129">
        <f t="shared" si="18"/>
        <v>22.923648000000004</v>
      </c>
    </row>
    <row r="634" spans="2:16" ht="15.75" customHeight="1" x14ac:dyDescent="0.25">
      <c r="B634" s="30">
        <v>46036</v>
      </c>
      <c r="C634" s="113">
        <v>29.490048000000002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171</v>
      </c>
      <c r="K634" s="225" t="s">
        <v>171</v>
      </c>
      <c r="L634" s="176" t="s">
        <v>171</v>
      </c>
      <c r="M634" s="177" t="s">
        <v>171</v>
      </c>
      <c r="N634" s="178" t="s">
        <v>171</v>
      </c>
      <c r="O634" s="187"/>
      <c r="P634" s="129">
        <f t="shared" si="18"/>
        <v>29.490048000000002</v>
      </c>
    </row>
    <row r="635" spans="2:16" ht="15.75" customHeight="1" x14ac:dyDescent="0.25">
      <c r="B635" s="30">
        <v>46038</v>
      </c>
      <c r="C635" s="113">
        <v>29.2896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171</v>
      </c>
      <c r="K635" s="225" t="s">
        <v>171</v>
      </c>
      <c r="L635" s="176" t="s">
        <v>171</v>
      </c>
      <c r="M635" s="177" t="s">
        <v>171</v>
      </c>
      <c r="N635" s="178" t="s">
        <v>171</v>
      </c>
      <c r="O635" s="187"/>
      <c r="P635" s="129">
        <f t="shared" si="18"/>
        <v>29.2896</v>
      </c>
    </row>
    <row r="636" spans="2:16" ht="15.75" customHeight="1" x14ac:dyDescent="0.25">
      <c r="B636" s="30">
        <v>46041</v>
      </c>
      <c r="C636" s="113">
        <v>29.092608000000002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171</v>
      </c>
      <c r="K636" s="225" t="s">
        <v>171</v>
      </c>
      <c r="L636" s="176" t="s">
        <v>171</v>
      </c>
      <c r="M636" s="177" t="s">
        <v>171</v>
      </c>
      <c r="N636" s="178" t="s">
        <v>171</v>
      </c>
      <c r="O636" s="187"/>
      <c r="P636" s="129">
        <f t="shared" si="18"/>
        <v>29.092608000000002</v>
      </c>
    </row>
    <row r="637" spans="2:16" ht="15.75" customHeight="1" x14ac:dyDescent="0.25">
      <c r="B637" s="30">
        <v>46043</v>
      </c>
      <c r="C637" s="113">
        <v>21.802176000000003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171</v>
      </c>
      <c r="K637" s="225" t="s">
        <v>171</v>
      </c>
      <c r="L637" s="176" t="s">
        <v>171</v>
      </c>
      <c r="M637" s="177" t="s">
        <v>171</v>
      </c>
      <c r="N637" s="178" t="s">
        <v>171</v>
      </c>
      <c r="O637" s="187"/>
      <c r="P637" s="129">
        <f t="shared" si="18"/>
        <v>21.802176000000003</v>
      </c>
    </row>
    <row r="638" spans="2:16" ht="15.75" customHeight="1" x14ac:dyDescent="0.25">
      <c r="B638" s="30">
        <v>46045</v>
      </c>
      <c r="C638" s="113">
        <v>26.221536000000004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171</v>
      </c>
      <c r="K638" s="225" t="s">
        <v>171</v>
      </c>
      <c r="L638" s="176" t="s">
        <v>171</v>
      </c>
      <c r="M638" s="177" t="s">
        <v>171</v>
      </c>
      <c r="N638" s="178" t="s">
        <v>171</v>
      </c>
      <c r="O638" s="187"/>
      <c r="P638" s="129">
        <f t="shared" si="18"/>
        <v>26.221536000000004</v>
      </c>
    </row>
    <row r="639" spans="2:16" ht="15.75" customHeight="1" x14ac:dyDescent="0.25">
      <c r="B639" s="30">
        <v>46048</v>
      </c>
      <c r="C639" s="113">
        <v>33.004800000000003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171</v>
      </c>
      <c r="K639" s="225" t="s">
        <v>171</v>
      </c>
      <c r="L639" s="176" t="s">
        <v>171</v>
      </c>
      <c r="M639" s="177" t="s">
        <v>171</v>
      </c>
      <c r="N639" s="178" t="s">
        <v>171</v>
      </c>
      <c r="O639" s="187"/>
      <c r="P639" s="129">
        <f t="shared" si="18"/>
        <v>33.004800000000003</v>
      </c>
    </row>
    <row r="640" spans="2:16" ht="15.75" customHeight="1" x14ac:dyDescent="0.25">
      <c r="B640" s="30">
        <v>46050</v>
      </c>
      <c r="C640" s="113">
        <v>30.615840000000002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171</v>
      </c>
      <c r="K640" s="225" t="s">
        <v>171</v>
      </c>
      <c r="L640" s="176" t="s">
        <v>171</v>
      </c>
      <c r="M640" s="177" t="s">
        <v>171</v>
      </c>
      <c r="N640" s="178" t="s">
        <v>171</v>
      </c>
      <c r="O640" s="187"/>
      <c r="P640" s="129">
        <f t="shared" si="18"/>
        <v>30.615840000000002</v>
      </c>
    </row>
    <row r="641" spans="2:16" ht="15.75" customHeight="1" x14ac:dyDescent="0.25">
      <c r="B641" s="30">
        <v>46052</v>
      </c>
      <c r="C641" s="113">
        <v>39.191039999999994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171</v>
      </c>
      <c r="K641" s="225" t="s">
        <v>171</v>
      </c>
      <c r="L641" s="176" t="s">
        <v>171</v>
      </c>
      <c r="M641" s="177" t="s">
        <v>171</v>
      </c>
      <c r="N641" s="178" t="s">
        <v>171</v>
      </c>
      <c r="O641" s="187"/>
      <c r="P641" s="129">
        <f t="shared" si="18"/>
        <v>39.191039999999994</v>
      </c>
    </row>
    <row r="642" spans="2:16" ht="15.75" customHeight="1" x14ac:dyDescent="0.25">
      <c r="B642" s="30">
        <v>46055</v>
      </c>
      <c r="C642" s="113">
        <v>27.107135999999997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171</v>
      </c>
      <c r="K642" s="225" t="s">
        <v>171</v>
      </c>
      <c r="L642" s="176" t="s">
        <v>171</v>
      </c>
      <c r="M642" s="177" t="s">
        <v>171</v>
      </c>
      <c r="N642" s="178" t="s">
        <v>171</v>
      </c>
      <c r="O642" s="187"/>
      <c r="P642" s="129">
        <f t="shared" si="18"/>
        <v>27.107135999999997</v>
      </c>
    </row>
    <row r="643" spans="2:16" ht="15.75" customHeight="1" x14ac:dyDescent="0.25">
      <c r="B643" s="30">
        <v>46057</v>
      </c>
      <c r="C643" s="113">
        <v>54.794879999999999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171</v>
      </c>
      <c r="K643" s="225" t="s">
        <v>171</v>
      </c>
      <c r="L643" s="176" t="s">
        <v>171</v>
      </c>
      <c r="M643" s="177" t="s">
        <v>171</v>
      </c>
      <c r="N643" s="178" t="s">
        <v>171</v>
      </c>
      <c r="O643" s="187"/>
      <c r="P643" s="129">
        <f t="shared" si="18"/>
        <v>54.794879999999999</v>
      </c>
    </row>
    <row r="644" spans="2:16" ht="15.75" customHeight="1" x14ac:dyDescent="0.25">
      <c r="B644" s="30">
        <v>46059</v>
      </c>
      <c r="C644" s="113">
        <v>21.470400000000001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171</v>
      </c>
      <c r="K644" s="225" t="s">
        <v>171</v>
      </c>
      <c r="L644" s="176" t="s">
        <v>171</v>
      </c>
      <c r="M644" s="177" t="s">
        <v>171</v>
      </c>
      <c r="N644" s="178" t="s">
        <v>171</v>
      </c>
      <c r="O644" s="187"/>
      <c r="P644" s="129">
        <f t="shared" si="18"/>
        <v>21.470400000000001</v>
      </c>
    </row>
    <row r="645" spans="2:16" ht="15.75" customHeight="1" x14ac:dyDescent="0.25">
      <c r="B645" s="30">
        <v>46062</v>
      </c>
      <c r="C645" s="113">
        <v>19.226592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171</v>
      </c>
      <c r="K645" s="225" t="s">
        <v>171</v>
      </c>
      <c r="L645" s="176" t="s">
        <v>171</v>
      </c>
      <c r="M645" s="177" t="s">
        <v>171</v>
      </c>
      <c r="N645" s="178" t="s">
        <v>171</v>
      </c>
      <c r="O645" s="187"/>
      <c r="P645" s="129">
        <f t="shared" si="18"/>
        <v>19.226592</v>
      </c>
    </row>
    <row r="646" spans="2:16" ht="15.75" customHeight="1" x14ac:dyDescent="0.25">
      <c r="B646" s="30">
        <v>46064</v>
      </c>
      <c r="C646" s="113">
        <v>21.593087999999998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171</v>
      </c>
      <c r="K646" s="225" t="s">
        <v>171</v>
      </c>
      <c r="L646" s="176" t="s">
        <v>171</v>
      </c>
      <c r="M646" s="177" t="s">
        <v>171</v>
      </c>
      <c r="N646" s="178" t="s">
        <v>171</v>
      </c>
      <c r="O646" s="187"/>
      <c r="P646" s="129">
        <f t="shared" si="18"/>
        <v>21.593087999999998</v>
      </c>
    </row>
    <row r="647" spans="2:16" ht="15.75" customHeight="1" x14ac:dyDescent="0.25">
      <c r="B647" s="30">
        <v>46066</v>
      </c>
      <c r="C647" s="113">
        <v>13.074048000000001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171</v>
      </c>
      <c r="K647" s="225" t="s">
        <v>171</v>
      </c>
      <c r="L647" s="176" t="s">
        <v>171</v>
      </c>
      <c r="M647" s="177" t="s">
        <v>171</v>
      </c>
      <c r="N647" s="178" t="s">
        <v>171</v>
      </c>
      <c r="O647" s="187"/>
      <c r="P647" s="129">
        <f t="shared" si="18"/>
        <v>13.074048000000001</v>
      </c>
    </row>
    <row r="648" spans="2:16" ht="15.75" customHeight="1" x14ac:dyDescent="0.25">
      <c r="B648" s="30">
        <v>46069</v>
      </c>
      <c r="C648" s="113">
        <v>10.52352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171</v>
      </c>
      <c r="K648" s="225" t="s">
        <v>171</v>
      </c>
      <c r="L648" s="176" t="s">
        <v>171</v>
      </c>
      <c r="M648" s="177" t="s">
        <v>171</v>
      </c>
      <c r="N648" s="178" t="s">
        <v>171</v>
      </c>
      <c r="O648" s="187"/>
      <c r="P648" s="129">
        <f t="shared" si="18"/>
        <v>10.52352</v>
      </c>
    </row>
    <row r="649" spans="2:16" ht="15.75" customHeight="1" x14ac:dyDescent="0.25">
      <c r="B649" s="30">
        <v>46071</v>
      </c>
      <c r="C649" s="113">
        <v>9.0305280000000003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171</v>
      </c>
      <c r="K649" s="225" t="s">
        <v>171</v>
      </c>
      <c r="L649" s="176" t="s">
        <v>171</v>
      </c>
      <c r="M649" s="177" t="s">
        <v>171</v>
      </c>
      <c r="N649" s="178" t="s">
        <v>171</v>
      </c>
      <c r="O649" s="187"/>
      <c r="P649" s="129">
        <f t="shared" si="18"/>
        <v>9.0305280000000003</v>
      </c>
    </row>
    <row r="650" spans="2:16" ht="15.75" customHeight="1" x14ac:dyDescent="0.25">
      <c r="B650" s="30">
        <v>46077</v>
      </c>
      <c r="C650" s="113">
        <v>14.169600000000001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171</v>
      </c>
      <c r="K650" s="225" t="s">
        <v>171</v>
      </c>
      <c r="L650" s="176" t="s">
        <v>171</v>
      </c>
      <c r="M650" s="177" t="s">
        <v>171</v>
      </c>
      <c r="N650" s="178" t="s">
        <v>171</v>
      </c>
      <c r="O650" s="187"/>
      <c r="P650" s="129">
        <f t="shared" si="18"/>
        <v>14.169600000000001</v>
      </c>
    </row>
    <row r="651" spans="2:16" ht="15.75" customHeight="1" x14ac:dyDescent="0.25">
      <c r="B651" s="30">
        <v>46078</v>
      </c>
      <c r="C651" s="113">
        <v>16.637184000000001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171</v>
      </c>
      <c r="K651" s="225" t="s">
        <v>171</v>
      </c>
      <c r="L651" s="176" t="s">
        <v>171</v>
      </c>
      <c r="M651" s="177" t="s">
        <v>171</v>
      </c>
      <c r="N651" s="178" t="s">
        <v>171</v>
      </c>
      <c r="O651" s="187"/>
      <c r="P651" s="129">
        <f t="shared" si="18"/>
        <v>16.637184000000001</v>
      </c>
    </row>
    <row r="652" spans="2:16" ht="15.75" customHeight="1" x14ac:dyDescent="0.25">
      <c r="B652" s="30">
        <v>46080</v>
      </c>
      <c r="C652" s="113">
        <v>23.379840000000002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171</v>
      </c>
      <c r="K652" s="225" t="s">
        <v>171</v>
      </c>
      <c r="L652" s="176" t="s">
        <v>171</v>
      </c>
      <c r="M652" s="177" t="s">
        <v>171</v>
      </c>
      <c r="N652" s="178" t="s">
        <v>171</v>
      </c>
      <c r="O652" s="187"/>
      <c r="P652" s="129">
        <f t="shared" si="18"/>
        <v>23.379840000000002</v>
      </c>
    </row>
    <row r="653" spans="2:16" ht="15.75" customHeight="1" x14ac:dyDescent="0.25">
      <c r="B653" s="30">
        <v>46083</v>
      </c>
      <c r="C653" s="113">
        <v>20.062080000000002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171</v>
      </c>
      <c r="K653" s="225" t="s">
        <v>171</v>
      </c>
      <c r="L653" s="176" t="s">
        <v>171</v>
      </c>
      <c r="M653" s="177" t="s">
        <v>171</v>
      </c>
      <c r="N653" s="178" t="s">
        <v>171</v>
      </c>
      <c r="O653" s="187"/>
      <c r="P653" s="129">
        <f t="shared" si="18"/>
        <v>20.062080000000002</v>
      </c>
    </row>
    <row r="654" spans="2:16" ht="15.75" customHeight="1" x14ac:dyDescent="0.25">
      <c r="B654" s="30">
        <v>46085</v>
      </c>
      <c r="C654" s="113">
        <v>15.96672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171</v>
      </c>
      <c r="K654" s="225" t="s">
        <v>171</v>
      </c>
      <c r="L654" s="176" t="s">
        <v>171</v>
      </c>
      <c r="M654" s="177" t="s">
        <v>171</v>
      </c>
      <c r="N654" s="178" t="s">
        <v>171</v>
      </c>
      <c r="O654" s="187"/>
      <c r="P654" s="129">
        <f t="shared" si="18"/>
        <v>15.96672</v>
      </c>
    </row>
    <row r="655" spans="2:16" ht="15.75" customHeight="1" x14ac:dyDescent="0.25">
      <c r="B655" s="30">
        <v>46087</v>
      </c>
      <c r="C655" s="113">
        <f>0.0864*Caudal!E760*Fosfatos!D658</f>
        <v>47.658239999999999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171</v>
      </c>
      <c r="K655" s="225" t="s">
        <v>171</v>
      </c>
      <c r="L655" s="176" t="s">
        <v>171</v>
      </c>
      <c r="M655" s="177" t="s">
        <v>171</v>
      </c>
      <c r="N655" s="178" t="s">
        <v>171</v>
      </c>
      <c r="O655" s="187"/>
      <c r="P655" s="129">
        <f t="shared" si="18"/>
        <v>47.658239999999999</v>
      </c>
    </row>
    <row r="656" spans="2:16" ht="15.75" customHeight="1" x14ac:dyDescent="0.25">
      <c r="B656" s="30">
        <v>46090</v>
      </c>
      <c r="C656" s="113">
        <v>21.176639999999999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171</v>
      </c>
      <c r="K656" s="225" t="s">
        <v>171</v>
      </c>
      <c r="L656" s="176" t="s">
        <v>171</v>
      </c>
      <c r="M656" s="177" t="s">
        <v>171</v>
      </c>
      <c r="N656" s="178" t="s">
        <v>171</v>
      </c>
      <c r="O656" s="187"/>
      <c r="P656" s="129">
        <f t="shared" si="18"/>
        <v>21.176639999999999</v>
      </c>
    </row>
    <row r="657" spans="2:16" ht="15.75" customHeight="1" x14ac:dyDescent="0.25">
      <c r="B657" s="30">
        <v>46092</v>
      </c>
      <c r="C657" s="113">
        <v>45.359999999999992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171</v>
      </c>
      <c r="K657" s="225" t="s">
        <v>171</v>
      </c>
      <c r="L657" s="176" t="s">
        <v>171</v>
      </c>
      <c r="M657" s="177" t="s">
        <v>171</v>
      </c>
      <c r="N657" s="178" t="s">
        <v>171</v>
      </c>
      <c r="O657" s="187"/>
      <c r="P657" s="129">
        <f t="shared" si="18"/>
        <v>45.359999999999992</v>
      </c>
    </row>
    <row r="658" spans="2:16" ht="15.75" customHeight="1" x14ac:dyDescent="0.25">
      <c r="B658" s="30">
        <v>46094</v>
      </c>
      <c r="C658" s="113">
        <v>36.806399999999996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171</v>
      </c>
      <c r="K658" s="225" t="s">
        <v>171</v>
      </c>
      <c r="L658" s="176" t="s">
        <v>171</v>
      </c>
      <c r="M658" s="177" t="s">
        <v>171</v>
      </c>
      <c r="N658" s="178" t="s">
        <v>171</v>
      </c>
      <c r="O658" s="187"/>
      <c r="P658" s="129">
        <f t="shared" si="18"/>
        <v>36.806399999999996</v>
      </c>
    </row>
    <row r="659" spans="2:16" ht="15.75" customHeight="1" x14ac:dyDescent="0.25">
      <c r="B659" s="30">
        <v>46097</v>
      </c>
      <c r="C659" s="113">
        <v>18.873216000000003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171</v>
      </c>
      <c r="K659" s="225" t="s">
        <v>171</v>
      </c>
      <c r="L659" s="176" t="s">
        <v>171</v>
      </c>
      <c r="M659" s="177" t="s">
        <v>171</v>
      </c>
      <c r="N659" s="178" t="s">
        <v>171</v>
      </c>
      <c r="O659" s="187"/>
      <c r="P659" s="129">
        <f t="shared" ref="P659:P664" si="19">C659</f>
        <v>18.873216000000003</v>
      </c>
    </row>
    <row r="660" spans="2:16" ht="15.75" customHeight="1" x14ac:dyDescent="0.25">
      <c r="B660" s="30">
        <v>46099</v>
      </c>
      <c r="C660" s="113">
        <v>18.234720000000003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171</v>
      </c>
      <c r="K660" s="225" t="s">
        <v>171</v>
      </c>
      <c r="L660" s="176" t="s">
        <v>171</v>
      </c>
      <c r="M660" s="177" t="s">
        <v>171</v>
      </c>
      <c r="N660" s="178" t="s">
        <v>171</v>
      </c>
      <c r="O660" s="187"/>
      <c r="P660" s="129">
        <f t="shared" si="19"/>
        <v>18.234720000000003</v>
      </c>
    </row>
    <row r="661" spans="2:16" ht="15.75" customHeight="1" x14ac:dyDescent="0.25">
      <c r="B661" s="30">
        <v>46101</v>
      </c>
      <c r="C661" s="113">
        <v>14.915232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171</v>
      </c>
      <c r="K661" s="225" t="s">
        <v>171</v>
      </c>
      <c r="L661" s="176" t="s">
        <v>171</v>
      </c>
      <c r="M661" s="177" t="s">
        <v>171</v>
      </c>
      <c r="N661" s="178" t="s">
        <v>171</v>
      </c>
      <c r="O661" s="187"/>
      <c r="P661" s="129">
        <f t="shared" si="19"/>
        <v>14.915232</v>
      </c>
    </row>
    <row r="662" spans="2:16" ht="15.75" customHeight="1" x14ac:dyDescent="0.25">
      <c r="B662" s="30">
        <v>46104</v>
      </c>
      <c r="C662" s="113">
        <v>7.4995200000000004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171</v>
      </c>
      <c r="K662" s="225" t="s">
        <v>171</v>
      </c>
      <c r="L662" s="176" t="s">
        <v>171</v>
      </c>
      <c r="M662" s="177" t="s">
        <v>171</v>
      </c>
      <c r="N662" s="178" t="s">
        <v>171</v>
      </c>
      <c r="O662" s="187"/>
      <c r="P662" s="129">
        <f t="shared" si="19"/>
        <v>7.4995200000000004</v>
      </c>
    </row>
    <row r="663" spans="2:16" ht="15.75" customHeight="1" x14ac:dyDescent="0.25">
      <c r="B663" s="30">
        <v>46106</v>
      </c>
      <c r="C663" s="113">
        <v>11.52576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171</v>
      </c>
      <c r="K663" s="225" t="s">
        <v>171</v>
      </c>
      <c r="L663" s="176" t="s">
        <v>171</v>
      </c>
      <c r="M663" s="177" t="s">
        <v>171</v>
      </c>
      <c r="N663" s="178" t="s">
        <v>171</v>
      </c>
      <c r="O663" s="187"/>
      <c r="P663" s="129">
        <f t="shared" si="19"/>
        <v>11.52576</v>
      </c>
    </row>
    <row r="664" spans="2:16" ht="15.75" customHeight="1" x14ac:dyDescent="0.25">
      <c r="B664" s="30">
        <v>46108</v>
      </c>
      <c r="C664" s="113">
        <v>14.598144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171</v>
      </c>
      <c r="K664" s="225" t="s">
        <v>171</v>
      </c>
      <c r="L664" s="176" t="s">
        <v>171</v>
      </c>
      <c r="M664" s="177" t="s">
        <v>171</v>
      </c>
      <c r="N664" s="178" t="s">
        <v>171</v>
      </c>
      <c r="O664" s="187"/>
      <c r="P664" s="129">
        <f t="shared" si="19"/>
        <v>14.598144</v>
      </c>
    </row>
    <row r="665" spans="2:16" ht="15.75" customHeight="1" x14ac:dyDescent="0.25">
      <c r="B665" s="30">
        <v>46111</v>
      </c>
      <c r="C665" s="113">
        <v>14.703552000000002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171</v>
      </c>
      <c r="K665" s="225" t="s">
        <v>171</v>
      </c>
      <c r="L665" s="176" t="s">
        <v>171</v>
      </c>
      <c r="M665" s="177" t="s">
        <v>171</v>
      </c>
      <c r="N665" s="178" t="s">
        <v>171</v>
      </c>
      <c r="O665" s="187"/>
      <c r="P665" s="129">
        <f t="shared" ref="P665:P676" si="20">C665</f>
        <v>14.703552000000002</v>
      </c>
    </row>
    <row r="666" spans="2:16" ht="15.75" customHeight="1" x14ac:dyDescent="0.25">
      <c r="B666" s="30">
        <v>46113</v>
      </c>
      <c r="C666" s="113">
        <v>10.948608000000002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171</v>
      </c>
      <c r="K666" s="225" t="s">
        <v>171</v>
      </c>
      <c r="L666" s="176" t="s">
        <v>171</v>
      </c>
      <c r="M666" s="177" t="s">
        <v>171</v>
      </c>
      <c r="N666" s="178" t="s">
        <v>171</v>
      </c>
      <c r="O666" s="187"/>
      <c r="P666" s="129">
        <f t="shared" si="20"/>
        <v>10.948608000000002</v>
      </c>
    </row>
    <row r="667" spans="2:16" ht="15.75" customHeight="1" x14ac:dyDescent="0.25">
      <c r="B667" s="30">
        <v>46118</v>
      </c>
      <c r="C667" s="113">
        <v>23.06448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171</v>
      </c>
      <c r="K667" s="225" t="s">
        <v>171</v>
      </c>
      <c r="L667" s="176" t="s">
        <v>171</v>
      </c>
      <c r="M667" s="177" t="s">
        <v>171</v>
      </c>
      <c r="N667" s="178" t="s">
        <v>171</v>
      </c>
      <c r="O667" s="187"/>
      <c r="P667" s="129">
        <f t="shared" si="20"/>
        <v>23.06448</v>
      </c>
    </row>
    <row r="668" spans="2:16" ht="15.75" customHeight="1" x14ac:dyDescent="0.25">
      <c r="B668" s="30">
        <v>46120</v>
      </c>
      <c r="C668" s="113">
        <v>31.311360000000001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171</v>
      </c>
      <c r="K668" s="225" t="s">
        <v>171</v>
      </c>
      <c r="L668" s="176" t="s">
        <v>171</v>
      </c>
      <c r="M668" s="177" t="s">
        <v>171</v>
      </c>
      <c r="N668" s="178" t="s">
        <v>171</v>
      </c>
      <c r="O668" s="187"/>
      <c r="P668" s="129">
        <f t="shared" si="20"/>
        <v>31.311360000000001</v>
      </c>
    </row>
    <row r="669" spans="2:16" ht="15.75" customHeight="1" x14ac:dyDescent="0.25">
      <c r="B669" s="30">
        <v>46122</v>
      </c>
      <c r="C669" s="113">
        <v>35.510400000000004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171</v>
      </c>
      <c r="K669" s="225" t="s">
        <v>171</v>
      </c>
      <c r="L669" s="176" t="s">
        <v>171</v>
      </c>
      <c r="M669" s="177" t="s">
        <v>171</v>
      </c>
      <c r="N669" s="178" t="s">
        <v>171</v>
      </c>
      <c r="O669" s="187"/>
      <c r="P669" s="129">
        <f t="shared" si="20"/>
        <v>35.510400000000004</v>
      </c>
    </row>
    <row r="670" spans="2:16" ht="15.75" customHeight="1" x14ac:dyDescent="0.25">
      <c r="B670" s="30">
        <v>46125</v>
      </c>
      <c r="C670" s="113">
        <v>27.566784000000002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171</v>
      </c>
      <c r="K670" s="225" t="s">
        <v>171</v>
      </c>
      <c r="L670" s="176" t="s">
        <v>171</v>
      </c>
      <c r="M670" s="177" t="s">
        <v>171</v>
      </c>
      <c r="N670" s="178" t="s">
        <v>171</v>
      </c>
      <c r="O670" s="187"/>
      <c r="P670" s="129">
        <f t="shared" si="20"/>
        <v>27.566784000000002</v>
      </c>
    </row>
    <row r="671" spans="2:16" ht="15.75" customHeight="1" x14ac:dyDescent="0.25">
      <c r="B671" s="30">
        <v>46127</v>
      </c>
      <c r="C671" s="113">
        <v>14.511744000000002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171</v>
      </c>
      <c r="K671" s="225" t="s">
        <v>171</v>
      </c>
      <c r="L671" s="176" t="s">
        <v>171</v>
      </c>
      <c r="M671" s="177" t="s">
        <v>171</v>
      </c>
      <c r="N671" s="178" t="s">
        <v>171</v>
      </c>
      <c r="O671" s="187"/>
      <c r="P671" s="129">
        <f t="shared" si="20"/>
        <v>14.511744000000002</v>
      </c>
    </row>
    <row r="672" spans="2:16" ht="15.75" customHeight="1" x14ac:dyDescent="0.25">
      <c r="B672" s="30">
        <v>46129</v>
      </c>
      <c r="C672" s="113">
        <v>12.450240000000001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171</v>
      </c>
      <c r="K672" s="225" t="s">
        <v>171</v>
      </c>
      <c r="L672" s="176" t="s">
        <v>171</v>
      </c>
      <c r="M672" s="177" t="s">
        <v>171</v>
      </c>
      <c r="N672" s="178" t="s">
        <v>171</v>
      </c>
      <c r="O672" s="187"/>
      <c r="P672" s="129">
        <f t="shared" si="20"/>
        <v>12.450240000000001</v>
      </c>
    </row>
    <row r="673" spans="2:16" ht="15.75" customHeight="1" x14ac:dyDescent="0.25">
      <c r="B673" s="30">
        <v>46132</v>
      </c>
      <c r="C673" s="113">
        <v>19.699200000000001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171</v>
      </c>
      <c r="K673" s="225" t="s">
        <v>171</v>
      </c>
      <c r="L673" s="176" t="s">
        <v>171</v>
      </c>
      <c r="M673" s="177" t="s">
        <v>171</v>
      </c>
      <c r="N673" s="178" t="s">
        <v>171</v>
      </c>
      <c r="O673" s="187"/>
      <c r="P673" s="129">
        <f t="shared" si="20"/>
        <v>19.699200000000001</v>
      </c>
    </row>
    <row r="674" spans="2:16" ht="15.75" customHeight="1" x14ac:dyDescent="0.25">
      <c r="B674" s="30">
        <v>46134</v>
      </c>
      <c r="C674" s="113">
        <v>15.458687999999999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171</v>
      </c>
      <c r="K674" s="225" t="s">
        <v>171</v>
      </c>
      <c r="L674" s="176" t="s">
        <v>171</v>
      </c>
      <c r="M674" s="177" t="s">
        <v>171</v>
      </c>
      <c r="N674" s="178" t="s">
        <v>171</v>
      </c>
      <c r="O674" s="187"/>
      <c r="P674" s="129">
        <f t="shared" si="20"/>
        <v>15.458687999999999</v>
      </c>
    </row>
    <row r="675" spans="2:16" ht="15.75" customHeight="1" x14ac:dyDescent="0.25">
      <c r="B675" s="30">
        <v>46136</v>
      </c>
      <c r="C675" s="113">
        <v>9.0754560000000009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171</v>
      </c>
      <c r="K675" s="225" t="s">
        <v>171</v>
      </c>
      <c r="L675" s="176" t="s">
        <v>171</v>
      </c>
      <c r="M675" s="177" t="s">
        <v>171</v>
      </c>
      <c r="N675" s="178" t="s">
        <v>171</v>
      </c>
      <c r="O675" s="187"/>
      <c r="P675" s="129">
        <f t="shared" si="20"/>
        <v>9.0754560000000009</v>
      </c>
    </row>
    <row r="676" spans="2:16" ht="15.75" customHeight="1" x14ac:dyDescent="0.25">
      <c r="B676" s="30">
        <v>46139</v>
      </c>
      <c r="C676" s="113">
        <v>10.713600000000001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171</v>
      </c>
      <c r="K676" s="225" t="s">
        <v>171</v>
      </c>
      <c r="L676" s="176" t="s">
        <v>171</v>
      </c>
      <c r="M676" s="177" t="s">
        <v>171</v>
      </c>
      <c r="N676" s="178" t="s">
        <v>171</v>
      </c>
      <c r="O676" s="187"/>
      <c r="P676" s="129">
        <f t="shared" si="20"/>
        <v>10.713600000000001</v>
      </c>
    </row>
    <row r="677" spans="2:16" ht="15.75" customHeight="1" x14ac:dyDescent="0.25">
      <c r="B677" s="30">
        <v>46146</v>
      </c>
      <c r="C677" s="113">
        <v>17.363807999999999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>
        <v>9.5040000000000013E-2</v>
      </c>
      <c r="J677" s="175">
        <v>0.23328000000000004</v>
      </c>
      <c r="K677" s="225" t="s">
        <v>171</v>
      </c>
      <c r="L677" s="176" t="s">
        <v>171</v>
      </c>
      <c r="M677" s="177">
        <v>5.6375999999999999</v>
      </c>
      <c r="N677" s="178" t="s">
        <v>171</v>
      </c>
      <c r="O677" s="187"/>
      <c r="P677" s="129">
        <f>C677+I677+J677+M677</f>
        <v>23.329727999999999</v>
      </c>
    </row>
    <row r="678" spans="2:16" ht="15.75" customHeight="1" x14ac:dyDescent="0.25">
      <c r="B678" s="30">
        <v>46148</v>
      </c>
      <c r="C678" s="113">
        <f>0.0864*Caudal!E783*Fosfatos!D681</f>
        <v>10.444896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171</v>
      </c>
      <c r="K678" s="225" t="s">
        <v>171</v>
      </c>
      <c r="L678" s="176" t="s">
        <v>171</v>
      </c>
      <c r="M678" s="177" t="s">
        <v>171</v>
      </c>
      <c r="N678" s="178" t="s">
        <v>171</v>
      </c>
      <c r="O678" s="187"/>
      <c r="P678" s="129">
        <f>C678</f>
        <v>10.444896</v>
      </c>
    </row>
    <row r="679" spans="2:16" ht="15.75" customHeight="1" x14ac:dyDescent="0.25">
      <c r="B679" s="30">
        <v>46150</v>
      </c>
      <c r="C679" s="113">
        <v>56.748384000000001</v>
      </c>
      <c r="D679" s="104">
        <v>79.88561279999999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171</v>
      </c>
      <c r="K679" s="225" t="s">
        <v>171</v>
      </c>
      <c r="L679" s="176">
        <v>1.3824000000000001</v>
      </c>
      <c r="M679" s="177">
        <v>0.11491200000000001</v>
      </c>
      <c r="N679" s="178" t="s">
        <v>171</v>
      </c>
      <c r="O679" s="187"/>
      <c r="P679" s="129">
        <f>C679+D679+L679+M679</f>
        <v>138.13130879999997</v>
      </c>
    </row>
    <row r="680" spans="2:16" ht="15.75" customHeight="1" x14ac:dyDescent="0.25">
      <c r="B680" s="30">
        <v>46153</v>
      </c>
      <c r="C680" s="113">
        <v>41.003712</v>
      </c>
      <c r="D680" s="104">
        <v>0.92377151999999996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171</v>
      </c>
      <c r="K680" s="225" t="s">
        <v>171</v>
      </c>
      <c r="L680" s="176" t="s">
        <v>171</v>
      </c>
      <c r="M680" s="177" t="s">
        <v>171</v>
      </c>
      <c r="N680" s="178" t="s">
        <v>171</v>
      </c>
      <c r="O680" s="187"/>
      <c r="P680" s="129">
        <f>C680+D680</f>
        <v>41.927483520000003</v>
      </c>
    </row>
    <row r="681" spans="2:16" ht="15.75" customHeight="1" x14ac:dyDescent="0.25">
      <c r="B681" s="30">
        <v>46155</v>
      </c>
      <c r="C681" s="113">
        <v>53.350272000000004</v>
      </c>
      <c r="D681" s="104">
        <v>0.46481472000000001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171</v>
      </c>
      <c r="K681" s="225" t="s">
        <v>171</v>
      </c>
      <c r="L681" s="176" t="s">
        <v>171</v>
      </c>
      <c r="M681" s="177">
        <v>0.34525440000000002</v>
      </c>
      <c r="N681" s="178" t="s">
        <v>171</v>
      </c>
      <c r="O681" s="187"/>
      <c r="P681" s="129">
        <f t="shared" ref="P681:P686" si="21">C681+D681+M681</f>
        <v>54.160341120000005</v>
      </c>
    </row>
    <row r="682" spans="2:16" ht="15.75" customHeight="1" x14ac:dyDescent="0.25">
      <c r="B682" s="30">
        <v>46157</v>
      </c>
      <c r="C682" s="113">
        <v>28.831680000000002</v>
      </c>
      <c r="D682" s="104">
        <v>0.24805439999999998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171</v>
      </c>
      <c r="K682" s="225" t="s">
        <v>171</v>
      </c>
      <c r="L682" s="176" t="s">
        <v>171</v>
      </c>
      <c r="M682" s="177">
        <v>0.27332640000000002</v>
      </c>
      <c r="N682" s="178" t="s">
        <v>171</v>
      </c>
      <c r="O682" s="187"/>
      <c r="P682" s="129">
        <f t="shared" si="21"/>
        <v>29.353060800000002</v>
      </c>
    </row>
    <row r="683" spans="2:16" ht="15.75" customHeight="1" x14ac:dyDescent="0.25">
      <c r="B683" s="30">
        <v>46160</v>
      </c>
      <c r="C683" s="113">
        <v>28.971647999999998</v>
      </c>
      <c r="D683" s="104">
        <v>0.16086816000000001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171</v>
      </c>
      <c r="K683" s="225" t="s">
        <v>171</v>
      </c>
      <c r="L683" s="176" t="s">
        <v>171</v>
      </c>
      <c r="M683" s="177">
        <v>0.16744320000000001</v>
      </c>
      <c r="N683" s="178" t="s">
        <v>171</v>
      </c>
      <c r="O683" s="187"/>
      <c r="P683" s="129">
        <f t="shared" si="21"/>
        <v>29.299959359999999</v>
      </c>
    </row>
    <row r="684" spans="2:16" ht="15.75" customHeight="1" x14ac:dyDescent="0.25">
      <c r="B684" s="30">
        <v>46162</v>
      </c>
      <c r="C684" s="113">
        <v>31.929119999999998</v>
      </c>
      <c r="D684" s="104">
        <v>0.17349984000000002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171</v>
      </c>
      <c r="K684" s="225" t="s">
        <v>171</v>
      </c>
      <c r="L684" s="176" t="s">
        <v>171</v>
      </c>
      <c r="M684" s="177">
        <v>0.26080703999999999</v>
      </c>
      <c r="N684" s="178" t="s">
        <v>171</v>
      </c>
      <c r="O684" s="187"/>
      <c r="P684" s="129">
        <f t="shared" si="21"/>
        <v>32.363426879999999</v>
      </c>
    </row>
    <row r="685" spans="2:16" ht="15.75" customHeight="1" x14ac:dyDescent="0.25">
      <c r="B685" s="30">
        <v>46164</v>
      </c>
      <c r="C685" s="113">
        <v>27.418176000000003</v>
      </c>
      <c r="D685" s="104">
        <v>9.5731200000000016E-2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171</v>
      </c>
      <c r="K685" s="225" t="s">
        <v>171</v>
      </c>
      <c r="L685" s="176" t="s">
        <v>171</v>
      </c>
      <c r="M685" s="177">
        <v>0.20651327999999999</v>
      </c>
      <c r="N685" s="178" t="s">
        <v>171</v>
      </c>
      <c r="O685" s="187"/>
      <c r="P685" s="129">
        <f t="shared" si="21"/>
        <v>27.720420480000001</v>
      </c>
    </row>
    <row r="686" spans="2:16" ht="15.75" customHeight="1" x14ac:dyDescent="0.25">
      <c r="B686" s="30">
        <v>46167</v>
      </c>
      <c r="C686" s="113">
        <v>26.529119999999999</v>
      </c>
      <c r="D686" s="244">
        <v>4.1713920000000002E-2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171</v>
      </c>
      <c r="K686" s="225" t="s">
        <v>171</v>
      </c>
      <c r="L686" s="176" t="s">
        <v>171</v>
      </c>
      <c r="M686" s="177">
        <v>0.23448960000000002</v>
      </c>
      <c r="N686" s="178" t="s">
        <v>171</v>
      </c>
      <c r="O686" s="187"/>
      <c r="P686" s="129">
        <f t="shared" si="21"/>
        <v>26.805323519999998</v>
      </c>
    </row>
    <row r="687" spans="2:16" ht="15.75" customHeight="1" x14ac:dyDescent="0.25">
      <c r="B687" s="30">
        <v>46169</v>
      </c>
      <c r="C687" s="113">
        <v>30.481920000000002</v>
      </c>
      <c r="D687" s="244">
        <v>3.8033280000000003E-2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171</v>
      </c>
      <c r="K687" s="225" t="s">
        <v>171</v>
      </c>
      <c r="L687" s="176" t="s">
        <v>171</v>
      </c>
      <c r="M687" s="177">
        <v>0.31674240000000004</v>
      </c>
      <c r="N687" s="178" t="s">
        <v>171</v>
      </c>
      <c r="O687" s="187"/>
      <c r="P687" s="129">
        <f>C687+D687+M687</f>
        <v>30.836695680000002</v>
      </c>
    </row>
    <row r="688" spans="2:16" ht="15.75" customHeight="1" x14ac:dyDescent="0.25">
      <c r="B688" s="30">
        <v>46171</v>
      </c>
      <c r="C688" s="113">
        <v>25.816320000000001</v>
      </c>
      <c r="D688" s="244">
        <v>3.0551040000000005E-2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171</v>
      </c>
      <c r="K688" s="225" t="s">
        <v>171</v>
      </c>
      <c r="L688" s="176" t="s">
        <v>171</v>
      </c>
      <c r="M688" s="177">
        <v>0.33022080000000004</v>
      </c>
      <c r="N688" s="178" t="s">
        <v>171</v>
      </c>
      <c r="O688" s="187"/>
      <c r="P688" s="129">
        <f>C688+D688+M688</f>
        <v>26.177091839999999</v>
      </c>
    </row>
    <row r="689" spans="2:16" ht="15.75" customHeight="1" x14ac:dyDescent="0.25">
      <c r="B689" s="30">
        <v>46174</v>
      </c>
      <c r="C689" s="113">
        <v>16.995743999999998</v>
      </c>
      <c r="D689" s="24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171</v>
      </c>
      <c r="K689" s="225" t="s">
        <v>171</v>
      </c>
      <c r="L689" s="176" t="s">
        <v>171</v>
      </c>
      <c r="M689" s="177">
        <v>0.22633344</v>
      </c>
      <c r="N689" s="178" t="s">
        <v>171</v>
      </c>
      <c r="O689" s="187"/>
      <c r="P689" s="129">
        <f t="shared" ref="P689:P694" si="22">C689+M689</f>
        <v>17.22207744</v>
      </c>
    </row>
    <row r="690" spans="2:16" ht="15.75" customHeight="1" x14ac:dyDescent="0.25">
      <c r="B690" s="30">
        <v>46176</v>
      </c>
      <c r="C690" s="113">
        <v>30.551040000000004</v>
      </c>
      <c r="D690" s="24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171</v>
      </c>
      <c r="K690" s="225" t="s">
        <v>171</v>
      </c>
      <c r="L690" s="176" t="s">
        <v>171</v>
      </c>
      <c r="M690" s="177">
        <v>0.17765568000000001</v>
      </c>
      <c r="N690" s="178" t="s">
        <v>171</v>
      </c>
      <c r="O690" s="187"/>
      <c r="P690" s="129">
        <f t="shared" si="22"/>
        <v>30.728695680000005</v>
      </c>
    </row>
    <row r="691" spans="2:16" ht="15.75" customHeight="1" x14ac:dyDescent="0.25">
      <c r="B691" s="30">
        <v>46178</v>
      </c>
      <c r="C691" s="113">
        <f>0.0864*Caudal!E796*Fosfatos!D694</f>
        <v>18.722880000000004</v>
      </c>
      <c r="D691" s="24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171</v>
      </c>
      <c r="K691" s="225" t="s">
        <v>171</v>
      </c>
      <c r="L691" s="176" t="s">
        <v>171</v>
      </c>
      <c r="M691" s="177">
        <f>0.0864*Caudal!Y796*Fosfatos!X694</f>
        <v>0.38210400000000005</v>
      </c>
      <c r="N691" s="178" t="s">
        <v>171</v>
      </c>
      <c r="O691" s="187"/>
      <c r="P691" s="129">
        <f t="shared" si="22"/>
        <v>19.104984000000005</v>
      </c>
    </row>
    <row r="692" spans="2:16" ht="15.75" customHeight="1" x14ac:dyDescent="0.25">
      <c r="B692" s="30">
        <v>46181</v>
      </c>
      <c r="C692" s="113">
        <v>22.187519999999999</v>
      </c>
      <c r="D692" s="24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171</v>
      </c>
      <c r="K692" s="225" t="s">
        <v>171</v>
      </c>
      <c r="L692" s="176" t="s">
        <v>171</v>
      </c>
      <c r="M692" s="177">
        <v>8.9164800000000002E-2</v>
      </c>
      <c r="N692" s="178" t="s">
        <v>171</v>
      </c>
      <c r="O692" s="187"/>
      <c r="P692" s="129">
        <f t="shared" si="22"/>
        <v>22.276684799999998</v>
      </c>
    </row>
    <row r="693" spans="2:16" ht="15.75" customHeight="1" x14ac:dyDescent="0.25">
      <c r="B693" s="30">
        <v>46183</v>
      </c>
      <c r="C693" s="113">
        <v>22.8096</v>
      </c>
      <c r="D693" s="24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171</v>
      </c>
      <c r="K693" s="225" t="s">
        <v>171</v>
      </c>
      <c r="L693" s="176" t="s">
        <v>171</v>
      </c>
      <c r="M693" s="177">
        <v>0.53921375999999999</v>
      </c>
      <c r="N693" s="178" t="s">
        <v>171</v>
      </c>
      <c r="O693" s="187"/>
      <c r="P693" s="129">
        <f t="shared" si="22"/>
        <v>23.348813759999999</v>
      </c>
    </row>
    <row r="694" spans="2:16" ht="15.75" customHeight="1" x14ac:dyDescent="0.25">
      <c r="B694" s="30">
        <v>46185</v>
      </c>
      <c r="C694" s="113">
        <v>28.66752</v>
      </c>
      <c r="D694" s="24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171</v>
      </c>
      <c r="K694" s="225" t="s">
        <v>171</v>
      </c>
      <c r="L694" s="176" t="s">
        <v>171</v>
      </c>
      <c r="M694" s="177">
        <v>0.27561599999999997</v>
      </c>
      <c r="N694" s="178" t="s">
        <v>171</v>
      </c>
      <c r="O694" s="187"/>
      <c r="P694" s="129">
        <f t="shared" si="22"/>
        <v>28.943135999999999</v>
      </c>
    </row>
    <row r="695" spans="2:16" ht="15.75" customHeight="1" x14ac:dyDescent="0.25">
      <c r="B695" s="30">
        <v>46188</v>
      </c>
      <c r="C695" s="113">
        <v>27.743040000000004</v>
      </c>
      <c r="D695" s="24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171</v>
      </c>
      <c r="K695" s="225" t="s">
        <v>171</v>
      </c>
      <c r="L695" s="176" t="s">
        <v>171</v>
      </c>
      <c r="M695" s="177">
        <v>0.54952128</v>
      </c>
      <c r="N695" s="178" t="s">
        <v>171</v>
      </c>
      <c r="O695" s="187"/>
      <c r="P695" s="129">
        <f>C695+M695</f>
        <v>28.292561280000005</v>
      </c>
    </row>
    <row r="696" spans="2:16" ht="15.75" customHeight="1" x14ac:dyDescent="0.25">
      <c r="B696" s="30">
        <v>46190</v>
      </c>
      <c r="C696" s="113">
        <v>18.712512</v>
      </c>
      <c r="D696" s="24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171</v>
      </c>
      <c r="K696" s="225" t="s">
        <v>171</v>
      </c>
      <c r="L696" s="176" t="s">
        <v>171</v>
      </c>
      <c r="M696" s="177">
        <v>0.26255232000000001</v>
      </c>
      <c r="N696" s="178" t="s">
        <v>171</v>
      </c>
      <c r="O696" s="187"/>
      <c r="P696" s="129">
        <f>C696+M696</f>
        <v>18.975064320000001</v>
      </c>
    </row>
    <row r="697" spans="2:16" ht="15.75" customHeight="1" x14ac:dyDescent="0.25">
      <c r="B697" s="30">
        <v>46192</v>
      </c>
      <c r="C697" s="113">
        <v>25.352799999999998</v>
      </c>
      <c r="D697" s="24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171</v>
      </c>
      <c r="K697" s="225" t="s">
        <v>171</v>
      </c>
      <c r="L697" s="176" t="s">
        <v>171</v>
      </c>
      <c r="M697" s="177"/>
      <c r="N697" s="178" t="s">
        <v>171</v>
      </c>
      <c r="O697" s="187"/>
      <c r="P697" s="129">
        <f>C697</f>
        <v>25.352799999999998</v>
      </c>
    </row>
    <row r="698" spans="2:16" ht="15.75" customHeight="1" x14ac:dyDescent="0.25">
      <c r="B698" s="30">
        <v>46195</v>
      </c>
      <c r="C698" s="113">
        <v>18.98208</v>
      </c>
      <c r="D698" s="24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171</v>
      </c>
      <c r="K698" s="225" t="s">
        <v>171</v>
      </c>
      <c r="L698" s="176" t="s">
        <v>171</v>
      </c>
      <c r="M698" s="177">
        <v>0.28771200000000002</v>
      </c>
      <c r="N698" s="178" t="s">
        <v>171</v>
      </c>
      <c r="O698" s="187"/>
      <c r="P698" s="129">
        <f t="shared" ref="P698:P703" si="23">C698+M698</f>
        <v>19.269791999999999</v>
      </c>
    </row>
    <row r="699" spans="2:16" ht="15.75" customHeight="1" x14ac:dyDescent="0.25">
      <c r="B699" s="30">
        <v>46197</v>
      </c>
      <c r="C699" s="113">
        <v>15.513120000000001</v>
      </c>
      <c r="D699" s="24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171</v>
      </c>
      <c r="K699" s="225" t="s">
        <v>171</v>
      </c>
      <c r="L699" s="176" t="s">
        <v>171</v>
      </c>
      <c r="M699" s="177">
        <v>0.73526400000000003</v>
      </c>
      <c r="N699" s="178" t="s">
        <v>171</v>
      </c>
      <c r="O699" s="187"/>
      <c r="P699" s="129">
        <f t="shared" si="23"/>
        <v>16.248384000000001</v>
      </c>
    </row>
    <row r="700" spans="2:16" ht="15.75" customHeight="1" x14ac:dyDescent="0.25">
      <c r="B700" s="30">
        <v>46199</v>
      </c>
      <c r="C700" s="113">
        <v>15.984</v>
      </c>
      <c r="D700" s="24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171</v>
      </c>
      <c r="K700" s="225" t="s">
        <v>171</v>
      </c>
      <c r="L700" s="176" t="s">
        <v>171</v>
      </c>
      <c r="M700" s="177">
        <v>0.36635328000000006</v>
      </c>
      <c r="N700" s="178" t="s">
        <v>171</v>
      </c>
      <c r="O700" s="187"/>
      <c r="P700" s="129">
        <f t="shared" si="23"/>
        <v>16.35035328</v>
      </c>
    </row>
    <row r="701" spans="2:16" ht="15.75" customHeight="1" x14ac:dyDescent="0.25">
      <c r="B701" s="30">
        <v>46202</v>
      </c>
      <c r="C701" s="113">
        <v>13.970880000000003</v>
      </c>
      <c r="D701" s="24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171</v>
      </c>
      <c r="K701" s="225" t="s">
        <v>171</v>
      </c>
      <c r="L701" s="176" t="s">
        <v>171</v>
      </c>
      <c r="M701" s="177">
        <v>0.63244800000000001</v>
      </c>
      <c r="N701" s="178" t="s">
        <v>171</v>
      </c>
      <c r="O701" s="187"/>
      <c r="P701" s="129">
        <f t="shared" si="23"/>
        <v>14.603328000000003</v>
      </c>
    </row>
    <row r="702" spans="2:16" ht="15.75" customHeight="1" x14ac:dyDescent="0.25">
      <c r="B702" s="30">
        <v>46204</v>
      </c>
      <c r="C702" s="113">
        <v>15.681600000000001</v>
      </c>
      <c r="D702" s="24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171</v>
      </c>
      <c r="K702" s="225" t="s">
        <v>171</v>
      </c>
      <c r="L702" s="176" t="s">
        <v>171</v>
      </c>
      <c r="M702" s="177">
        <v>0.39256703999999998</v>
      </c>
      <c r="N702" s="178" t="s">
        <v>171</v>
      </c>
      <c r="O702" s="187"/>
      <c r="P702" s="129">
        <f t="shared" si="23"/>
        <v>16.074167040000003</v>
      </c>
    </row>
    <row r="703" spans="2:16" ht="15.75" customHeight="1" x14ac:dyDescent="0.25">
      <c r="B703" s="30">
        <v>46206</v>
      </c>
      <c r="C703" s="113">
        <v>17.772480000000002</v>
      </c>
      <c r="D703" s="24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171</v>
      </c>
      <c r="K703" s="225" t="s">
        <v>171</v>
      </c>
      <c r="L703" s="176" t="s">
        <v>171</v>
      </c>
      <c r="M703" s="177">
        <v>0.40855104000000003</v>
      </c>
      <c r="N703" s="178" t="s">
        <v>171</v>
      </c>
      <c r="O703" s="187"/>
      <c r="P703" s="129">
        <f t="shared" si="23"/>
        <v>18.181031040000001</v>
      </c>
    </row>
    <row r="704" spans="2:16" ht="15.75" customHeight="1" x14ac:dyDescent="0.25">
      <c r="B704" s="30">
        <v>46209</v>
      </c>
      <c r="C704" s="113">
        <v>11.83248</v>
      </c>
      <c r="D704" s="24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171</v>
      </c>
      <c r="K704" s="225" t="s">
        <v>171</v>
      </c>
      <c r="L704" s="176" t="s">
        <v>171</v>
      </c>
      <c r="M704" s="177">
        <v>0.39204864</v>
      </c>
      <c r="N704" s="178" t="s">
        <v>171</v>
      </c>
      <c r="O704" s="187"/>
      <c r="P704" s="129">
        <f>C704+M704</f>
        <v>12.224528640000001</v>
      </c>
    </row>
    <row r="705" spans="2:16" ht="15.75" customHeight="1" x14ac:dyDescent="0.25">
      <c r="B705" s="30">
        <v>46211</v>
      </c>
      <c r="C705" s="113">
        <v>6.2000640000000002</v>
      </c>
      <c r="D705" s="24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171</v>
      </c>
      <c r="K705" s="225" t="s">
        <v>171</v>
      </c>
      <c r="L705" s="176" t="s">
        <v>171</v>
      </c>
      <c r="M705" s="177">
        <v>0.31780512</v>
      </c>
      <c r="N705" s="178" t="s">
        <v>171</v>
      </c>
      <c r="O705" s="187"/>
      <c r="P705" s="129">
        <f>C705+M705</f>
        <v>6.5178691200000003</v>
      </c>
    </row>
    <row r="706" spans="2:16" ht="15.75" customHeight="1" x14ac:dyDescent="0.25">
      <c r="B706" s="30">
        <v>46213</v>
      </c>
      <c r="C706" s="113">
        <v>10.613376000000001</v>
      </c>
      <c r="D706" s="24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171</v>
      </c>
      <c r="K706" s="225" t="s">
        <v>171</v>
      </c>
      <c r="L706" s="176" t="s">
        <v>171</v>
      </c>
      <c r="M706" s="177">
        <v>0.28026432000000001</v>
      </c>
      <c r="N706" s="178" t="s">
        <v>171</v>
      </c>
      <c r="O706" s="187"/>
      <c r="P706" s="129">
        <f>C706+M706</f>
        <v>10.893640320000001</v>
      </c>
    </row>
    <row r="707" spans="2:16" ht="15.75" customHeight="1" x14ac:dyDescent="0.25">
      <c r="B707" s="30">
        <v>46216</v>
      </c>
      <c r="C707" s="113">
        <v>7.483968</v>
      </c>
      <c r="D707" s="24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171</v>
      </c>
      <c r="K707" s="225" t="s">
        <v>171</v>
      </c>
      <c r="L707" s="176" t="s">
        <v>171</v>
      </c>
      <c r="M707" s="177">
        <v>0.28892160000000006</v>
      </c>
      <c r="N707" s="178" t="s">
        <v>171</v>
      </c>
      <c r="O707" s="187"/>
      <c r="P707" s="129">
        <f>C707+M707</f>
        <v>7.7728896000000001</v>
      </c>
    </row>
    <row r="708" spans="2:16" ht="15.75" customHeight="1" x14ac:dyDescent="0.25">
      <c r="B708" s="30">
        <v>46218</v>
      </c>
      <c r="C708" s="113">
        <v>10.245312</v>
      </c>
      <c r="D708" s="24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171</v>
      </c>
      <c r="K708" s="225" t="s">
        <v>171</v>
      </c>
      <c r="L708" s="176" t="s">
        <v>171</v>
      </c>
      <c r="M708" s="177" t="s">
        <v>171</v>
      </c>
      <c r="N708" s="178" t="s">
        <v>171</v>
      </c>
      <c r="O708" s="187"/>
      <c r="P708" s="129">
        <f>C708</f>
        <v>10.245312</v>
      </c>
    </row>
    <row r="709" spans="2:16" ht="15.75" customHeight="1" x14ac:dyDescent="0.25">
      <c r="B709" s="30">
        <v>46220</v>
      </c>
      <c r="C709" s="113">
        <v>10.31184</v>
      </c>
      <c r="D709" s="24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171</v>
      </c>
      <c r="K709" s="225" t="s">
        <v>171</v>
      </c>
      <c r="L709" s="176" t="s">
        <v>171</v>
      </c>
      <c r="M709" s="177">
        <v>0.30518207999999997</v>
      </c>
      <c r="N709" s="178" t="s">
        <v>171</v>
      </c>
      <c r="O709" s="187"/>
      <c r="P709" s="129">
        <f>C709+M709</f>
        <v>10.61702208</v>
      </c>
    </row>
    <row r="710" spans="2:16" ht="15.75" customHeight="1" x14ac:dyDescent="0.25">
      <c r="B710" s="30">
        <v>46223</v>
      </c>
      <c r="C710" s="113">
        <v>10.101888000000001</v>
      </c>
      <c r="D710" s="24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171</v>
      </c>
      <c r="K710" s="225" t="s">
        <v>171</v>
      </c>
      <c r="L710" s="176" t="s">
        <v>171</v>
      </c>
      <c r="M710" s="177">
        <v>0.21464352</v>
      </c>
      <c r="N710" s="178" t="s">
        <v>171</v>
      </c>
      <c r="O710" s="187"/>
      <c r="P710" s="129">
        <f>C710+M710</f>
        <v>10.31653152</v>
      </c>
    </row>
    <row r="711" spans="2:16" ht="15.75" customHeight="1" x14ac:dyDescent="0.25">
      <c r="B711" s="30">
        <v>46225</v>
      </c>
      <c r="C711" s="113">
        <v>7.9626240000000008</v>
      </c>
      <c r="D711" s="24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171</v>
      </c>
      <c r="K711" s="225" t="s">
        <v>171</v>
      </c>
      <c r="L711" s="176" t="s">
        <v>171</v>
      </c>
      <c r="M711" s="177">
        <v>0.31119552</v>
      </c>
      <c r="N711" s="178" t="s">
        <v>171</v>
      </c>
      <c r="O711" s="187"/>
      <c r="P711" s="129">
        <f>C711+M711</f>
        <v>8.27381952</v>
      </c>
    </row>
    <row r="712" spans="2:16" ht="15.75" customHeight="1" x14ac:dyDescent="0.25">
      <c r="B712" s="30">
        <v>46227</v>
      </c>
      <c r="C712" s="113">
        <v>13.334112000000001</v>
      </c>
      <c r="D712" s="24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171</v>
      </c>
      <c r="K712" s="225" t="s">
        <v>171</v>
      </c>
      <c r="L712" s="176" t="s">
        <v>171</v>
      </c>
      <c r="M712" s="177">
        <v>0.27603936000000001</v>
      </c>
      <c r="N712" s="178" t="s">
        <v>171</v>
      </c>
      <c r="O712" s="187"/>
      <c r="P712" s="129">
        <f>C712+M712</f>
        <v>13.610151360000001</v>
      </c>
    </row>
    <row r="713" spans="2:16" ht="15.75" customHeight="1" x14ac:dyDescent="0.25">
      <c r="B713" s="30">
        <v>46230</v>
      </c>
      <c r="C713" s="113">
        <v>8.0179200000000002</v>
      </c>
      <c r="D713" s="24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171</v>
      </c>
      <c r="K713" s="225" t="s">
        <v>171</v>
      </c>
      <c r="L713" s="176" t="s">
        <v>171</v>
      </c>
      <c r="M713" s="177" t="s">
        <v>171</v>
      </c>
      <c r="N713" s="178" t="s">
        <v>171</v>
      </c>
      <c r="O713" s="187"/>
      <c r="P713" s="129">
        <f>C713</f>
        <v>8.0179200000000002</v>
      </c>
    </row>
    <row r="714" spans="2:16" ht="15.75" customHeight="1" x14ac:dyDescent="0.25">
      <c r="B714" s="30">
        <v>46232</v>
      </c>
      <c r="C714" s="113">
        <v>4.904064</v>
      </c>
      <c r="D714" s="24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171</v>
      </c>
      <c r="K714" s="225" t="s">
        <v>171</v>
      </c>
      <c r="L714" s="176" t="s">
        <v>171</v>
      </c>
      <c r="M714" s="177" t="s">
        <v>171</v>
      </c>
      <c r="N714" s="178" t="s">
        <v>171</v>
      </c>
      <c r="O714" s="187"/>
      <c r="P714" s="129">
        <f>C714</f>
        <v>4.904064</v>
      </c>
    </row>
    <row r="715" spans="2:16" ht="15.75" customHeight="1" x14ac:dyDescent="0.25">
      <c r="B715" s="30">
        <v>46234</v>
      </c>
      <c r="C715" s="113">
        <v>15.059519999999999</v>
      </c>
      <c r="D715" s="24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171</v>
      </c>
      <c r="K715" s="225" t="s">
        <v>171</v>
      </c>
      <c r="L715" s="176" t="s">
        <v>171</v>
      </c>
      <c r="M715" s="177">
        <v>0.17527103999999999</v>
      </c>
      <c r="N715" s="178" t="s">
        <v>171</v>
      </c>
      <c r="O715" s="187"/>
      <c r="P715" s="129">
        <f>C715+M715</f>
        <v>15.234791039999999</v>
      </c>
    </row>
    <row r="716" spans="2:16" ht="15.75" customHeight="1" x14ac:dyDescent="0.25">
      <c r="B716" s="30">
        <v>46237</v>
      </c>
      <c r="C716" s="113">
        <v>10.31616</v>
      </c>
      <c r="D716" s="244" t="s">
        <v>171</v>
      </c>
      <c r="E716" s="49" t="s">
        <v>171</v>
      </c>
      <c r="F716" s="105"/>
      <c r="G716" s="102" t="s">
        <v>171</v>
      </c>
      <c r="H716" s="103" t="s">
        <v>171</v>
      </c>
      <c r="I716" s="103" t="s">
        <v>171</v>
      </c>
      <c r="J716" s="175" t="s">
        <v>171</v>
      </c>
      <c r="K716" s="225" t="s">
        <v>171</v>
      </c>
      <c r="L716" s="176" t="s">
        <v>171</v>
      </c>
      <c r="M716" s="177">
        <v>7.6679999999999998E-2</v>
      </c>
      <c r="N716" s="178" t="s">
        <v>171</v>
      </c>
      <c r="O716" s="187"/>
      <c r="P716" s="129">
        <f>C716+M716</f>
        <v>10.39284</v>
      </c>
    </row>
    <row r="717" spans="2:16" ht="15.75" customHeight="1" x14ac:dyDescent="0.25">
      <c r="B717" s="30">
        <v>46239</v>
      </c>
      <c r="C717" s="113">
        <f>0.0864*Fosfatos!D719*Caudal!E822</f>
        <v>7.2576000000000009</v>
      </c>
      <c r="D717" s="244" t="s">
        <v>171</v>
      </c>
      <c r="E717" s="49" t="s">
        <v>171</v>
      </c>
      <c r="F717" s="105"/>
      <c r="G717" s="102" t="s">
        <v>171</v>
      </c>
      <c r="H717" s="103" t="s">
        <v>171</v>
      </c>
      <c r="I717" s="103" t="s">
        <v>171</v>
      </c>
      <c r="J717" s="175" t="s">
        <v>171</v>
      </c>
      <c r="K717" s="225" t="s">
        <v>171</v>
      </c>
      <c r="L717" s="176" t="s">
        <v>171</v>
      </c>
      <c r="M717" s="177" t="s">
        <v>171</v>
      </c>
      <c r="N717" s="178" t="s">
        <v>171</v>
      </c>
      <c r="O717" s="187"/>
      <c r="P717" s="129">
        <f>C717</f>
        <v>7.2576000000000009</v>
      </c>
    </row>
    <row r="718" spans="2:16" ht="15.75" customHeight="1" x14ac:dyDescent="0.25">
      <c r="B718" s="30">
        <v>46241</v>
      </c>
      <c r="C718" s="113">
        <v>14.865959999999999</v>
      </c>
      <c r="D718" s="244" t="s">
        <v>171</v>
      </c>
      <c r="E718" s="49" t="s">
        <v>171</v>
      </c>
      <c r="F718" s="105"/>
      <c r="G718" s="102" t="s">
        <v>171</v>
      </c>
      <c r="H718" s="103" t="s">
        <v>171</v>
      </c>
      <c r="I718" s="103" t="s">
        <v>171</v>
      </c>
      <c r="J718" s="175" t="s">
        <v>171</v>
      </c>
      <c r="K718" s="225" t="s">
        <v>171</v>
      </c>
      <c r="L718" s="176" t="s">
        <v>171</v>
      </c>
      <c r="M718" s="177" t="s">
        <v>171</v>
      </c>
      <c r="N718" s="178" t="s">
        <v>171</v>
      </c>
      <c r="O718" s="187"/>
      <c r="P718" s="129">
        <f>C718</f>
        <v>14.865959999999999</v>
      </c>
    </row>
    <row r="719" spans="2:16" ht="15.75" customHeight="1" x14ac:dyDescent="0.25">
      <c r="B719" s="30">
        <v>46244</v>
      </c>
      <c r="C719" s="113">
        <v>10.357632000000001</v>
      </c>
      <c r="D719" s="244" t="s">
        <v>171</v>
      </c>
      <c r="E719" s="49" t="s">
        <v>171</v>
      </c>
      <c r="F719" s="105"/>
      <c r="G719" s="102" t="s">
        <v>171</v>
      </c>
      <c r="H719" s="103" t="s">
        <v>171</v>
      </c>
      <c r="I719" s="103" t="s">
        <v>171</v>
      </c>
      <c r="J719" s="175" t="s">
        <v>171</v>
      </c>
      <c r="K719" s="225" t="s">
        <v>171</v>
      </c>
      <c r="L719" s="176" t="s">
        <v>171</v>
      </c>
      <c r="M719" s="177" t="s">
        <v>171</v>
      </c>
      <c r="N719" s="178" t="s">
        <v>171</v>
      </c>
      <c r="O719" s="187"/>
      <c r="P719" s="129">
        <f>C719</f>
        <v>10.357632000000001</v>
      </c>
    </row>
    <row r="720" spans="2:16" ht="15.75" customHeight="1" x14ac:dyDescent="0.25">
      <c r="B720" s="30">
        <v>46246</v>
      </c>
      <c r="C720" s="113">
        <v>10.499328000000002</v>
      </c>
      <c r="D720" s="244" t="s">
        <v>171</v>
      </c>
      <c r="E720" s="49" t="s">
        <v>171</v>
      </c>
      <c r="F720" s="105"/>
      <c r="G720" s="102" t="s">
        <v>171</v>
      </c>
      <c r="H720" s="103" t="s">
        <v>171</v>
      </c>
      <c r="I720" s="103" t="s">
        <v>171</v>
      </c>
      <c r="J720" s="175" t="s">
        <v>171</v>
      </c>
      <c r="K720" s="225" t="s">
        <v>171</v>
      </c>
      <c r="L720" s="176" t="s">
        <v>171</v>
      </c>
      <c r="M720" s="177" t="s">
        <v>171</v>
      </c>
      <c r="N720" s="178" t="s">
        <v>171</v>
      </c>
      <c r="O720" s="187"/>
      <c r="P720" s="129">
        <f>C720</f>
        <v>10.499328000000002</v>
      </c>
    </row>
    <row r="721" spans="2:16" ht="15.75" customHeight="1" x14ac:dyDescent="0.25">
      <c r="B721" s="30">
        <v>46248</v>
      </c>
      <c r="C721" s="113">
        <v>11.230272000000001</v>
      </c>
      <c r="D721" s="244" t="s">
        <v>171</v>
      </c>
      <c r="E721" s="49" t="s">
        <v>171</v>
      </c>
      <c r="F721" s="105"/>
      <c r="G721" s="102" t="s">
        <v>171</v>
      </c>
      <c r="H721" s="103" t="s">
        <v>171</v>
      </c>
      <c r="I721" s="103" t="s">
        <v>171</v>
      </c>
      <c r="J721" s="175" t="s">
        <v>171</v>
      </c>
      <c r="K721" s="225" t="s">
        <v>171</v>
      </c>
      <c r="L721" s="176" t="s">
        <v>171</v>
      </c>
      <c r="M721" s="177" t="s">
        <v>171</v>
      </c>
      <c r="N721" s="178" t="s">
        <v>171</v>
      </c>
      <c r="O721" s="187"/>
      <c r="P721" s="129">
        <f>C721</f>
        <v>11.230272000000001</v>
      </c>
    </row>
    <row r="722" spans="2:16" ht="15.75" customHeight="1" x14ac:dyDescent="0.25">
      <c r="B722" s="30">
        <v>46251</v>
      </c>
      <c r="C722" s="113">
        <v>2.0908799999999998</v>
      </c>
      <c r="D722" s="244" t="s">
        <v>171</v>
      </c>
      <c r="E722" s="49" t="s">
        <v>171</v>
      </c>
      <c r="F722" s="105"/>
      <c r="G722" s="102" t="s">
        <v>171</v>
      </c>
      <c r="H722" s="103" t="s">
        <v>171</v>
      </c>
      <c r="I722" s="103" t="s">
        <v>171</v>
      </c>
      <c r="J722" s="175" t="s">
        <v>171</v>
      </c>
      <c r="K722" s="225" t="s">
        <v>171</v>
      </c>
      <c r="L722" s="176" t="s">
        <v>171</v>
      </c>
      <c r="M722" s="177">
        <v>0.41489280000000006</v>
      </c>
      <c r="N722" s="178" t="s">
        <v>171</v>
      </c>
      <c r="O722" s="187"/>
      <c r="P722" s="129">
        <f>C722+M722</f>
        <v>2.5057727999999999</v>
      </c>
    </row>
    <row r="723" spans="2:16" ht="15.75" customHeight="1" x14ac:dyDescent="0.25">
      <c r="B723" s="30">
        <v>46253</v>
      </c>
      <c r="C723" s="113">
        <v>3.3067008000000002</v>
      </c>
      <c r="D723" s="244" t="s">
        <v>171</v>
      </c>
      <c r="E723" s="49" t="s">
        <v>171</v>
      </c>
      <c r="F723" s="105"/>
      <c r="G723" s="102" t="s">
        <v>171</v>
      </c>
      <c r="H723" s="103" t="s">
        <v>171</v>
      </c>
      <c r="I723" s="103" t="s">
        <v>171</v>
      </c>
      <c r="J723" s="175" t="s">
        <v>171</v>
      </c>
      <c r="K723" s="225" t="s">
        <v>171</v>
      </c>
      <c r="L723" s="176" t="s">
        <v>171</v>
      </c>
      <c r="M723" s="177">
        <v>0.33845471999999999</v>
      </c>
      <c r="N723" s="178" t="s">
        <v>171</v>
      </c>
      <c r="O723" s="187"/>
      <c r="P723" s="129">
        <f>C723+M723</f>
        <v>3.6451555200000003</v>
      </c>
    </row>
    <row r="724" spans="2:16" ht="15.75" customHeight="1" x14ac:dyDescent="0.25">
      <c r="B724" s="30">
        <v>46255</v>
      </c>
      <c r="C724" s="113">
        <v>5.9719680000000004</v>
      </c>
      <c r="D724" s="244" t="s">
        <v>171</v>
      </c>
      <c r="E724" s="49" t="s">
        <v>171</v>
      </c>
      <c r="F724" s="105"/>
      <c r="G724" s="102" t="s">
        <v>171</v>
      </c>
      <c r="H724" s="103" t="s">
        <v>171</v>
      </c>
      <c r="I724" s="103" t="s">
        <v>171</v>
      </c>
      <c r="J724" s="175" t="s">
        <v>171</v>
      </c>
      <c r="K724" s="225" t="s">
        <v>171</v>
      </c>
      <c r="L724" s="176" t="s">
        <v>171</v>
      </c>
      <c r="M724" s="177">
        <v>0.20390400000000006</v>
      </c>
      <c r="N724" s="178" t="s">
        <v>171</v>
      </c>
      <c r="O724" s="187"/>
      <c r="P724" s="129">
        <f>C724+M724</f>
        <v>6.175872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G865"/>
  <sheetViews>
    <sheetView zoomScale="85" zoomScaleNormal="85" workbookViewId="0">
      <pane ySplit="6" topLeftCell="A837" activePane="bottomLeft" state="frozen"/>
      <selection pane="bottomLeft" activeCell="C866" sqref="C866"/>
    </sheetView>
  </sheetViews>
  <sheetFormatPr baseColWidth="10" defaultColWidth="11.42578125" defaultRowHeight="15" x14ac:dyDescent="0.25"/>
  <cols>
    <col min="1" max="1" width="3.28515625" customWidth="1"/>
    <col min="2" max="2" width="15.28515625" customWidth="1"/>
    <col min="3" max="3" width="13.5703125" customWidth="1"/>
    <col min="4" max="4" width="47" customWidth="1"/>
    <col min="6" max="6" width="98.5703125" customWidth="1"/>
  </cols>
  <sheetData>
    <row r="3" spans="2:6" ht="26.25" x14ac:dyDescent="0.4">
      <c r="D3" s="62" t="s">
        <v>58</v>
      </c>
    </row>
    <row r="5" spans="2:6" x14ac:dyDescent="0.25">
      <c r="C5" s="1" t="s">
        <v>7</v>
      </c>
      <c r="D5" s="24">
        <v>5</v>
      </c>
    </row>
    <row r="6" spans="2:6" ht="72" customHeight="1" x14ac:dyDescent="0.25">
      <c r="C6" s="3" t="s">
        <v>8</v>
      </c>
      <c r="D6" s="25" t="s">
        <v>13</v>
      </c>
      <c r="F6" s="3" t="s">
        <v>34</v>
      </c>
    </row>
    <row r="7" spans="2:6" ht="9.75" customHeight="1" x14ac:dyDescent="0.25">
      <c r="C7" s="3"/>
      <c r="D7" s="25"/>
    </row>
    <row r="8" spans="2:6" hidden="1" x14ac:dyDescent="0.25">
      <c r="B8" s="368" t="s">
        <v>59</v>
      </c>
      <c r="C8" s="30">
        <v>42746</v>
      </c>
      <c r="D8" s="26"/>
    </row>
    <row r="9" spans="2:6" hidden="1" x14ac:dyDescent="0.25">
      <c r="B9" s="369"/>
      <c r="C9" s="30">
        <v>42753</v>
      </c>
      <c r="D9" s="26"/>
    </row>
    <row r="10" spans="2:6" hidden="1" x14ac:dyDescent="0.25">
      <c r="B10" s="369"/>
      <c r="C10" s="30">
        <v>42760</v>
      </c>
      <c r="D10" s="26"/>
    </row>
    <row r="11" spans="2:6" hidden="1" x14ac:dyDescent="0.25">
      <c r="B11" s="369"/>
      <c r="C11" s="30">
        <v>42767</v>
      </c>
      <c r="D11" s="26"/>
    </row>
    <row r="12" spans="2:6" hidden="1" x14ac:dyDescent="0.25">
      <c r="B12" s="369"/>
      <c r="C12" s="30">
        <v>42774</v>
      </c>
      <c r="D12" s="26"/>
    </row>
    <row r="13" spans="2:6" hidden="1" x14ac:dyDescent="0.25">
      <c r="B13" s="369"/>
      <c r="C13" s="30">
        <v>42781</v>
      </c>
      <c r="D13" s="26"/>
    </row>
    <row r="14" spans="2:6" hidden="1" x14ac:dyDescent="0.25">
      <c r="B14" s="369"/>
      <c r="C14" s="30">
        <v>42788</v>
      </c>
      <c r="D14" s="26"/>
    </row>
    <row r="15" spans="2:6" hidden="1" x14ac:dyDescent="0.25">
      <c r="B15" s="369"/>
      <c r="C15" s="30">
        <v>42795</v>
      </c>
      <c r="D15" s="26"/>
    </row>
    <row r="16" spans="2:6" hidden="1" x14ac:dyDescent="0.25">
      <c r="B16" s="369"/>
      <c r="C16" s="30">
        <v>42802</v>
      </c>
      <c r="D16" s="26"/>
    </row>
    <row r="17" spans="2:4" hidden="1" x14ac:dyDescent="0.25">
      <c r="B17" s="369"/>
      <c r="C17" s="30">
        <v>42809</v>
      </c>
      <c r="D17" s="26"/>
    </row>
    <row r="18" spans="2:4" hidden="1" x14ac:dyDescent="0.25">
      <c r="B18" s="369"/>
      <c r="C18" s="30">
        <v>42816</v>
      </c>
      <c r="D18" s="26"/>
    </row>
    <row r="19" spans="2:4" hidden="1" x14ac:dyDescent="0.25">
      <c r="B19" s="369"/>
      <c r="C19" s="30">
        <v>42823</v>
      </c>
      <c r="D19" s="26"/>
    </row>
    <row r="20" spans="2:4" hidden="1" x14ac:dyDescent="0.25">
      <c r="B20" s="369"/>
      <c r="C20" s="30">
        <v>42830</v>
      </c>
      <c r="D20" s="26"/>
    </row>
    <row r="21" spans="2:4" hidden="1" x14ac:dyDescent="0.25">
      <c r="B21" s="369"/>
      <c r="C21" s="30">
        <v>42837</v>
      </c>
      <c r="D21" s="26"/>
    </row>
    <row r="22" spans="2:4" hidden="1" x14ac:dyDescent="0.25">
      <c r="B22" s="369"/>
      <c r="C22" s="30">
        <v>42844</v>
      </c>
      <c r="D22" s="26"/>
    </row>
    <row r="23" spans="2:4" hidden="1" x14ac:dyDescent="0.25">
      <c r="B23" s="369"/>
      <c r="C23" s="30">
        <v>42851</v>
      </c>
      <c r="D23" s="26"/>
    </row>
    <row r="24" spans="2:4" hidden="1" x14ac:dyDescent="0.25">
      <c r="B24" s="369"/>
      <c r="C24" s="30">
        <v>42858</v>
      </c>
      <c r="D24" s="26"/>
    </row>
    <row r="25" spans="2:4" hidden="1" x14ac:dyDescent="0.25">
      <c r="B25" s="369"/>
      <c r="C25" s="30">
        <v>42865</v>
      </c>
      <c r="D25" s="26"/>
    </row>
    <row r="26" spans="2:4" hidden="1" x14ac:dyDescent="0.25">
      <c r="B26" s="369"/>
      <c r="C26" s="30">
        <v>42872</v>
      </c>
      <c r="D26" s="26"/>
    </row>
    <row r="27" spans="2:4" hidden="1" x14ac:dyDescent="0.25">
      <c r="B27" s="369"/>
      <c r="C27" s="30">
        <v>42879</v>
      </c>
      <c r="D27" s="26"/>
    </row>
    <row r="28" spans="2:4" hidden="1" x14ac:dyDescent="0.25">
      <c r="B28" s="369"/>
      <c r="C28" s="30">
        <v>42886</v>
      </c>
      <c r="D28" s="26"/>
    </row>
    <row r="29" spans="2:4" hidden="1" x14ac:dyDescent="0.25">
      <c r="B29" s="369"/>
      <c r="C29" s="30">
        <v>42893</v>
      </c>
      <c r="D29" s="26"/>
    </row>
    <row r="30" spans="2:4" hidden="1" x14ac:dyDescent="0.25">
      <c r="B30" s="369"/>
      <c r="C30" s="30">
        <v>42900</v>
      </c>
      <c r="D30" s="26"/>
    </row>
    <row r="31" spans="2:4" hidden="1" x14ac:dyDescent="0.25">
      <c r="B31" s="369"/>
      <c r="C31" s="30">
        <v>42907</v>
      </c>
      <c r="D31" s="26"/>
    </row>
    <row r="32" spans="2:4" hidden="1" x14ac:dyDescent="0.25">
      <c r="B32" s="369"/>
      <c r="C32" s="30">
        <v>42914</v>
      </c>
      <c r="D32" s="26"/>
    </row>
    <row r="33" spans="2:4" hidden="1" x14ac:dyDescent="0.25">
      <c r="B33" s="369"/>
      <c r="C33" s="30">
        <v>42921</v>
      </c>
      <c r="D33" s="26"/>
    </row>
    <row r="34" spans="2:4" hidden="1" x14ac:dyDescent="0.25">
      <c r="B34" s="369"/>
      <c r="C34" s="30">
        <v>42928</v>
      </c>
      <c r="D34" s="26"/>
    </row>
    <row r="35" spans="2:4" hidden="1" x14ac:dyDescent="0.25">
      <c r="B35" s="369"/>
      <c r="C35" s="30">
        <v>42935</v>
      </c>
      <c r="D35" s="26"/>
    </row>
    <row r="36" spans="2:4" hidden="1" x14ac:dyDescent="0.25">
      <c r="B36" s="369"/>
      <c r="C36" s="30">
        <v>42942</v>
      </c>
      <c r="D36" s="26"/>
    </row>
    <row r="37" spans="2:4" hidden="1" x14ac:dyDescent="0.25">
      <c r="B37" s="369"/>
      <c r="C37" s="30">
        <v>42949</v>
      </c>
      <c r="D37" s="26"/>
    </row>
    <row r="38" spans="2:4" hidden="1" x14ac:dyDescent="0.25">
      <c r="B38" s="369"/>
      <c r="C38" s="30">
        <v>42956</v>
      </c>
      <c r="D38" s="26"/>
    </row>
    <row r="39" spans="2:4" hidden="1" x14ac:dyDescent="0.25">
      <c r="B39" s="369"/>
      <c r="C39" s="30">
        <v>42963</v>
      </c>
      <c r="D39" s="26"/>
    </row>
    <row r="40" spans="2:4" hidden="1" x14ac:dyDescent="0.25">
      <c r="B40" s="369"/>
      <c r="C40" s="30">
        <v>42970</v>
      </c>
      <c r="D40" s="26"/>
    </row>
    <row r="41" spans="2:4" hidden="1" x14ac:dyDescent="0.25">
      <c r="B41" s="369"/>
      <c r="C41" s="30">
        <v>43014</v>
      </c>
      <c r="D41" s="26"/>
    </row>
    <row r="42" spans="2:4" hidden="1" x14ac:dyDescent="0.25">
      <c r="B42" s="369"/>
      <c r="C42" s="30">
        <v>43019</v>
      </c>
      <c r="D42" s="26"/>
    </row>
    <row r="43" spans="2:4" hidden="1" x14ac:dyDescent="0.25">
      <c r="B43" s="369"/>
      <c r="C43" s="30">
        <v>43047</v>
      </c>
      <c r="D43" s="26"/>
    </row>
    <row r="44" spans="2:4" hidden="1" x14ac:dyDescent="0.25">
      <c r="B44" s="369"/>
      <c r="C44" s="30">
        <v>43054</v>
      </c>
      <c r="D44" s="26"/>
    </row>
    <row r="45" spans="2:4" hidden="1" x14ac:dyDescent="0.25">
      <c r="B45" s="369"/>
      <c r="C45" s="30">
        <v>43061</v>
      </c>
      <c r="D45" s="26"/>
    </row>
    <row r="46" spans="2:4" hidden="1" x14ac:dyDescent="0.25">
      <c r="B46" s="369"/>
      <c r="C46" s="30">
        <v>43068</v>
      </c>
      <c r="D46" s="26"/>
    </row>
    <row r="47" spans="2:4" hidden="1" x14ac:dyDescent="0.25">
      <c r="B47" s="369"/>
      <c r="C47" s="30">
        <v>43074</v>
      </c>
      <c r="D47" s="26"/>
    </row>
    <row r="48" spans="2:4" hidden="1" x14ac:dyDescent="0.25">
      <c r="B48" s="369"/>
      <c r="C48" s="30">
        <v>43082</v>
      </c>
      <c r="D48" s="26"/>
    </row>
    <row r="49" spans="2:7" hidden="1" x14ac:dyDescent="0.25">
      <c r="B49" s="369"/>
      <c r="C49" s="30">
        <v>43089</v>
      </c>
      <c r="D49" s="26"/>
    </row>
    <row r="50" spans="2:7" hidden="1" x14ac:dyDescent="0.25">
      <c r="B50" s="370"/>
      <c r="C50" s="30">
        <v>43096</v>
      </c>
      <c r="D50" s="26"/>
    </row>
    <row r="51" spans="2:7" hidden="1" x14ac:dyDescent="0.25">
      <c r="C51" s="371" t="s">
        <v>60</v>
      </c>
      <c r="D51" s="372"/>
    </row>
    <row r="52" spans="2:7" ht="15" customHeight="1" x14ac:dyDescent="0.25">
      <c r="B52" s="365" t="s">
        <v>63</v>
      </c>
      <c r="C52" s="30">
        <v>43707</v>
      </c>
      <c r="D52" s="64" t="s">
        <v>62</v>
      </c>
      <c r="G52" s="71">
        <v>1</v>
      </c>
    </row>
    <row r="53" spans="2:7" x14ac:dyDescent="0.25">
      <c r="B53" s="366"/>
      <c r="C53" s="30">
        <v>43714</v>
      </c>
      <c r="D53" s="64" t="s">
        <v>62</v>
      </c>
      <c r="G53" s="71">
        <v>1</v>
      </c>
    </row>
    <row r="54" spans="2:7" x14ac:dyDescent="0.25">
      <c r="B54" s="366"/>
      <c r="C54" s="30">
        <v>43728</v>
      </c>
      <c r="D54" s="63" t="s">
        <v>61</v>
      </c>
      <c r="F54" t="s">
        <v>44</v>
      </c>
      <c r="G54" s="71">
        <v>0</v>
      </c>
    </row>
    <row r="55" spans="2:7" x14ac:dyDescent="0.25">
      <c r="B55" s="366"/>
      <c r="C55" s="30">
        <v>43734</v>
      </c>
      <c r="D55" s="63" t="s">
        <v>61</v>
      </c>
      <c r="G55" s="71">
        <v>0</v>
      </c>
    </row>
    <row r="56" spans="2:7" x14ac:dyDescent="0.25">
      <c r="B56" s="366"/>
      <c r="C56" s="30">
        <v>43740</v>
      </c>
      <c r="D56" s="63" t="s">
        <v>61</v>
      </c>
      <c r="G56" s="71">
        <v>0</v>
      </c>
    </row>
    <row r="57" spans="2:7" x14ac:dyDescent="0.25">
      <c r="B57" s="366"/>
      <c r="C57" s="30">
        <v>43747</v>
      </c>
      <c r="D57" s="63" t="s">
        <v>61</v>
      </c>
      <c r="G57" s="71">
        <v>0</v>
      </c>
    </row>
    <row r="58" spans="2:7" x14ac:dyDescent="0.25">
      <c r="B58" s="366"/>
      <c r="C58" s="30">
        <v>43754</v>
      </c>
      <c r="D58" s="63" t="s">
        <v>61</v>
      </c>
      <c r="G58" s="71">
        <v>0</v>
      </c>
    </row>
    <row r="59" spans="2:7" x14ac:dyDescent="0.25">
      <c r="B59" s="366"/>
      <c r="C59" s="30">
        <v>43761</v>
      </c>
      <c r="D59" s="63" t="s">
        <v>61</v>
      </c>
      <c r="G59" s="71">
        <v>0</v>
      </c>
    </row>
    <row r="60" spans="2:7" x14ac:dyDescent="0.25">
      <c r="B60" s="366"/>
      <c r="C60" s="30">
        <v>43768</v>
      </c>
      <c r="D60" s="63" t="s">
        <v>61</v>
      </c>
      <c r="F60" t="s">
        <v>35</v>
      </c>
      <c r="G60" s="71">
        <v>0</v>
      </c>
    </row>
    <row r="61" spans="2:7" x14ac:dyDescent="0.25">
      <c r="B61" s="366"/>
      <c r="C61" s="30">
        <v>43769</v>
      </c>
      <c r="D61" s="46"/>
      <c r="F61" t="s">
        <v>36</v>
      </c>
      <c r="G61" s="71" t="s">
        <v>27</v>
      </c>
    </row>
    <row r="62" spans="2:7" x14ac:dyDescent="0.25">
      <c r="B62" s="366"/>
      <c r="C62" s="30">
        <v>43775</v>
      </c>
      <c r="D62" s="63" t="s">
        <v>61</v>
      </c>
      <c r="G62" s="71">
        <v>0</v>
      </c>
    </row>
    <row r="63" spans="2:7" x14ac:dyDescent="0.25">
      <c r="B63" s="366"/>
      <c r="C63" s="30">
        <v>43780</v>
      </c>
      <c r="D63" s="63" t="s">
        <v>61</v>
      </c>
      <c r="G63" s="71">
        <v>0</v>
      </c>
    </row>
    <row r="64" spans="2:7" x14ac:dyDescent="0.25">
      <c r="B64" s="366"/>
      <c r="C64" s="30">
        <v>43788</v>
      </c>
      <c r="D64" s="64" t="s">
        <v>62</v>
      </c>
      <c r="G64" s="71">
        <v>1</v>
      </c>
    </row>
    <row r="65" spans="2:7" x14ac:dyDescent="0.25">
      <c r="B65" s="366"/>
      <c r="C65" s="30">
        <v>43795</v>
      </c>
      <c r="D65" s="64" t="s">
        <v>62</v>
      </c>
      <c r="G65" s="71">
        <v>1</v>
      </c>
    </row>
    <row r="66" spans="2:7" x14ac:dyDescent="0.25">
      <c r="B66" s="366"/>
      <c r="C66" s="30">
        <v>43804</v>
      </c>
      <c r="D66" s="64" t="s">
        <v>62</v>
      </c>
      <c r="F66" t="s">
        <v>64</v>
      </c>
      <c r="G66" s="71">
        <v>1</v>
      </c>
    </row>
    <row r="67" spans="2:7" x14ac:dyDescent="0.25">
      <c r="B67" s="366"/>
      <c r="C67" s="30">
        <v>43809</v>
      </c>
      <c r="D67" s="64" t="s">
        <v>62</v>
      </c>
      <c r="G67" s="71">
        <v>1</v>
      </c>
    </row>
    <row r="68" spans="2:7" x14ac:dyDescent="0.25">
      <c r="B68" s="366"/>
      <c r="C68" s="30">
        <v>43816</v>
      </c>
      <c r="D68" s="64" t="s">
        <v>62</v>
      </c>
      <c r="G68" s="71">
        <v>1</v>
      </c>
    </row>
    <row r="69" spans="2:7" x14ac:dyDescent="0.25">
      <c r="B69" s="366"/>
      <c r="C69" s="30">
        <v>43822</v>
      </c>
      <c r="D69" s="64" t="s">
        <v>62</v>
      </c>
      <c r="G69" s="71">
        <v>1</v>
      </c>
    </row>
    <row r="70" spans="2:7" x14ac:dyDescent="0.25">
      <c r="B70" s="366"/>
      <c r="C70" s="30">
        <v>43829</v>
      </c>
      <c r="D70" s="64" t="s">
        <v>62</v>
      </c>
      <c r="G70" s="71">
        <v>1</v>
      </c>
    </row>
    <row r="71" spans="2:7" x14ac:dyDescent="0.25">
      <c r="B71" s="366"/>
      <c r="C71" s="30">
        <v>43837</v>
      </c>
      <c r="D71" s="63" t="s">
        <v>61</v>
      </c>
      <c r="G71" s="71">
        <v>0</v>
      </c>
    </row>
    <row r="72" spans="2:7" x14ac:dyDescent="0.25">
      <c r="B72" s="366"/>
      <c r="C72" s="30">
        <v>43844</v>
      </c>
      <c r="D72" s="64" t="s">
        <v>62</v>
      </c>
      <c r="G72" s="71">
        <v>1</v>
      </c>
    </row>
    <row r="73" spans="2:7" x14ac:dyDescent="0.25">
      <c r="B73" s="366"/>
      <c r="C73" s="30">
        <v>43852</v>
      </c>
      <c r="D73" s="64" t="s">
        <v>62</v>
      </c>
      <c r="F73" t="s">
        <v>41</v>
      </c>
      <c r="G73" s="71">
        <v>1</v>
      </c>
    </row>
    <row r="74" spans="2:7" x14ac:dyDescent="0.25">
      <c r="B74" s="366"/>
      <c r="C74" s="30">
        <v>43858</v>
      </c>
      <c r="D74" s="63" t="s">
        <v>61</v>
      </c>
      <c r="G74" s="71">
        <v>0</v>
      </c>
    </row>
    <row r="75" spans="2:7" x14ac:dyDescent="0.25">
      <c r="B75" s="366"/>
      <c r="C75" s="30">
        <v>43865</v>
      </c>
      <c r="D75" s="63" t="s">
        <v>61</v>
      </c>
      <c r="G75" s="71">
        <v>0</v>
      </c>
    </row>
    <row r="76" spans="2:7" x14ac:dyDescent="0.25">
      <c r="B76" s="366"/>
      <c r="C76" s="30">
        <v>43872</v>
      </c>
      <c r="D76" s="63" t="s">
        <v>61</v>
      </c>
      <c r="G76" s="71">
        <v>0</v>
      </c>
    </row>
    <row r="77" spans="2:7" x14ac:dyDescent="0.25">
      <c r="B77" s="366"/>
      <c r="C77" s="30">
        <v>43879</v>
      </c>
      <c r="D77" s="63" t="s">
        <v>61</v>
      </c>
      <c r="G77" s="71">
        <v>0</v>
      </c>
    </row>
    <row r="78" spans="2:7" x14ac:dyDescent="0.25">
      <c r="B78" s="366"/>
      <c r="C78" s="30">
        <v>43886</v>
      </c>
      <c r="D78" s="63" t="s">
        <v>61</v>
      </c>
      <c r="G78" s="71">
        <v>0</v>
      </c>
    </row>
    <row r="79" spans="2:7" x14ac:dyDescent="0.25">
      <c r="B79" s="366"/>
      <c r="C79" s="30">
        <v>43893</v>
      </c>
      <c r="D79" s="63" t="s">
        <v>61</v>
      </c>
      <c r="G79" s="71">
        <v>0</v>
      </c>
    </row>
    <row r="80" spans="2:7" x14ac:dyDescent="0.25">
      <c r="B80" s="366"/>
      <c r="C80" s="30">
        <v>43900</v>
      </c>
      <c r="D80" s="63" t="s">
        <v>61</v>
      </c>
      <c r="G80" s="71">
        <v>0</v>
      </c>
    </row>
    <row r="81" spans="2:7" x14ac:dyDescent="0.25">
      <c r="B81" s="366"/>
      <c r="C81" s="30">
        <v>43907</v>
      </c>
      <c r="D81" s="65" t="s">
        <v>65</v>
      </c>
      <c r="G81" s="71">
        <v>2</v>
      </c>
    </row>
    <row r="82" spans="2:7" x14ac:dyDescent="0.25">
      <c r="B82" s="366"/>
      <c r="C82" s="30">
        <v>43916</v>
      </c>
      <c r="D82" s="65" t="s">
        <v>65</v>
      </c>
      <c r="F82" t="s">
        <v>39</v>
      </c>
      <c r="G82" s="71">
        <v>2</v>
      </c>
    </row>
    <row r="83" spans="2:7" x14ac:dyDescent="0.25">
      <c r="B83" s="366"/>
      <c r="C83" s="30">
        <v>43921</v>
      </c>
      <c r="D83" s="65" t="s">
        <v>65</v>
      </c>
      <c r="G83" s="71">
        <v>2</v>
      </c>
    </row>
    <row r="84" spans="2:7" x14ac:dyDescent="0.25">
      <c r="B84" s="366"/>
      <c r="C84" s="30">
        <v>43928</v>
      </c>
      <c r="D84" s="65" t="s">
        <v>65</v>
      </c>
      <c r="G84" s="71">
        <v>2</v>
      </c>
    </row>
    <row r="85" spans="2:7" x14ac:dyDescent="0.25">
      <c r="B85" s="366"/>
      <c r="C85" s="30">
        <v>43935</v>
      </c>
      <c r="D85" s="65" t="s">
        <v>65</v>
      </c>
      <c r="G85" s="71">
        <v>2</v>
      </c>
    </row>
    <row r="86" spans="2:7" x14ac:dyDescent="0.25">
      <c r="B86" s="366"/>
      <c r="C86" s="30">
        <v>43942</v>
      </c>
      <c r="D86" s="63" t="s">
        <v>61</v>
      </c>
      <c r="G86" s="71">
        <v>0</v>
      </c>
    </row>
    <row r="87" spans="2:7" x14ac:dyDescent="0.25">
      <c r="B87" s="366"/>
      <c r="C87" s="30">
        <v>43949</v>
      </c>
      <c r="D87" s="63" t="s">
        <v>61</v>
      </c>
      <c r="G87" s="71">
        <v>0</v>
      </c>
    </row>
    <row r="88" spans="2:7" ht="15.75" thickBot="1" x14ac:dyDescent="0.3">
      <c r="B88" s="367"/>
      <c r="C88" s="66">
        <v>43956</v>
      </c>
      <c r="D88" s="67" t="s">
        <v>61</v>
      </c>
      <c r="G88" s="71">
        <v>0</v>
      </c>
    </row>
    <row r="89" spans="2:7" ht="15.75" thickTop="1" x14ac:dyDescent="0.25">
      <c r="B89" s="365" t="s">
        <v>66</v>
      </c>
      <c r="C89" s="68">
        <v>43963</v>
      </c>
      <c r="D89" s="69" t="s">
        <v>61</v>
      </c>
      <c r="G89" s="71">
        <v>0</v>
      </c>
    </row>
    <row r="90" spans="2:7" x14ac:dyDescent="0.25">
      <c r="B90" s="366"/>
      <c r="C90" s="53">
        <v>43970</v>
      </c>
      <c r="D90" s="63" t="s">
        <v>61</v>
      </c>
      <c r="G90" s="71">
        <v>0</v>
      </c>
    </row>
    <row r="91" spans="2:7" x14ac:dyDescent="0.25">
      <c r="B91" s="366"/>
      <c r="C91" s="30">
        <v>43977</v>
      </c>
      <c r="D91" s="63" t="s">
        <v>61</v>
      </c>
      <c r="G91" s="71">
        <v>0</v>
      </c>
    </row>
    <row r="92" spans="2:7" x14ac:dyDescent="0.25">
      <c r="B92" s="366"/>
      <c r="C92" s="30">
        <v>43983</v>
      </c>
      <c r="D92" s="63" t="s">
        <v>61</v>
      </c>
      <c r="G92" s="71">
        <v>0</v>
      </c>
    </row>
    <row r="93" spans="2:7" x14ac:dyDescent="0.25">
      <c r="B93" s="366"/>
      <c r="C93" s="30">
        <v>43991</v>
      </c>
      <c r="D93" s="65" t="s">
        <v>65</v>
      </c>
      <c r="F93" t="s">
        <v>55</v>
      </c>
      <c r="G93" s="71">
        <v>2</v>
      </c>
    </row>
    <row r="94" spans="2:7" x14ac:dyDescent="0.25">
      <c r="B94" s="366"/>
      <c r="C94" s="30">
        <v>43998</v>
      </c>
      <c r="D94" s="65" t="s">
        <v>65</v>
      </c>
      <c r="G94" s="71">
        <v>2</v>
      </c>
    </row>
    <row r="95" spans="2:7" x14ac:dyDescent="0.25">
      <c r="B95" s="366"/>
      <c r="C95" s="30">
        <v>44004</v>
      </c>
      <c r="D95" s="65" t="s">
        <v>65</v>
      </c>
      <c r="G95" s="71">
        <v>2</v>
      </c>
    </row>
    <row r="96" spans="2:7" x14ac:dyDescent="0.25">
      <c r="B96" s="366"/>
      <c r="C96" s="30">
        <v>44012</v>
      </c>
      <c r="D96" s="65" t="s">
        <v>65</v>
      </c>
      <c r="G96" s="71">
        <v>2</v>
      </c>
    </row>
    <row r="97" spans="2:7" x14ac:dyDescent="0.25">
      <c r="B97" s="366"/>
      <c r="C97" s="30">
        <v>44019</v>
      </c>
      <c r="D97" s="65" t="s">
        <v>65</v>
      </c>
      <c r="G97" s="71">
        <v>2</v>
      </c>
    </row>
    <row r="98" spans="2:7" x14ac:dyDescent="0.25">
      <c r="B98" s="366"/>
      <c r="C98" s="30">
        <v>44026</v>
      </c>
      <c r="D98" s="65" t="s">
        <v>65</v>
      </c>
      <c r="F98" t="s">
        <v>56</v>
      </c>
      <c r="G98" s="71">
        <v>2</v>
      </c>
    </row>
    <row r="99" spans="2:7" x14ac:dyDescent="0.25">
      <c r="B99" s="366"/>
      <c r="C99" s="30">
        <v>44033</v>
      </c>
      <c r="D99" s="63" t="s">
        <v>61</v>
      </c>
      <c r="G99" s="71">
        <v>0</v>
      </c>
    </row>
    <row r="100" spans="2:7" x14ac:dyDescent="0.25">
      <c r="B100" s="366"/>
      <c r="C100" s="30">
        <v>44040</v>
      </c>
      <c r="D100" s="65" t="s">
        <v>65</v>
      </c>
      <c r="G100" s="71">
        <v>2</v>
      </c>
    </row>
    <row r="101" spans="2:7" x14ac:dyDescent="0.25">
      <c r="B101" s="366"/>
      <c r="C101" s="30">
        <v>44047</v>
      </c>
      <c r="D101" s="65" t="s">
        <v>65</v>
      </c>
      <c r="G101" s="71">
        <v>2</v>
      </c>
    </row>
    <row r="102" spans="2:7" x14ac:dyDescent="0.25">
      <c r="B102" s="366"/>
      <c r="C102" s="30">
        <v>44054</v>
      </c>
      <c r="D102" s="65" t="s">
        <v>65</v>
      </c>
      <c r="G102" s="71">
        <v>2</v>
      </c>
    </row>
    <row r="103" spans="2:7" x14ac:dyDescent="0.25">
      <c r="B103" s="366"/>
      <c r="C103" s="30">
        <v>44061</v>
      </c>
      <c r="D103" s="70" t="s">
        <v>67</v>
      </c>
      <c r="G103" s="71">
        <v>3</v>
      </c>
    </row>
    <row r="104" spans="2:7" x14ac:dyDescent="0.25">
      <c r="B104" s="366"/>
      <c r="C104" s="30">
        <v>44068</v>
      </c>
      <c r="D104" s="70" t="s">
        <v>67</v>
      </c>
      <c r="G104" s="71">
        <v>3</v>
      </c>
    </row>
    <row r="105" spans="2:7" x14ac:dyDescent="0.25">
      <c r="B105" s="366"/>
      <c r="C105" s="30">
        <v>44075</v>
      </c>
      <c r="D105" s="70" t="s">
        <v>67</v>
      </c>
      <c r="G105" s="71">
        <v>3</v>
      </c>
    </row>
    <row r="106" spans="2:7" x14ac:dyDescent="0.25">
      <c r="B106" s="366"/>
      <c r="C106" s="30">
        <v>44082</v>
      </c>
      <c r="D106" s="70" t="s">
        <v>67</v>
      </c>
      <c r="G106" s="71">
        <v>3</v>
      </c>
    </row>
    <row r="107" spans="2:7" x14ac:dyDescent="0.25">
      <c r="B107" s="366"/>
      <c r="C107" s="30">
        <v>44089</v>
      </c>
      <c r="D107" s="70" t="s">
        <v>67</v>
      </c>
      <c r="G107" s="71">
        <v>3</v>
      </c>
    </row>
    <row r="108" spans="2:7" x14ac:dyDescent="0.25">
      <c r="B108" s="366"/>
      <c r="C108" s="30">
        <v>44096</v>
      </c>
      <c r="D108" s="63" t="s">
        <v>61</v>
      </c>
      <c r="G108" s="71">
        <v>0</v>
      </c>
    </row>
    <row r="109" spans="2:7" x14ac:dyDescent="0.25">
      <c r="B109" s="366"/>
      <c r="C109" s="30">
        <v>44103</v>
      </c>
      <c r="D109" s="70" t="s">
        <v>67</v>
      </c>
      <c r="G109" s="71">
        <v>3</v>
      </c>
    </row>
    <row r="110" spans="2:7" x14ac:dyDescent="0.25">
      <c r="B110" s="366"/>
      <c r="C110" s="30">
        <v>44110</v>
      </c>
      <c r="D110" s="63" t="s">
        <v>61</v>
      </c>
      <c r="G110" s="71">
        <v>0</v>
      </c>
    </row>
    <row r="111" spans="2:7" x14ac:dyDescent="0.25">
      <c r="B111" s="366"/>
      <c r="C111" s="30">
        <v>44117</v>
      </c>
      <c r="D111" s="70" t="s">
        <v>67</v>
      </c>
      <c r="G111" s="71">
        <v>3</v>
      </c>
    </row>
    <row r="112" spans="2:7" x14ac:dyDescent="0.25">
      <c r="B112" s="366"/>
      <c r="C112" s="30">
        <v>44124</v>
      </c>
      <c r="D112" s="70" t="s">
        <v>67</v>
      </c>
      <c r="G112" s="71">
        <v>3</v>
      </c>
    </row>
    <row r="113" spans="2:7" x14ac:dyDescent="0.25">
      <c r="B113" s="366"/>
      <c r="C113" s="30">
        <v>44131</v>
      </c>
      <c r="D113" s="70" t="s">
        <v>67</v>
      </c>
      <c r="G113" s="71">
        <v>3</v>
      </c>
    </row>
    <row r="114" spans="2:7" x14ac:dyDescent="0.25">
      <c r="B114" s="366"/>
      <c r="C114" s="30">
        <v>44138</v>
      </c>
      <c r="D114" s="70" t="s">
        <v>67</v>
      </c>
      <c r="G114" s="71">
        <v>3</v>
      </c>
    </row>
    <row r="115" spans="2:7" x14ac:dyDescent="0.25">
      <c r="B115" s="366"/>
      <c r="C115" s="30">
        <v>44145</v>
      </c>
      <c r="D115" s="63" t="s">
        <v>61</v>
      </c>
      <c r="G115" s="71">
        <v>0</v>
      </c>
    </row>
    <row r="116" spans="2:7" x14ac:dyDescent="0.25">
      <c r="B116" s="366"/>
      <c r="C116" s="30">
        <v>44152</v>
      </c>
      <c r="D116" s="63" t="s">
        <v>61</v>
      </c>
      <c r="G116" s="71">
        <v>0</v>
      </c>
    </row>
    <row r="117" spans="2:7" x14ac:dyDescent="0.25">
      <c r="B117" s="366"/>
      <c r="C117" s="30">
        <v>44159</v>
      </c>
      <c r="D117" s="63" t="s">
        <v>61</v>
      </c>
      <c r="G117" s="71">
        <v>0</v>
      </c>
    </row>
    <row r="118" spans="2:7" x14ac:dyDescent="0.25">
      <c r="B118" s="366"/>
      <c r="C118" s="30">
        <v>44166</v>
      </c>
      <c r="D118" s="70" t="s">
        <v>67</v>
      </c>
      <c r="G118" s="71">
        <v>3</v>
      </c>
    </row>
    <row r="119" spans="2:7" x14ac:dyDescent="0.25">
      <c r="B119" s="366"/>
      <c r="C119" s="30">
        <v>44173</v>
      </c>
      <c r="D119" s="70" t="s">
        <v>67</v>
      </c>
      <c r="G119" s="71">
        <v>3</v>
      </c>
    </row>
    <row r="120" spans="2:7" x14ac:dyDescent="0.25">
      <c r="B120" s="366"/>
      <c r="C120" s="30">
        <v>44180</v>
      </c>
      <c r="D120" s="63" t="s">
        <v>61</v>
      </c>
      <c r="G120" s="71">
        <v>0</v>
      </c>
    </row>
    <row r="121" spans="2:7" x14ac:dyDescent="0.25">
      <c r="B121" s="366"/>
      <c r="C121" s="30">
        <v>44187</v>
      </c>
      <c r="D121" s="63" t="s">
        <v>61</v>
      </c>
      <c r="G121" s="71">
        <v>0</v>
      </c>
    </row>
    <row r="122" spans="2:7" x14ac:dyDescent="0.25">
      <c r="B122" s="366"/>
      <c r="C122" s="30">
        <v>44194</v>
      </c>
      <c r="D122" s="63" t="s">
        <v>61</v>
      </c>
      <c r="G122" s="71">
        <v>0</v>
      </c>
    </row>
    <row r="123" spans="2:7" x14ac:dyDescent="0.25">
      <c r="B123" s="366"/>
      <c r="C123" s="30">
        <v>44201</v>
      </c>
      <c r="D123" s="63" t="s">
        <v>61</v>
      </c>
      <c r="G123" s="71">
        <v>0</v>
      </c>
    </row>
    <row r="124" spans="2:7" x14ac:dyDescent="0.25">
      <c r="B124" s="366"/>
      <c r="C124" s="30">
        <v>44208</v>
      </c>
      <c r="D124" s="63" t="s">
        <v>61</v>
      </c>
      <c r="G124" s="71">
        <v>0</v>
      </c>
    </row>
    <row r="125" spans="2:7" x14ac:dyDescent="0.25">
      <c r="B125" s="366"/>
      <c r="C125" s="30">
        <v>44215</v>
      </c>
      <c r="D125" s="63" t="s">
        <v>61</v>
      </c>
      <c r="G125" s="71">
        <v>0</v>
      </c>
    </row>
    <row r="126" spans="2:7" x14ac:dyDescent="0.25">
      <c r="B126" s="366"/>
      <c r="C126" s="30">
        <v>44222</v>
      </c>
      <c r="D126" s="64" t="s">
        <v>62</v>
      </c>
      <c r="G126" s="71">
        <v>1</v>
      </c>
    </row>
    <row r="127" spans="2:7" x14ac:dyDescent="0.25">
      <c r="B127" s="366"/>
      <c r="C127" s="30">
        <v>44229</v>
      </c>
      <c r="D127" s="64" t="s">
        <v>62</v>
      </c>
      <c r="G127" s="71">
        <v>1</v>
      </c>
    </row>
    <row r="128" spans="2:7" x14ac:dyDescent="0.25">
      <c r="B128" s="366"/>
      <c r="C128" s="30">
        <v>44236</v>
      </c>
      <c r="D128" s="64" t="s">
        <v>62</v>
      </c>
      <c r="G128" s="71">
        <v>1</v>
      </c>
    </row>
    <row r="129" spans="2:7" x14ac:dyDescent="0.25">
      <c r="B129" s="366"/>
      <c r="C129" s="30">
        <v>44243</v>
      </c>
      <c r="D129" s="64" t="s">
        <v>62</v>
      </c>
      <c r="G129" s="71">
        <v>1</v>
      </c>
    </row>
    <row r="130" spans="2:7" x14ac:dyDescent="0.25">
      <c r="B130" s="366"/>
      <c r="C130" s="30">
        <v>44250</v>
      </c>
      <c r="D130" s="64" t="s">
        <v>62</v>
      </c>
      <c r="G130" s="71">
        <v>1</v>
      </c>
    </row>
    <row r="131" spans="2:7" x14ac:dyDescent="0.25">
      <c r="B131" s="366"/>
      <c r="C131" s="30">
        <v>44257</v>
      </c>
      <c r="D131" s="64" t="s">
        <v>62</v>
      </c>
      <c r="G131" s="71">
        <v>1</v>
      </c>
    </row>
    <row r="132" spans="2:7" x14ac:dyDescent="0.25">
      <c r="B132" s="366"/>
      <c r="C132" s="30">
        <v>44264</v>
      </c>
      <c r="D132" s="64" t="s">
        <v>62</v>
      </c>
      <c r="G132" s="71">
        <v>1</v>
      </c>
    </row>
    <row r="133" spans="2:7" x14ac:dyDescent="0.25">
      <c r="B133" s="366"/>
      <c r="C133" s="30">
        <v>44271</v>
      </c>
      <c r="D133" s="64" t="s">
        <v>62</v>
      </c>
      <c r="G133" s="71">
        <v>1</v>
      </c>
    </row>
    <row r="134" spans="2:7" x14ac:dyDescent="0.25">
      <c r="B134" s="366"/>
      <c r="C134" s="30">
        <v>44278</v>
      </c>
      <c r="D134" s="63" t="s">
        <v>61</v>
      </c>
      <c r="G134" s="71">
        <v>0</v>
      </c>
    </row>
    <row r="135" spans="2:7" x14ac:dyDescent="0.25">
      <c r="B135" s="366"/>
      <c r="C135" s="30">
        <v>44285</v>
      </c>
      <c r="D135" s="63" t="s">
        <v>61</v>
      </c>
      <c r="G135" s="71">
        <v>0</v>
      </c>
    </row>
    <row r="136" spans="2:7" x14ac:dyDescent="0.25">
      <c r="B136" s="366"/>
      <c r="C136" s="30">
        <v>44293</v>
      </c>
      <c r="D136" s="63" t="s">
        <v>61</v>
      </c>
      <c r="G136" s="71">
        <v>0</v>
      </c>
    </row>
    <row r="137" spans="2:7" x14ac:dyDescent="0.25">
      <c r="B137" s="366"/>
      <c r="C137" s="30">
        <v>44299</v>
      </c>
      <c r="D137" s="63" t="s">
        <v>61</v>
      </c>
      <c r="G137" s="71">
        <v>0</v>
      </c>
    </row>
    <row r="138" spans="2:7" x14ac:dyDescent="0.25">
      <c r="B138" s="366"/>
      <c r="C138" s="30">
        <v>44306</v>
      </c>
      <c r="D138" s="63" t="s">
        <v>61</v>
      </c>
      <c r="G138" s="71">
        <v>0</v>
      </c>
    </row>
    <row r="139" spans="2:7" x14ac:dyDescent="0.25">
      <c r="B139" s="366"/>
      <c r="C139" s="30">
        <v>44313</v>
      </c>
      <c r="D139" s="63" t="s">
        <v>61</v>
      </c>
      <c r="G139" s="71">
        <v>0</v>
      </c>
    </row>
    <row r="140" spans="2:7" x14ac:dyDescent="0.25">
      <c r="B140" s="366"/>
      <c r="C140" s="30">
        <v>44320</v>
      </c>
      <c r="D140" s="64" t="s">
        <v>62</v>
      </c>
      <c r="G140" s="71">
        <v>1</v>
      </c>
    </row>
    <row r="141" spans="2:7" x14ac:dyDescent="0.25">
      <c r="B141" s="366"/>
      <c r="C141" s="30">
        <v>44327</v>
      </c>
      <c r="D141" s="63" t="s">
        <v>61</v>
      </c>
      <c r="G141" s="71">
        <v>0</v>
      </c>
    </row>
    <row r="142" spans="2:7" x14ac:dyDescent="0.25">
      <c r="B142" s="366"/>
      <c r="C142" s="30">
        <v>44334</v>
      </c>
      <c r="D142" s="63" t="s">
        <v>61</v>
      </c>
      <c r="G142" s="71">
        <v>0</v>
      </c>
    </row>
    <row r="143" spans="2:7" x14ac:dyDescent="0.25">
      <c r="B143" s="366"/>
      <c r="C143" s="30">
        <v>44341</v>
      </c>
      <c r="D143" s="63" t="s">
        <v>61</v>
      </c>
      <c r="G143" s="71">
        <v>0</v>
      </c>
    </row>
    <row r="144" spans="2:7" x14ac:dyDescent="0.25">
      <c r="B144" s="366"/>
      <c r="C144" s="30">
        <v>44348</v>
      </c>
      <c r="D144" s="63" t="s">
        <v>61</v>
      </c>
      <c r="G144" s="71">
        <v>0</v>
      </c>
    </row>
    <row r="145" spans="2:7" ht="15.75" customHeight="1" x14ac:dyDescent="0.25">
      <c r="B145" s="366"/>
      <c r="C145" s="30">
        <v>44354</v>
      </c>
      <c r="D145" s="63" t="s">
        <v>61</v>
      </c>
      <c r="G145" s="71">
        <v>0</v>
      </c>
    </row>
    <row r="146" spans="2:7" x14ac:dyDescent="0.25">
      <c r="B146" s="366"/>
      <c r="C146" s="30">
        <v>44361</v>
      </c>
      <c r="D146" s="63" t="s">
        <v>61</v>
      </c>
      <c r="G146" s="71">
        <v>0</v>
      </c>
    </row>
    <row r="147" spans="2:7" x14ac:dyDescent="0.25">
      <c r="B147" s="366"/>
      <c r="C147" s="30">
        <v>44368</v>
      </c>
      <c r="D147" s="63" t="s">
        <v>61</v>
      </c>
      <c r="G147" s="71">
        <v>0</v>
      </c>
    </row>
    <row r="148" spans="2:7" x14ac:dyDescent="0.25">
      <c r="B148" s="366"/>
      <c r="C148" s="30">
        <v>44375</v>
      </c>
      <c r="D148" s="63" t="s">
        <v>61</v>
      </c>
      <c r="G148" s="71">
        <v>0</v>
      </c>
    </row>
    <row r="149" spans="2:7" x14ac:dyDescent="0.25">
      <c r="B149" s="366"/>
      <c r="C149" s="30">
        <v>44382</v>
      </c>
      <c r="D149" s="63" t="s">
        <v>61</v>
      </c>
      <c r="G149" s="71">
        <v>0</v>
      </c>
    </row>
    <row r="150" spans="2:7" x14ac:dyDescent="0.25">
      <c r="B150" s="366"/>
      <c r="C150" s="30">
        <v>44389</v>
      </c>
      <c r="D150" s="63" t="s">
        <v>61</v>
      </c>
      <c r="G150" s="71">
        <v>0</v>
      </c>
    </row>
    <row r="151" spans="2:7" x14ac:dyDescent="0.25">
      <c r="B151" s="366"/>
      <c r="C151" s="30">
        <v>44396</v>
      </c>
      <c r="D151" s="63" t="s">
        <v>61</v>
      </c>
      <c r="G151" s="71">
        <v>0</v>
      </c>
    </row>
    <row r="152" spans="2:7" x14ac:dyDescent="0.25">
      <c r="B152" s="366"/>
      <c r="C152" s="30">
        <v>44403</v>
      </c>
      <c r="D152" s="63" t="s">
        <v>61</v>
      </c>
      <c r="G152" s="71">
        <v>0</v>
      </c>
    </row>
    <row r="153" spans="2:7" x14ac:dyDescent="0.25">
      <c r="B153" s="366"/>
      <c r="C153" s="30">
        <v>44410</v>
      </c>
      <c r="D153" s="63" t="s">
        <v>61</v>
      </c>
      <c r="G153" s="71">
        <v>0</v>
      </c>
    </row>
    <row r="154" spans="2:7" x14ac:dyDescent="0.25">
      <c r="B154" s="366"/>
      <c r="C154" s="30">
        <v>44417</v>
      </c>
      <c r="D154" s="63" t="s">
        <v>61</v>
      </c>
      <c r="G154" s="71">
        <v>0</v>
      </c>
    </row>
    <row r="155" spans="2:7" x14ac:dyDescent="0.25">
      <c r="B155" s="366"/>
      <c r="C155" s="30">
        <v>44424</v>
      </c>
      <c r="D155" s="63" t="s">
        <v>61</v>
      </c>
      <c r="G155" s="71">
        <v>0</v>
      </c>
    </row>
    <row r="156" spans="2:7" x14ac:dyDescent="0.25">
      <c r="B156" s="366"/>
      <c r="C156" s="30">
        <v>44431</v>
      </c>
      <c r="D156" s="63" t="s">
        <v>61</v>
      </c>
      <c r="G156" s="71">
        <v>0</v>
      </c>
    </row>
    <row r="157" spans="2:7" x14ac:dyDescent="0.25">
      <c r="B157" s="366"/>
      <c r="C157" s="30">
        <v>44432</v>
      </c>
      <c r="D157" s="63" t="s">
        <v>61</v>
      </c>
      <c r="G157" s="71">
        <v>0</v>
      </c>
    </row>
    <row r="158" spans="2:7" x14ac:dyDescent="0.25">
      <c r="B158" s="366"/>
      <c r="C158" s="30">
        <v>44433</v>
      </c>
      <c r="D158" s="63" t="s">
        <v>61</v>
      </c>
      <c r="G158" s="71">
        <v>0</v>
      </c>
    </row>
    <row r="159" spans="2:7" x14ac:dyDescent="0.25">
      <c r="B159" s="366"/>
      <c r="C159" s="30">
        <v>44434</v>
      </c>
      <c r="D159" s="63" t="s">
        <v>61</v>
      </c>
      <c r="G159" s="71">
        <v>0</v>
      </c>
    </row>
    <row r="160" spans="2:7" x14ac:dyDescent="0.25">
      <c r="B160" s="366"/>
      <c r="C160" s="30">
        <v>44435</v>
      </c>
      <c r="D160" s="63" t="s">
        <v>61</v>
      </c>
      <c r="G160" s="71">
        <v>0</v>
      </c>
    </row>
    <row r="161" spans="2:7" x14ac:dyDescent="0.25">
      <c r="B161" s="366"/>
      <c r="C161" s="30">
        <v>44436</v>
      </c>
      <c r="D161" s="63" t="s">
        <v>61</v>
      </c>
      <c r="G161" s="71">
        <v>0</v>
      </c>
    </row>
    <row r="162" spans="2:7" x14ac:dyDescent="0.25">
      <c r="B162" s="366"/>
      <c r="C162" s="30">
        <v>44437</v>
      </c>
      <c r="D162" s="63" t="s">
        <v>61</v>
      </c>
      <c r="G162" s="71">
        <v>0</v>
      </c>
    </row>
    <row r="163" spans="2:7" x14ac:dyDescent="0.25">
      <c r="B163" s="366"/>
      <c r="C163" s="30">
        <v>44438</v>
      </c>
      <c r="D163" s="63" t="s">
        <v>61</v>
      </c>
      <c r="G163" s="71">
        <v>0</v>
      </c>
    </row>
    <row r="164" spans="2:7" x14ac:dyDescent="0.25">
      <c r="B164" s="366"/>
      <c r="C164" s="30">
        <v>44439</v>
      </c>
      <c r="D164" s="63" t="s">
        <v>61</v>
      </c>
      <c r="G164" s="71">
        <v>0</v>
      </c>
    </row>
    <row r="165" spans="2:7" x14ac:dyDescent="0.25">
      <c r="B165" s="366"/>
      <c r="C165" s="30">
        <v>44440</v>
      </c>
      <c r="D165" s="63" t="s">
        <v>61</v>
      </c>
      <c r="G165" s="71">
        <v>0</v>
      </c>
    </row>
    <row r="166" spans="2:7" x14ac:dyDescent="0.25">
      <c r="B166" s="366"/>
      <c r="C166" s="30">
        <v>44441</v>
      </c>
      <c r="D166" s="63" t="s">
        <v>61</v>
      </c>
      <c r="G166" s="71">
        <v>0</v>
      </c>
    </row>
    <row r="167" spans="2:7" x14ac:dyDescent="0.25">
      <c r="B167" s="366"/>
      <c r="C167" s="30">
        <v>44442</v>
      </c>
      <c r="D167" s="63" t="s">
        <v>61</v>
      </c>
      <c r="G167" s="71">
        <v>0</v>
      </c>
    </row>
    <row r="168" spans="2:7" x14ac:dyDescent="0.25">
      <c r="B168" s="366"/>
      <c r="C168" s="30">
        <v>44443</v>
      </c>
      <c r="D168" s="63" t="s">
        <v>61</v>
      </c>
      <c r="G168" s="71">
        <v>0</v>
      </c>
    </row>
    <row r="169" spans="2:7" x14ac:dyDescent="0.25">
      <c r="B169" s="366"/>
      <c r="C169" s="30">
        <v>44444</v>
      </c>
      <c r="D169" s="63" t="s">
        <v>61</v>
      </c>
      <c r="G169" s="71">
        <v>0</v>
      </c>
    </row>
    <row r="170" spans="2:7" x14ac:dyDescent="0.25">
      <c r="B170" s="366"/>
      <c r="C170" s="30">
        <v>44445</v>
      </c>
      <c r="D170" s="63" t="s">
        <v>61</v>
      </c>
      <c r="G170" s="71">
        <v>0</v>
      </c>
    </row>
    <row r="171" spans="2:7" x14ac:dyDescent="0.25">
      <c r="B171" s="366"/>
      <c r="C171" s="30">
        <v>44446</v>
      </c>
      <c r="D171" s="63" t="s">
        <v>61</v>
      </c>
      <c r="G171" s="71">
        <v>0</v>
      </c>
    </row>
    <row r="172" spans="2:7" x14ac:dyDescent="0.25">
      <c r="B172" s="366"/>
      <c r="C172" s="30">
        <v>44447</v>
      </c>
      <c r="D172" s="63" t="s">
        <v>61</v>
      </c>
      <c r="G172" s="71">
        <v>0</v>
      </c>
    </row>
    <row r="173" spans="2:7" x14ac:dyDescent="0.25">
      <c r="B173" s="366"/>
      <c r="C173" s="30">
        <v>44448</v>
      </c>
      <c r="D173" s="63" t="s">
        <v>61</v>
      </c>
      <c r="G173" s="71">
        <v>0</v>
      </c>
    </row>
    <row r="174" spans="2:7" x14ac:dyDescent="0.25">
      <c r="B174" s="366"/>
      <c r="C174" s="30">
        <v>44449</v>
      </c>
      <c r="D174" s="63" t="s">
        <v>61</v>
      </c>
      <c r="G174" s="71">
        <v>0</v>
      </c>
    </row>
    <row r="175" spans="2:7" x14ac:dyDescent="0.25">
      <c r="B175" s="366"/>
      <c r="C175" s="30">
        <v>44450</v>
      </c>
      <c r="D175" s="63" t="s">
        <v>61</v>
      </c>
      <c r="G175" s="71">
        <v>0</v>
      </c>
    </row>
    <row r="176" spans="2:7" x14ac:dyDescent="0.25">
      <c r="B176" s="366"/>
      <c r="C176" s="30">
        <v>44451</v>
      </c>
      <c r="D176" s="63" t="s">
        <v>61</v>
      </c>
      <c r="G176" s="71">
        <v>0</v>
      </c>
    </row>
    <row r="177" spans="2:7" x14ac:dyDescent="0.25">
      <c r="B177" s="366"/>
      <c r="C177" s="30">
        <v>44452</v>
      </c>
      <c r="D177" s="63" t="s">
        <v>61</v>
      </c>
      <c r="G177" s="71">
        <v>0</v>
      </c>
    </row>
    <row r="178" spans="2:7" x14ac:dyDescent="0.25">
      <c r="B178" s="366"/>
      <c r="C178" s="30">
        <v>44453</v>
      </c>
      <c r="D178" s="63" t="s">
        <v>61</v>
      </c>
      <c r="G178" s="71">
        <v>0</v>
      </c>
    </row>
    <row r="179" spans="2:7" x14ac:dyDescent="0.25">
      <c r="B179" s="366"/>
      <c r="C179" s="30">
        <v>44454</v>
      </c>
      <c r="D179" s="63" t="s">
        <v>61</v>
      </c>
      <c r="G179" s="71">
        <v>0</v>
      </c>
    </row>
    <row r="180" spans="2:7" x14ac:dyDescent="0.25">
      <c r="B180" s="366"/>
      <c r="C180" s="30">
        <v>44455</v>
      </c>
      <c r="D180" s="63" t="s">
        <v>61</v>
      </c>
      <c r="G180" s="71">
        <v>0</v>
      </c>
    </row>
    <row r="181" spans="2:7" x14ac:dyDescent="0.25">
      <c r="B181" s="366"/>
      <c r="C181" s="30">
        <v>44456</v>
      </c>
      <c r="D181" s="63" t="s">
        <v>61</v>
      </c>
      <c r="G181" s="71">
        <v>0</v>
      </c>
    </row>
    <row r="182" spans="2:7" x14ac:dyDescent="0.25">
      <c r="B182" s="366"/>
      <c r="C182" s="30">
        <v>44457</v>
      </c>
      <c r="D182" s="63" t="s">
        <v>61</v>
      </c>
      <c r="G182" s="71">
        <v>0</v>
      </c>
    </row>
    <row r="183" spans="2:7" x14ac:dyDescent="0.25">
      <c r="B183" s="366"/>
      <c r="C183" s="30">
        <v>44458</v>
      </c>
      <c r="D183" s="63" t="s">
        <v>61</v>
      </c>
      <c r="G183" s="71">
        <v>0</v>
      </c>
    </row>
    <row r="184" spans="2:7" x14ac:dyDescent="0.25">
      <c r="B184" s="366"/>
      <c r="C184" s="30">
        <v>44459</v>
      </c>
      <c r="D184" s="63" t="s">
        <v>61</v>
      </c>
      <c r="G184" s="71">
        <v>0</v>
      </c>
    </row>
    <row r="185" spans="2:7" x14ac:dyDescent="0.25">
      <c r="B185" s="366"/>
      <c r="C185" s="30">
        <v>44462</v>
      </c>
      <c r="D185" s="63" t="s">
        <v>61</v>
      </c>
      <c r="G185" s="71">
        <v>0</v>
      </c>
    </row>
    <row r="186" spans="2:7" x14ac:dyDescent="0.25">
      <c r="B186" s="366"/>
      <c r="C186" s="30">
        <v>44468</v>
      </c>
      <c r="D186" s="63" t="s">
        <v>61</v>
      </c>
      <c r="G186" s="71">
        <v>0</v>
      </c>
    </row>
    <row r="187" spans="2:7" x14ac:dyDescent="0.25">
      <c r="B187" s="366"/>
      <c r="C187" s="30">
        <v>44476</v>
      </c>
      <c r="D187" s="63" t="s">
        <v>61</v>
      </c>
      <c r="G187" s="71">
        <v>0</v>
      </c>
    </row>
    <row r="188" spans="2:7" x14ac:dyDescent="0.25">
      <c r="B188" s="366"/>
      <c r="C188" s="30">
        <v>44484</v>
      </c>
      <c r="D188" s="63" t="s">
        <v>61</v>
      </c>
      <c r="G188" s="71">
        <v>0</v>
      </c>
    </row>
    <row r="189" spans="2:7" x14ac:dyDescent="0.25">
      <c r="B189" s="366"/>
      <c r="C189" s="30">
        <v>44491</v>
      </c>
      <c r="D189" s="63" t="s">
        <v>61</v>
      </c>
      <c r="G189" s="71">
        <v>0</v>
      </c>
    </row>
    <row r="190" spans="2:7" x14ac:dyDescent="0.25">
      <c r="B190" s="366"/>
      <c r="C190" s="30">
        <v>44497</v>
      </c>
      <c r="D190" s="63" t="s">
        <v>61</v>
      </c>
      <c r="G190" s="71">
        <v>0</v>
      </c>
    </row>
    <row r="191" spans="2:7" x14ac:dyDescent="0.25">
      <c r="B191" s="366"/>
      <c r="C191" s="30">
        <v>44505</v>
      </c>
      <c r="D191" s="63" t="s">
        <v>61</v>
      </c>
      <c r="G191" s="71">
        <v>0</v>
      </c>
    </row>
    <row r="192" spans="2:7" x14ac:dyDescent="0.25">
      <c r="B192" s="366"/>
      <c r="C192" s="30">
        <v>44511</v>
      </c>
      <c r="D192" s="63" t="s">
        <v>61</v>
      </c>
      <c r="G192" s="71">
        <v>0</v>
      </c>
    </row>
    <row r="193" spans="2:7" x14ac:dyDescent="0.25">
      <c r="B193" s="366"/>
      <c r="C193" s="30">
        <v>44517</v>
      </c>
      <c r="D193" s="63" t="s">
        <v>61</v>
      </c>
      <c r="G193" s="71">
        <v>0</v>
      </c>
    </row>
    <row r="194" spans="2:7" x14ac:dyDescent="0.25">
      <c r="B194" s="366"/>
      <c r="C194" s="30">
        <v>44524</v>
      </c>
      <c r="D194" s="63" t="s">
        <v>61</v>
      </c>
      <c r="F194" t="s">
        <v>130</v>
      </c>
      <c r="G194" s="71">
        <v>0</v>
      </c>
    </row>
    <row r="195" spans="2:7" x14ac:dyDescent="0.25">
      <c r="B195" s="366"/>
      <c r="C195" s="30">
        <v>44531</v>
      </c>
      <c r="D195" s="63" t="s">
        <v>61</v>
      </c>
      <c r="G195" s="71">
        <v>0</v>
      </c>
    </row>
    <row r="196" spans="2:7" x14ac:dyDescent="0.25">
      <c r="B196" s="366"/>
      <c r="C196" s="30">
        <v>44539</v>
      </c>
      <c r="D196" s="63" t="s">
        <v>61</v>
      </c>
      <c r="G196" s="71">
        <v>0</v>
      </c>
    </row>
    <row r="197" spans="2:7" x14ac:dyDescent="0.25">
      <c r="B197" s="366"/>
      <c r="C197" s="30">
        <v>44547</v>
      </c>
      <c r="D197" s="63" t="s">
        <v>61</v>
      </c>
      <c r="G197" s="71">
        <v>0</v>
      </c>
    </row>
    <row r="198" spans="2:7" x14ac:dyDescent="0.25">
      <c r="B198" s="366"/>
      <c r="C198" s="30">
        <v>44552</v>
      </c>
      <c r="D198" s="63" t="s">
        <v>61</v>
      </c>
      <c r="F198" t="s">
        <v>138</v>
      </c>
      <c r="G198" s="71">
        <v>0</v>
      </c>
    </row>
    <row r="199" spans="2:7" x14ac:dyDescent="0.25">
      <c r="B199" s="366"/>
      <c r="C199" s="30">
        <v>44559</v>
      </c>
      <c r="D199" s="63" t="s">
        <v>61</v>
      </c>
      <c r="G199" s="71">
        <v>0</v>
      </c>
    </row>
    <row r="200" spans="2:7" x14ac:dyDescent="0.25">
      <c r="B200" s="366"/>
      <c r="C200" s="30">
        <v>44564</v>
      </c>
      <c r="D200" s="63" t="s">
        <v>61</v>
      </c>
      <c r="G200" s="71">
        <v>0</v>
      </c>
    </row>
    <row r="201" spans="2:7" x14ac:dyDescent="0.25">
      <c r="B201" s="366"/>
      <c r="C201" s="30">
        <v>44573</v>
      </c>
      <c r="D201" s="63" t="s">
        <v>61</v>
      </c>
      <c r="F201" t="s">
        <v>142</v>
      </c>
      <c r="G201" s="71">
        <v>0</v>
      </c>
    </row>
    <row r="202" spans="2:7" x14ac:dyDescent="0.25">
      <c r="B202" s="366"/>
      <c r="C202" s="30">
        <v>44580</v>
      </c>
      <c r="D202" s="63" t="s">
        <v>61</v>
      </c>
      <c r="G202" s="71">
        <v>0</v>
      </c>
    </row>
    <row r="203" spans="2:7" x14ac:dyDescent="0.25">
      <c r="B203" s="366"/>
      <c r="C203" s="30">
        <v>44585</v>
      </c>
      <c r="D203" s="63" t="s">
        <v>61</v>
      </c>
      <c r="F203" t="s">
        <v>145</v>
      </c>
      <c r="G203" s="71">
        <v>0</v>
      </c>
    </row>
    <row r="204" spans="2:7" x14ac:dyDescent="0.25">
      <c r="B204" s="366"/>
      <c r="C204" s="30">
        <v>44593</v>
      </c>
      <c r="D204" s="63" t="s">
        <v>61</v>
      </c>
      <c r="G204" s="71">
        <v>0</v>
      </c>
    </row>
    <row r="205" spans="2:7" x14ac:dyDescent="0.25">
      <c r="B205" s="366"/>
      <c r="C205" s="30">
        <v>44601</v>
      </c>
      <c r="D205" s="63" t="s">
        <v>61</v>
      </c>
      <c r="G205" s="71">
        <v>0</v>
      </c>
    </row>
    <row r="206" spans="2:7" x14ac:dyDescent="0.25">
      <c r="B206" s="366"/>
      <c r="C206" s="30">
        <v>44607</v>
      </c>
      <c r="D206" s="63" t="s">
        <v>61</v>
      </c>
      <c r="G206" s="71">
        <v>0</v>
      </c>
    </row>
    <row r="207" spans="2:7" x14ac:dyDescent="0.25">
      <c r="B207" s="366"/>
      <c r="C207" s="30">
        <v>44615</v>
      </c>
      <c r="D207" s="63" t="s">
        <v>61</v>
      </c>
      <c r="G207" s="71">
        <v>0</v>
      </c>
    </row>
    <row r="208" spans="2:7" x14ac:dyDescent="0.25">
      <c r="B208" s="366"/>
      <c r="C208" s="30">
        <v>44621</v>
      </c>
      <c r="D208" s="63" t="s">
        <v>61</v>
      </c>
      <c r="G208" s="71">
        <v>0</v>
      </c>
    </row>
    <row r="209" spans="2:7" x14ac:dyDescent="0.25">
      <c r="B209" s="366"/>
      <c r="C209" s="30">
        <v>44629</v>
      </c>
      <c r="D209" s="63" t="s">
        <v>61</v>
      </c>
      <c r="F209" t="s">
        <v>152</v>
      </c>
      <c r="G209" s="71">
        <v>0</v>
      </c>
    </row>
    <row r="210" spans="2:7" x14ac:dyDescent="0.25">
      <c r="B210" s="366"/>
      <c r="C210" s="30">
        <v>44634</v>
      </c>
      <c r="D210" s="63" t="s">
        <v>61</v>
      </c>
      <c r="G210" s="71">
        <v>0</v>
      </c>
    </row>
    <row r="211" spans="2:7" x14ac:dyDescent="0.25">
      <c r="B211" s="366"/>
      <c r="C211" s="30">
        <v>44644</v>
      </c>
      <c r="D211" s="63" t="s">
        <v>61</v>
      </c>
      <c r="F211" t="s">
        <v>157</v>
      </c>
      <c r="G211" s="71">
        <v>0</v>
      </c>
    </row>
    <row r="212" spans="2:7" x14ac:dyDescent="0.25">
      <c r="B212" s="366"/>
      <c r="C212" s="30">
        <v>44650</v>
      </c>
      <c r="D212" s="63" t="s">
        <v>61</v>
      </c>
      <c r="F212" t="s">
        <v>156</v>
      </c>
      <c r="G212" s="71">
        <v>0</v>
      </c>
    </row>
    <row r="213" spans="2:7" x14ac:dyDescent="0.25">
      <c r="B213" s="366"/>
      <c r="C213" s="30">
        <v>44655</v>
      </c>
      <c r="D213" s="63" t="s">
        <v>61</v>
      </c>
      <c r="F213" t="s">
        <v>159</v>
      </c>
      <c r="G213" s="71">
        <v>0</v>
      </c>
    </row>
    <row r="214" spans="2:7" x14ac:dyDescent="0.25">
      <c r="B214" s="366"/>
      <c r="C214" s="30">
        <v>44662</v>
      </c>
      <c r="D214" s="63" t="s">
        <v>61</v>
      </c>
      <c r="G214" s="71">
        <v>0</v>
      </c>
    </row>
    <row r="215" spans="2:7" x14ac:dyDescent="0.25">
      <c r="B215" s="366"/>
      <c r="C215" s="30">
        <v>44672</v>
      </c>
      <c r="D215" s="63" t="s">
        <v>61</v>
      </c>
      <c r="F215" t="s">
        <v>160</v>
      </c>
      <c r="G215" s="71">
        <v>0</v>
      </c>
    </row>
    <row r="216" spans="2:7" x14ac:dyDescent="0.25">
      <c r="B216" s="366"/>
      <c r="C216" s="30">
        <v>44677</v>
      </c>
      <c r="D216" s="63" t="s">
        <v>61</v>
      </c>
      <c r="G216" s="71">
        <v>0</v>
      </c>
    </row>
    <row r="217" spans="2:7" x14ac:dyDescent="0.25">
      <c r="B217" s="366"/>
      <c r="C217" s="30">
        <v>44686</v>
      </c>
      <c r="D217" s="63" t="s">
        <v>61</v>
      </c>
      <c r="F217" t="s">
        <v>163</v>
      </c>
      <c r="G217" s="71">
        <v>0</v>
      </c>
    </row>
    <row r="218" spans="2:7" x14ac:dyDescent="0.25">
      <c r="B218" s="366"/>
      <c r="C218" s="30">
        <v>44692</v>
      </c>
      <c r="D218" s="63" t="s">
        <v>61</v>
      </c>
      <c r="G218" s="71">
        <v>0</v>
      </c>
    </row>
    <row r="219" spans="2:7" x14ac:dyDescent="0.25">
      <c r="B219" s="366"/>
      <c r="C219" s="30">
        <v>44699</v>
      </c>
      <c r="D219" s="63" t="s">
        <v>61</v>
      </c>
      <c r="G219" s="71">
        <v>0</v>
      </c>
    </row>
    <row r="220" spans="2:7" x14ac:dyDescent="0.25">
      <c r="B220" s="366"/>
      <c r="C220" s="30" t="s">
        <v>166</v>
      </c>
      <c r="D220" s="63" t="s">
        <v>61</v>
      </c>
      <c r="G220" s="71">
        <v>0</v>
      </c>
    </row>
    <row r="221" spans="2:7" x14ac:dyDescent="0.25">
      <c r="B221" s="366"/>
      <c r="C221" s="30">
        <v>44714</v>
      </c>
      <c r="D221" s="63" t="s">
        <v>61</v>
      </c>
      <c r="G221" s="71">
        <v>0</v>
      </c>
    </row>
    <row r="222" spans="2:7" x14ac:dyDescent="0.25">
      <c r="B222" s="366"/>
      <c r="C222" s="30">
        <v>44715</v>
      </c>
      <c r="D222" s="63" t="s">
        <v>61</v>
      </c>
      <c r="G222" s="71">
        <v>0</v>
      </c>
    </row>
    <row r="223" spans="2:7" x14ac:dyDescent="0.25">
      <c r="B223" s="366"/>
      <c r="C223" s="30">
        <v>44716</v>
      </c>
      <c r="D223" s="63" t="s">
        <v>61</v>
      </c>
      <c r="G223" s="71">
        <v>0</v>
      </c>
    </row>
    <row r="224" spans="2:7" x14ac:dyDescent="0.25">
      <c r="B224" s="366"/>
      <c r="C224" s="30">
        <v>44717</v>
      </c>
      <c r="D224" s="63" t="s">
        <v>61</v>
      </c>
      <c r="G224" s="71">
        <v>0</v>
      </c>
    </row>
    <row r="225" spans="2:7" x14ac:dyDescent="0.25">
      <c r="B225" s="366"/>
      <c r="C225" s="30">
        <v>44718</v>
      </c>
      <c r="D225" s="63" t="s">
        <v>61</v>
      </c>
      <c r="G225" s="71">
        <v>0</v>
      </c>
    </row>
    <row r="226" spans="2:7" x14ac:dyDescent="0.25">
      <c r="B226" s="366"/>
      <c r="C226" s="30">
        <v>44719</v>
      </c>
      <c r="D226" s="63" t="s">
        <v>61</v>
      </c>
      <c r="G226" s="71">
        <v>0</v>
      </c>
    </row>
    <row r="227" spans="2:7" x14ac:dyDescent="0.25">
      <c r="B227" s="366"/>
      <c r="C227" s="30">
        <v>44720</v>
      </c>
      <c r="D227" s="63" t="s">
        <v>61</v>
      </c>
      <c r="G227" s="71">
        <v>0</v>
      </c>
    </row>
    <row r="228" spans="2:7" x14ac:dyDescent="0.25">
      <c r="B228" s="366"/>
      <c r="C228" s="30">
        <v>44721</v>
      </c>
      <c r="D228" s="63" t="s">
        <v>61</v>
      </c>
      <c r="G228" s="71">
        <v>0</v>
      </c>
    </row>
    <row r="229" spans="2:7" x14ac:dyDescent="0.25">
      <c r="B229" s="366"/>
      <c r="C229" s="30">
        <v>44722</v>
      </c>
      <c r="D229" s="63" t="s">
        <v>61</v>
      </c>
      <c r="G229" s="71">
        <v>0</v>
      </c>
    </row>
    <row r="230" spans="2:7" x14ac:dyDescent="0.25">
      <c r="B230" s="366"/>
      <c r="C230" s="30">
        <v>44723</v>
      </c>
      <c r="D230" s="63" t="s">
        <v>61</v>
      </c>
      <c r="G230" s="71">
        <v>0</v>
      </c>
    </row>
    <row r="231" spans="2:7" x14ac:dyDescent="0.25">
      <c r="B231" s="366"/>
      <c r="C231" s="30">
        <v>44724</v>
      </c>
      <c r="D231" s="63" t="s">
        <v>61</v>
      </c>
      <c r="G231" s="71">
        <v>0</v>
      </c>
    </row>
    <row r="232" spans="2:7" x14ac:dyDescent="0.25">
      <c r="B232" s="366"/>
      <c r="C232" s="30">
        <v>44725</v>
      </c>
      <c r="D232" s="63" t="s">
        <v>61</v>
      </c>
      <c r="G232" s="71">
        <v>0</v>
      </c>
    </row>
    <row r="233" spans="2:7" x14ac:dyDescent="0.25">
      <c r="B233" s="366"/>
      <c r="C233" s="30">
        <v>44726</v>
      </c>
      <c r="D233" s="63" t="s">
        <v>61</v>
      </c>
      <c r="G233" s="71">
        <v>0</v>
      </c>
    </row>
    <row r="234" spans="2:7" x14ac:dyDescent="0.25">
      <c r="B234" s="366"/>
      <c r="C234" s="30">
        <v>44727</v>
      </c>
      <c r="D234" s="63" t="s">
        <v>61</v>
      </c>
      <c r="G234" s="71">
        <v>0</v>
      </c>
    </row>
    <row r="235" spans="2:7" x14ac:dyDescent="0.25">
      <c r="B235" s="366"/>
      <c r="C235" s="30">
        <v>44728</v>
      </c>
      <c r="D235" s="63" t="s">
        <v>61</v>
      </c>
      <c r="G235" s="71">
        <v>0</v>
      </c>
    </row>
    <row r="236" spans="2:7" x14ac:dyDescent="0.25">
      <c r="B236" s="366"/>
      <c r="C236" s="30">
        <v>44729</v>
      </c>
      <c r="D236" s="63" t="s">
        <v>61</v>
      </c>
      <c r="G236" s="71">
        <v>0</v>
      </c>
    </row>
    <row r="237" spans="2:7" x14ac:dyDescent="0.25">
      <c r="B237" s="366"/>
      <c r="C237" s="30">
        <v>44730</v>
      </c>
      <c r="D237" s="63" t="s">
        <v>61</v>
      </c>
      <c r="G237" s="71">
        <v>0</v>
      </c>
    </row>
    <row r="238" spans="2:7" x14ac:dyDescent="0.25">
      <c r="B238" s="366"/>
      <c r="C238" s="30">
        <v>44731</v>
      </c>
      <c r="D238" s="63" t="s">
        <v>61</v>
      </c>
      <c r="G238" s="71">
        <v>0</v>
      </c>
    </row>
    <row r="239" spans="2:7" x14ac:dyDescent="0.25">
      <c r="B239" s="366"/>
      <c r="C239" s="30">
        <v>44732</v>
      </c>
      <c r="D239" s="63" t="s">
        <v>61</v>
      </c>
      <c r="G239" s="71">
        <v>0</v>
      </c>
    </row>
    <row r="240" spans="2:7" x14ac:dyDescent="0.25">
      <c r="B240" s="366"/>
      <c r="C240" s="30">
        <v>44733</v>
      </c>
      <c r="D240" s="63" t="s">
        <v>61</v>
      </c>
      <c r="G240" s="71">
        <v>0</v>
      </c>
    </row>
    <row r="241" spans="2:7" x14ac:dyDescent="0.25">
      <c r="B241" s="366"/>
      <c r="C241" s="30">
        <v>44734</v>
      </c>
      <c r="D241" s="63" t="s">
        <v>61</v>
      </c>
      <c r="F241" t="s">
        <v>168</v>
      </c>
      <c r="G241" s="71">
        <v>0</v>
      </c>
    </row>
    <row r="242" spans="2:7" x14ac:dyDescent="0.25">
      <c r="B242" s="366"/>
      <c r="C242" s="30">
        <v>44735</v>
      </c>
      <c r="D242" s="63" t="s">
        <v>61</v>
      </c>
      <c r="G242" s="71">
        <v>0</v>
      </c>
    </row>
    <row r="243" spans="2:7" x14ac:dyDescent="0.25">
      <c r="B243" s="366"/>
      <c r="C243" s="30">
        <v>44736</v>
      </c>
      <c r="D243" s="63" t="s">
        <v>61</v>
      </c>
      <c r="G243" s="71">
        <v>0</v>
      </c>
    </row>
    <row r="244" spans="2:7" x14ac:dyDescent="0.25">
      <c r="B244" s="366"/>
      <c r="C244" s="30">
        <v>44737</v>
      </c>
      <c r="D244" s="63" t="s">
        <v>61</v>
      </c>
      <c r="G244" s="71">
        <v>0</v>
      </c>
    </row>
    <row r="245" spans="2:7" x14ac:dyDescent="0.25">
      <c r="B245" s="366"/>
      <c r="C245" s="30">
        <v>44738</v>
      </c>
      <c r="D245" s="63" t="s">
        <v>61</v>
      </c>
      <c r="G245" s="71">
        <v>0</v>
      </c>
    </row>
    <row r="246" spans="2:7" x14ac:dyDescent="0.25">
      <c r="B246" s="366"/>
      <c r="C246" s="30">
        <v>44739</v>
      </c>
      <c r="D246" s="63" t="s">
        <v>61</v>
      </c>
      <c r="G246" s="71">
        <v>0</v>
      </c>
    </row>
    <row r="247" spans="2:7" x14ac:dyDescent="0.25">
      <c r="B247" s="366"/>
      <c r="C247" s="30">
        <v>44740</v>
      </c>
      <c r="D247" s="63" t="s">
        <v>61</v>
      </c>
      <c r="G247" s="71">
        <v>0</v>
      </c>
    </row>
    <row r="248" spans="2:7" x14ac:dyDescent="0.25">
      <c r="B248" s="366"/>
      <c r="C248" s="30">
        <v>44741</v>
      </c>
      <c r="D248" s="63" t="s">
        <v>61</v>
      </c>
      <c r="G248" s="71">
        <v>0</v>
      </c>
    </row>
    <row r="249" spans="2:7" x14ac:dyDescent="0.25">
      <c r="B249" s="366"/>
      <c r="C249" s="30">
        <v>44742</v>
      </c>
      <c r="D249" s="63" t="s">
        <v>61</v>
      </c>
      <c r="G249" s="71">
        <v>0</v>
      </c>
    </row>
    <row r="250" spans="2:7" x14ac:dyDescent="0.25">
      <c r="B250" s="366"/>
      <c r="C250" s="30">
        <v>44743</v>
      </c>
      <c r="D250" s="63" t="s">
        <v>61</v>
      </c>
      <c r="G250" s="71">
        <v>0</v>
      </c>
    </row>
    <row r="251" spans="2:7" x14ac:dyDescent="0.25">
      <c r="B251" s="366"/>
      <c r="C251" s="30">
        <v>44744</v>
      </c>
      <c r="D251" s="63" t="s">
        <v>61</v>
      </c>
      <c r="G251" s="71">
        <v>0</v>
      </c>
    </row>
    <row r="252" spans="2:7" x14ac:dyDescent="0.25">
      <c r="B252" s="366"/>
      <c r="C252" s="30">
        <v>44745</v>
      </c>
      <c r="D252" s="63" t="s">
        <v>61</v>
      </c>
      <c r="G252" s="71">
        <v>0</v>
      </c>
    </row>
    <row r="253" spans="2:7" x14ac:dyDescent="0.25">
      <c r="B253" s="366"/>
      <c r="C253" s="30">
        <v>44746</v>
      </c>
      <c r="D253" s="63" t="s">
        <v>61</v>
      </c>
      <c r="G253" s="71">
        <v>0</v>
      </c>
    </row>
    <row r="254" spans="2:7" x14ac:dyDescent="0.25">
      <c r="B254" s="366"/>
      <c r="C254" s="30">
        <v>44747</v>
      </c>
      <c r="D254" s="63" t="s">
        <v>61</v>
      </c>
      <c r="G254" s="71">
        <v>0</v>
      </c>
    </row>
    <row r="255" spans="2:7" x14ac:dyDescent="0.25">
      <c r="B255" s="366"/>
      <c r="C255" s="30">
        <v>44748</v>
      </c>
      <c r="D255" s="63" t="s">
        <v>61</v>
      </c>
      <c r="G255" s="71">
        <v>0</v>
      </c>
    </row>
    <row r="256" spans="2:7" x14ac:dyDescent="0.25">
      <c r="B256" s="366"/>
      <c r="C256" s="30">
        <v>44749</v>
      </c>
      <c r="D256" s="63" t="s">
        <v>61</v>
      </c>
      <c r="G256" s="71">
        <v>0</v>
      </c>
    </row>
    <row r="257" spans="2:7" x14ac:dyDescent="0.25">
      <c r="B257" s="366"/>
      <c r="C257" s="30">
        <v>44750</v>
      </c>
      <c r="D257" s="63" t="s">
        <v>61</v>
      </c>
      <c r="G257" s="71">
        <v>0</v>
      </c>
    </row>
    <row r="258" spans="2:7" x14ac:dyDescent="0.25">
      <c r="B258" s="366"/>
      <c r="C258" s="30">
        <v>44751</v>
      </c>
      <c r="D258" s="63" t="s">
        <v>61</v>
      </c>
      <c r="G258" s="71">
        <v>0</v>
      </c>
    </row>
    <row r="259" spans="2:7" x14ac:dyDescent="0.25">
      <c r="B259" s="366"/>
      <c r="C259" s="30">
        <v>44752</v>
      </c>
      <c r="D259" s="63" t="s">
        <v>61</v>
      </c>
      <c r="G259" s="71">
        <v>0</v>
      </c>
    </row>
    <row r="260" spans="2:7" x14ac:dyDescent="0.25">
      <c r="B260" s="366"/>
      <c r="C260" s="30">
        <v>44753</v>
      </c>
      <c r="D260" s="63" t="s">
        <v>61</v>
      </c>
      <c r="G260" s="71">
        <v>0</v>
      </c>
    </row>
    <row r="261" spans="2:7" x14ac:dyDescent="0.25">
      <c r="B261" s="366"/>
      <c r="C261" s="30">
        <v>44754</v>
      </c>
      <c r="D261" s="63" t="s">
        <v>61</v>
      </c>
      <c r="G261" s="71">
        <v>0</v>
      </c>
    </row>
    <row r="262" spans="2:7" x14ac:dyDescent="0.25">
      <c r="B262" s="366"/>
      <c r="C262" s="30">
        <v>44755</v>
      </c>
      <c r="D262" s="63" t="s">
        <v>61</v>
      </c>
      <c r="G262" s="71">
        <v>0</v>
      </c>
    </row>
    <row r="263" spans="2:7" x14ac:dyDescent="0.25">
      <c r="B263" s="366"/>
      <c r="C263" s="30">
        <v>44756</v>
      </c>
      <c r="D263" s="63" t="s">
        <v>61</v>
      </c>
      <c r="G263" s="71">
        <v>0</v>
      </c>
    </row>
    <row r="264" spans="2:7" x14ac:dyDescent="0.25">
      <c r="B264" s="366"/>
      <c r="C264" s="30">
        <v>44757</v>
      </c>
      <c r="D264" s="63" t="s">
        <v>61</v>
      </c>
      <c r="G264" s="71">
        <v>0</v>
      </c>
    </row>
    <row r="265" spans="2:7" x14ac:dyDescent="0.25">
      <c r="B265" s="366"/>
      <c r="C265" s="30">
        <v>44758</v>
      </c>
      <c r="D265" s="63" t="s">
        <v>61</v>
      </c>
      <c r="G265" s="71">
        <v>0</v>
      </c>
    </row>
    <row r="266" spans="2:7" x14ac:dyDescent="0.25">
      <c r="B266" s="366"/>
      <c r="C266" s="30">
        <v>44759</v>
      </c>
      <c r="D266" s="63" t="s">
        <v>61</v>
      </c>
      <c r="G266" s="71">
        <v>0</v>
      </c>
    </row>
    <row r="267" spans="2:7" x14ac:dyDescent="0.25">
      <c r="B267" s="366"/>
      <c r="C267" s="30">
        <v>44760</v>
      </c>
      <c r="D267" s="63" t="s">
        <v>61</v>
      </c>
      <c r="G267" s="71">
        <v>0</v>
      </c>
    </row>
    <row r="268" spans="2:7" x14ac:dyDescent="0.25">
      <c r="B268" s="366"/>
      <c r="C268" s="30">
        <v>44761</v>
      </c>
      <c r="D268" s="63" t="s">
        <v>61</v>
      </c>
      <c r="G268" s="71">
        <v>0</v>
      </c>
    </row>
    <row r="269" spans="2:7" x14ac:dyDescent="0.25">
      <c r="B269" s="366"/>
      <c r="C269" s="30">
        <v>44762</v>
      </c>
      <c r="D269" s="63" t="s">
        <v>61</v>
      </c>
      <c r="G269" s="71">
        <v>0</v>
      </c>
    </row>
    <row r="270" spans="2:7" x14ac:dyDescent="0.25">
      <c r="B270" s="366"/>
      <c r="C270" s="30">
        <v>44763</v>
      </c>
      <c r="D270" s="63" t="s">
        <v>61</v>
      </c>
      <c r="G270" s="71">
        <v>0</v>
      </c>
    </row>
    <row r="271" spans="2:7" x14ac:dyDescent="0.25">
      <c r="B271" s="366"/>
      <c r="C271" s="30">
        <v>44764</v>
      </c>
      <c r="D271" s="63" t="s">
        <v>61</v>
      </c>
      <c r="G271" s="71">
        <v>0</v>
      </c>
    </row>
    <row r="272" spans="2:7" x14ac:dyDescent="0.25">
      <c r="B272" s="366"/>
      <c r="C272" s="30">
        <v>44765</v>
      </c>
      <c r="D272" s="63" t="s">
        <v>61</v>
      </c>
      <c r="G272" s="71">
        <v>0</v>
      </c>
    </row>
    <row r="273" spans="2:7" x14ac:dyDescent="0.25">
      <c r="B273" s="366"/>
      <c r="C273" s="30">
        <v>44766</v>
      </c>
      <c r="D273" s="63" t="s">
        <v>61</v>
      </c>
      <c r="G273" s="71">
        <v>0</v>
      </c>
    </row>
    <row r="274" spans="2:7" x14ac:dyDescent="0.25">
      <c r="B274" s="366"/>
      <c r="C274" s="30">
        <v>44767</v>
      </c>
      <c r="D274" s="63" t="s">
        <v>61</v>
      </c>
      <c r="G274" s="71">
        <v>0</v>
      </c>
    </row>
    <row r="275" spans="2:7" x14ac:dyDescent="0.25">
      <c r="B275" s="366"/>
      <c r="C275" s="30">
        <v>44768</v>
      </c>
      <c r="D275" s="63" t="s">
        <v>61</v>
      </c>
      <c r="G275" s="71">
        <v>0</v>
      </c>
    </row>
    <row r="276" spans="2:7" x14ac:dyDescent="0.25">
      <c r="B276" s="366"/>
      <c r="C276" s="30">
        <v>44769</v>
      </c>
      <c r="D276" s="63" t="s">
        <v>61</v>
      </c>
      <c r="G276" s="71">
        <v>0</v>
      </c>
    </row>
    <row r="277" spans="2:7" x14ac:dyDescent="0.25">
      <c r="B277" s="366"/>
      <c r="C277" s="30">
        <v>44770</v>
      </c>
      <c r="D277" s="63" t="s">
        <v>61</v>
      </c>
      <c r="G277" s="71">
        <v>0</v>
      </c>
    </row>
    <row r="278" spans="2:7" x14ac:dyDescent="0.25">
      <c r="B278" s="366"/>
      <c r="C278" s="30">
        <v>44771</v>
      </c>
      <c r="D278" s="63" t="s">
        <v>61</v>
      </c>
      <c r="G278" s="71">
        <v>0</v>
      </c>
    </row>
    <row r="279" spans="2:7" x14ac:dyDescent="0.25">
      <c r="B279" s="366"/>
      <c r="C279" s="30">
        <v>44772</v>
      </c>
      <c r="D279" s="63" t="s">
        <v>61</v>
      </c>
      <c r="G279" s="71">
        <v>0</v>
      </c>
    </row>
    <row r="280" spans="2:7" x14ac:dyDescent="0.25">
      <c r="B280" s="366"/>
      <c r="C280" s="30">
        <v>44773</v>
      </c>
      <c r="D280" s="63" t="s">
        <v>61</v>
      </c>
      <c r="G280" s="71">
        <v>0</v>
      </c>
    </row>
    <row r="281" spans="2:7" x14ac:dyDescent="0.25">
      <c r="B281" s="366"/>
      <c r="C281" s="30">
        <v>44774</v>
      </c>
      <c r="D281" s="63" t="s">
        <v>61</v>
      </c>
      <c r="G281" s="71">
        <v>0</v>
      </c>
    </row>
    <row r="282" spans="2:7" x14ac:dyDescent="0.25">
      <c r="B282" s="366"/>
      <c r="C282" s="30">
        <v>44775</v>
      </c>
      <c r="D282" s="63" t="s">
        <v>61</v>
      </c>
      <c r="G282" s="71">
        <v>0</v>
      </c>
    </row>
    <row r="283" spans="2:7" x14ac:dyDescent="0.25">
      <c r="B283" s="366"/>
      <c r="C283" s="30">
        <v>44776</v>
      </c>
      <c r="D283" s="63" t="s">
        <v>61</v>
      </c>
      <c r="G283" s="71">
        <v>0</v>
      </c>
    </row>
    <row r="284" spans="2:7" x14ac:dyDescent="0.25">
      <c r="B284" s="366"/>
      <c r="C284" s="30">
        <v>44777</v>
      </c>
      <c r="D284" s="63" t="s">
        <v>61</v>
      </c>
      <c r="G284" s="71">
        <v>0</v>
      </c>
    </row>
    <row r="285" spans="2:7" x14ac:dyDescent="0.25">
      <c r="B285" s="366"/>
      <c r="C285" s="30">
        <v>44778</v>
      </c>
      <c r="D285" s="63" t="s">
        <v>61</v>
      </c>
      <c r="G285" s="71">
        <v>0</v>
      </c>
    </row>
    <row r="286" spans="2:7" x14ac:dyDescent="0.25">
      <c r="B286" s="366"/>
      <c r="C286" s="30">
        <v>44779</v>
      </c>
      <c r="D286" s="63" t="s">
        <v>61</v>
      </c>
      <c r="G286" s="71">
        <v>0</v>
      </c>
    </row>
    <row r="287" spans="2:7" x14ac:dyDescent="0.25">
      <c r="B287" s="366"/>
      <c r="C287" s="30">
        <v>44780</v>
      </c>
      <c r="D287" s="63" t="s">
        <v>61</v>
      </c>
      <c r="G287" s="71">
        <v>0</v>
      </c>
    </row>
    <row r="288" spans="2:7" x14ac:dyDescent="0.25">
      <c r="B288" s="366"/>
      <c r="C288" s="30">
        <v>44781</v>
      </c>
      <c r="D288" s="63" t="s">
        <v>61</v>
      </c>
      <c r="G288" s="71">
        <v>0</v>
      </c>
    </row>
    <row r="289" spans="2:7" x14ac:dyDescent="0.25">
      <c r="B289" s="366"/>
      <c r="C289" s="30">
        <v>44782</v>
      </c>
      <c r="D289" s="63" t="s">
        <v>61</v>
      </c>
      <c r="G289" s="71">
        <v>0</v>
      </c>
    </row>
    <row r="290" spans="2:7" x14ac:dyDescent="0.25">
      <c r="B290" s="366"/>
      <c r="C290" s="30">
        <v>44783</v>
      </c>
      <c r="D290" s="63" t="s">
        <v>61</v>
      </c>
      <c r="G290" s="71">
        <v>0</v>
      </c>
    </row>
    <row r="291" spans="2:7" x14ac:dyDescent="0.25">
      <c r="B291" s="366"/>
      <c r="C291" s="30">
        <v>44784</v>
      </c>
      <c r="D291" s="63" t="s">
        <v>61</v>
      </c>
      <c r="G291" s="71">
        <v>0</v>
      </c>
    </row>
    <row r="292" spans="2:7" x14ac:dyDescent="0.25">
      <c r="B292" s="366"/>
      <c r="C292" s="30">
        <v>44785</v>
      </c>
      <c r="D292" s="63" t="s">
        <v>61</v>
      </c>
      <c r="G292" s="71">
        <v>0</v>
      </c>
    </row>
    <row r="293" spans="2:7" x14ac:dyDescent="0.25">
      <c r="B293" s="366"/>
      <c r="C293" s="30">
        <v>44786</v>
      </c>
      <c r="D293" s="63" t="s">
        <v>61</v>
      </c>
      <c r="G293" s="71">
        <v>0</v>
      </c>
    </row>
    <row r="294" spans="2:7" x14ac:dyDescent="0.25">
      <c r="B294" s="366"/>
      <c r="C294" s="30">
        <v>44787</v>
      </c>
      <c r="D294" s="63" t="s">
        <v>61</v>
      </c>
      <c r="G294" s="71">
        <v>0</v>
      </c>
    </row>
    <row r="295" spans="2:7" x14ac:dyDescent="0.25">
      <c r="B295" s="366"/>
      <c r="C295" s="30">
        <v>44788</v>
      </c>
      <c r="D295" s="63" t="s">
        <v>61</v>
      </c>
      <c r="G295" s="71">
        <v>0</v>
      </c>
    </row>
    <row r="296" spans="2:7" x14ac:dyDescent="0.25">
      <c r="B296" s="366"/>
      <c r="C296" s="30">
        <v>44789</v>
      </c>
      <c r="D296" s="63" t="s">
        <v>61</v>
      </c>
      <c r="G296" s="71">
        <v>0</v>
      </c>
    </row>
    <row r="297" spans="2:7" x14ac:dyDescent="0.25">
      <c r="B297" s="366"/>
      <c r="C297" s="30">
        <v>44790</v>
      </c>
      <c r="D297" s="63" t="s">
        <v>61</v>
      </c>
      <c r="G297" s="71">
        <v>0</v>
      </c>
    </row>
    <row r="298" spans="2:7" x14ac:dyDescent="0.25">
      <c r="B298" s="366"/>
      <c r="C298" s="30">
        <v>44791</v>
      </c>
      <c r="D298" s="63" t="s">
        <v>61</v>
      </c>
      <c r="G298" s="71">
        <v>0</v>
      </c>
    </row>
    <row r="299" spans="2:7" x14ac:dyDescent="0.25">
      <c r="B299" s="366"/>
      <c r="C299" s="30">
        <v>44792</v>
      </c>
      <c r="D299" s="63" t="s">
        <v>61</v>
      </c>
      <c r="G299" s="71">
        <v>0</v>
      </c>
    </row>
    <row r="300" spans="2:7" x14ac:dyDescent="0.25">
      <c r="B300" s="366"/>
      <c r="C300" s="30">
        <v>44793</v>
      </c>
      <c r="D300" s="63" t="s">
        <v>61</v>
      </c>
      <c r="G300" s="71">
        <v>0</v>
      </c>
    </row>
    <row r="301" spans="2:7" x14ac:dyDescent="0.25">
      <c r="B301" s="366"/>
      <c r="C301" s="30">
        <v>44794</v>
      </c>
      <c r="D301" s="63" t="s">
        <v>61</v>
      </c>
      <c r="G301" s="71">
        <v>0</v>
      </c>
    </row>
    <row r="302" spans="2:7" x14ac:dyDescent="0.25">
      <c r="B302" s="366"/>
      <c r="C302" s="30">
        <v>44795</v>
      </c>
      <c r="D302" s="63" t="s">
        <v>61</v>
      </c>
      <c r="G302" s="71">
        <v>0</v>
      </c>
    </row>
    <row r="303" spans="2:7" x14ac:dyDescent="0.25">
      <c r="B303" s="366"/>
      <c r="C303" s="30">
        <v>44796</v>
      </c>
      <c r="D303" s="63" t="s">
        <v>61</v>
      </c>
      <c r="G303" s="71">
        <v>0</v>
      </c>
    </row>
    <row r="304" spans="2:7" x14ac:dyDescent="0.25">
      <c r="B304" s="366"/>
      <c r="C304" s="30">
        <v>44797</v>
      </c>
      <c r="D304" s="63" t="s">
        <v>61</v>
      </c>
      <c r="G304" s="71">
        <v>0</v>
      </c>
    </row>
    <row r="305" spans="2:7" x14ac:dyDescent="0.25">
      <c r="B305" s="366"/>
      <c r="C305" s="30">
        <v>44798</v>
      </c>
      <c r="D305" s="63" t="s">
        <v>61</v>
      </c>
      <c r="G305" s="71">
        <v>0</v>
      </c>
    </row>
    <row r="306" spans="2:7" x14ac:dyDescent="0.25">
      <c r="B306" s="366"/>
      <c r="C306" s="30">
        <v>44799</v>
      </c>
      <c r="D306" s="63" t="s">
        <v>61</v>
      </c>
      <c r="G306" s="71">
        <v>0</v>
      </c>
    </row>
    <row r="307" spans="2:7" x14ac:dyDescent="0.25">
      <c r="B307" s="366"/>
      <c r="C307" s="30">
        <v>44800</v>
      </c>
      <c r="D307" s="63" t="s">
        <v>61</v>
      </c>
      <c r="G307" s="71">
        <v>0</v>
      </c>
    </row>
    <row r="308" spans="2:7" x14ac:dyDescent="0.25">
      <c r="B308" s="366"/>
      <c r="C308" s="30">
        <v>44801</v>
      </c>
      <c r="D308" s="63" t="s">
        <v>61</v>
      </c>
      <c r="G308" s="71">
        <v>0</v>
      </c>
    </row>
    <row r="309" spans="2:7" x14ac:dyDescent="0.25">
      <c r="B309" s="366"/>
      <c r="C309" s="30">
        <v>44802</v>
      </c>
      <c r="D309" s="63" t="s">
        <v>61</v>
      </c>
      <c r="G309" s="71">
        <v>0</v>
      </c>
    </row>
    <row r="310" spans="2:7" x14ac:dyDescent="0.25">
      <c r="B310" s="366"/>
      <c r="C310" s="30">
        <v>44803</v>
      </c>
      <c r="D310" s="63" t="s">
        <v>61</v>
      </c>
      <c r="G310" s="71">
        <v>0</v>
      </c>
    </row>
    <row r="311" spans="2:7" x14ac:dyDescent="0.25">
      <c r="B311" s="366"/>
      <c r="C311" s="30">
        <v>44804</v>
      </c>
      <c r="D311" s="63" t="s">
        <v>61</v>
      </c>
      <c r="G311" s="71">
        <v>0</v>
      </c>
    </row>
    <row r="312" spans="2:7" x14ac:dyDescent="0.25">
      <c r="B312" s="366"/>
      <c r="C312" s="30">
        <v>44805</v>
      </c>
      <c r="D312" s="63" t="s">
        <v>61</v>
      </c>
      <c r="G312" s="71">
        <v>0</v>
      </c>
    </row>
    <row r="313" spans="2:7" x14ac:dyDescent="0.25">
      <c r="B313" s="366"/>
      <c r="C313" s="30">
        <v>44806</v>
      </c>
      <c r="D313" s="63" t="s">
        <v>61</v>
      </c>
      <c r="G313" s="71">
        <v>0</v>
      </c>
    </row>
    <row r="314" spans="2:7" x14ac:dyDescent="0.25">
      <c r="B314" s="366"/>
      <c r="C314" s="30">
        <v>44807</v>
      </c>
      <c r="D314" s="63" t="s">
        <v>61</v>
      </c>
      <c r="G314" s="71">
        <v>0</v>
      </c>
    </row>
    <row r="315" spans="2:7" x14ac:dyDescent="0.25">
      <c r="B315" s="366"/>
      <c r="C315" s="30">
        <v>44808</v>
      </c>
      <c r="D315" s="63" t="s">
        <v>61</v>
      </c>
      <c r="G315" s="71">
        <v>0</v>
      </c>
    </row>
    <row r="316" spans="2:7" x14ac:dyDescent="0.25">
      <c r="B316" s="366"/>
      <c r="C316" s="30">
        <v>44811</v>
      </c>
      <c r="D316" s="63" t="s">
        <v>61</v>
      </c>
      <c r="G316" s="71">
        <v>0</v>
      </c>
    </row>
    <row r="317" spans="2:7" x14ac:dyDescent="0.25">
      <c r="B317" s="366"/>
      <c r="C317" s="30">
        <v>44812</v>
      </c>
      <c r="D317" s="63" t="s">
        <v>61</v>
      </c>
      <c r="G317" s="71">
        <v>0</v>
      </c>
    </row>
    <row r="318" spans="2:7" x14ac:dyDescent="0.25">
      <c r="B318" s="366"/>
      <c r="C318" s="30">
        <v>44813</v>
      </c>
      <c r="D318" s="63" t="s">
        <v>61</v>
      </c>
      <c r="G318" s="71">
        <v>0</v>
      </c>
    </row>
    <row r="319" spans="2:7" x14ac:dyDescent="0.25">
      <c r="B319" s="366"/>
      <c r="C319" s="30">
        <v>44818</v>
      </c>
      <c r="D319" s="63" t="s">
        <v>61</v>
      </c>
      <c r="G319" s="71">
        <v>0</v>
      </c>
    </row>
    <row r="320" spans="2:7" x14ac:dyDescent="0.25">
      <c r="B320" s="366"/>
      <c r="C320" s="30">
        <v>44819</v>
      </c>
      <c r="D320" s="63" t="s">
        <v>61</v>
      </c>
      <c r="G320" s="71">
        <v>0</v>
      </c>
    </row>
    <row r="321" spans="2:7" x14ac:dyDescent="0.25">
      <c r="B321" s="366"/>
      <c r="C321" s="30">
        <v>44820</v>
      </c>
      <c r="D321" s="63" t="s">
        <v>61</v>
      </c>
      <c r="G321" s="71">
        <v>0</v>
      </c>
    </row>
    <row r="322" spans="2:7" x14ac:dyDescent="0.25">
      <c r="B322" s="366"/>
      <c r="C322" s="30">
        <v>44825</v>
      </c>
      <c r="D322" s="63" t="s">
        <v>61</v>
      </c>
      <c r="G322" s="71">
        <v>0</v>
      </c>
    </row>
    <row r="323" spans="2:7" x14ac:dyDescent="0.25">
      <c r="B323" s="366"/>
      <c r="C323" s="30">
        <v>44826</v>
      </c>
      <c r="D323" s="63" t="s">
        <v>61</v>
      </c>
      <c r="G323" s="71">
        <v>0</v>
      </c>
    </row>
    <row r="324" spans="2:7" x14ac:dyDescent="0.25">
      <c r="B324" s="366"/>
      <c r="C324" s="30">
        <v>44827</v>
      </c>
      <c r="D324" s="63" t="s">
        <v>61</v>
      </c>
      <c r="G324" s="71">
        <v>0</v>
      </c>
    </row>
    <row r="325" spans="2:7" x14ac:dyDescent="0.25">
      <c r="B325" s="366"/>
      <c r="C325" s="30">
        <v>44830</v>
      </c>
      <c r="D325" s="63" t="s">
        <v>61</v>
      </c>
      <c r="G325" s="71">
        <v>0</v>
      </c>
    </row>
    <row r="326" spans="2:7" x14ac:dyDescent="0.25">
      <c r="B326" s="366"/>
      <c r="C326" s="30">
        <v>44832</v>
      </c>
      <c r="D326" s="63" t="s">
        <v>61</v>
      </c>
      <c r="G326" s="71">
        <v>0</v>
      </c>
    </row>
    <row r="327" spans="2:7" x14ac:dyDescent="0.25">
      <c r="B327" s="366"/>
      <c r="C327" s="30">
        <v>44834</v>
      </c>
      <c r="D327" s="63" t="s">
        <v>61</v>
      </c>
      <c r="G327" s="71">
        <v>0</v>
      </c>
    </row>
    <row r="328" spans="2:7" x14ac:dyDescent="0.25">
      <c r="B328" s="366"/>
      <c r="C328" s="30">
        <v>44837</v>
      </c>
      <c r="D328" s="63" t="s">
        <v>61</v>
      </c>
      <c r="G328" s="71">
        <v>0</v>
      </c>
    </row>
    <row r="329" spans="2:7" x14ac:dyDescent="0.25">
      <c r="B329" s="366"/>
      <c r="C329" s="30">
        <v>44840</v>
      </c>
      <c r="D329" s="63" t="s">
        <v>61</v>
      </c>
      <c r="G329" s="71">
        <v>0</v>
      </c>
    </row>
    <row r="330" spans="2:7" x14ac:dyDescent="0.25">
      <c r="B330" s="366"/>
      <c r="C330" s="30">
        <v>44844</v>
      </c>
      <c r="D330" s="63" t="s">
        <v>61</v>
      </c>
      <c r="G330" s="71">
        <v>0</v>
      </c>
    </row>
    <row r="331" spans="2:7" x14ac:dyDescent="0.25">
      <c r="B331" s="366"/>
      <c r="C331" s="30">
        <v>44847</v>
      </c>
      <c r="D331" s="63" t="s">
        <v>61</v>
      </c>
      <c r="G331" s="71">
        <v>0</v>
      </c>
    </row>
    <row r="332" spans="2:7" x14ac:dyDescent="0.25">
      <c r="B332" s="366"/>
      <c r="C332" s="30">
        <v>44851</v>
      </c>
      <c r="D332" s="63" t="s">
        <v>61</v>
      </c>
      <c r="G332" s="71">
        <v>0</v>
      </c>
    </row>
    <row r="333" spans="2:7" x14ac:dyDescent="0.25">
      <c r="B333" s="366"/>
      <c r="C333" s="30">
        <v>44855</v>
      </c>
      <c r="D333" s="63" t="s">
        <v>61</v>
      </c>
      <c r="G333" s="71">
        <v>0</v>
      </c>
    </row>
    <row r="334" spans="2:7" x14ac:dyDescent="0.25">
      <c r="B334" s="366"/>
      <c r="C334" s="30">
        <v>44858</v>
      </c>
      <c r="D334" s="63" t="s">
        <v>61</v>
      </c>
      <c r="G334" s="71">
        <v>0</v>
      </c>
    </row>
    <row r="335" spans="2:7" x14ac:dyDescent="0.25">
      <c r="B335" s="366"/>
      <c r="C335" s="30">
        <v>44861</v>
      </c>
      <c r="D335" s="63" t="s">
        <v>61</v>
      </c>
      <c r="G335" s="71">
        <v>0</v>
      </c>
    </row>
    <row r="336" spans="2:7" x14ac:dyDescent="0.25">
      <c r="B336" s="366"/>
      <c r="C336" s="30">
        <v>44867</v>
      </c>
      <c r="D336" s="63" t="s">
        <v>61</v>
      </c>
      <c r="G336" s="71">
        <v>0</v>
      </c>
    </row>
    <row r="337" spans="2:7" x14ac:dyDescent="0.25">
      <c r="B337" s="366"/>
      <c r="C337" s="30">
        <v>44869</v>
      </c>
      <c r="D337" s="63" t="s">
        <v>61</v>
      </c>
      <c r="G337" s="71">
        <v>0</v>
      </c>
    </row>
    <row r="338" spans="2:7" x14ac:dyDescent="0.25">
      <c r="B338" s="366"/>
      <c r="C338" s="30">
        <v>44872</v>
      </c>
      <c r="D338" s="63" t="s">
        <v>61</v>
      </c>
      <c r="G338" s="71">
        <v>0</v>
      </c>
    </row>
    <row r="339" spans="2:7" x14ac:dyDescent="0.25">
      <c r="B339" s="366"/>
      <c r="C339" s="30">
        <v>44875</v>
      </c>
      <c r="D339" s="63" t="s">
        <v>61</v>
      </c>
      <c r="G339" s="71">
        <v>0</v>
      </c>
    </row>
    <row r="340" spans="2:7" x14ac:dyDescent="0.25">
      <c r="B340" s="366"/>
      <c r="C340" s="30">
        <v>44879</v>
      </c>
      <c r="D340" s="63" t="s">
        <v>61</v>
      </c>
      <c r="G340" s="71">
        <v>0</v>
      </c>
    </row>
    <row r="341" spans="2:7" x14ac:dyDescent="0.25">
      <c r="B341" s="366"/>
      <c r="C341" s="30">
        <v>44882</v>
      </c>
      <c r="D341" s="63" t="s">
        <v>61</v>
      </c>
      <c r="G341" s="71">
        <v>0</v>
      </c>
    </row>
    <row r="342" spans="2:7" x14ac:dyDescent="0.25">
      <c r="B342" s="366"/>
      <c r="C342" s="30">
        <v>44886</v>
      </c>
      <c r="D342" s="63" t="s">
        <v>61</v>
      </c>
      <c r="G342" s="71">
        <v>0</v>
      </c>
    </row>
    <row r="343" spans="2:7" x14ac:dyDescent="0.25">
      <c r="B343" s="366"/>
      <c r="C343" s="30">
        <v>44889</v>
      </c>
      <c r="D343" s="63" t="s">
        <v>61</v>
      </c>
      <c r="G343" s="71">
        <v>0</v>
      </c>
    </row>
    <row r="344" spans="2:7" x14ac:dyDescent="0.25">
      <c r="B344" s="366"/>
      <c r="C344" s="30">
        <v>44893</v>
      </c>
      <c r="D344" s="63" t="s">
        <v>61</v>
      </c>
      <c r="G344" s="71">
        <v>0</v>
      </c>
    </row>
    <row r="345" spans="2:7" x14ac:dyDescent="0.25">
      <c r="B345" s="366"/>
      <c r="C345" s="30">
        <v>44896</v>
      </c>
      <c r="D345" s="63" t="s">
        <v>61</v>
      </c>
      <c r="G345" s="71">
        <v>0</v>
      </c>
    </row>
    <row r="346" spans="2:7" x14ac:dyDescent="0.25">
      <c r="B346" s="366"/>
      <c r="C346" s="30">
        <v>44900</v>
      </c>
      <c r="D346" s="63" t="s">
        <v>61</v>
      </c>
      <c r="G346" s="71">
        <v>0</v>
      </c>
    </row>
    <row r="347" spans="2:7" x14ac:dyDescent="0.25">
      <c r="B347" s="366"/>
      <c r="C347" s="30">
        <v>44902</v>
      </c>
      <c r="D347" s="63" t="s">
        <v>61</v>
      </c>
      <c r="G347" s="71">
        <v>0</v>
      </c>
    </row>
    <row r="348" spans="2:7" x14ac:dyDescent="0.25">
      <c r="B348" s="366"/>
      <c r="C348" s="30">
        <v>44907</v>
      </c>
      <c r="D348" s="63" t="s">
        <v>61</v>
      </c>
      <c r="G348" s="71">
        <v>0</v>
      </c>
    </row>
    <row r="349" spans="2:7" x14ac:dyDescent="0.25">
      <c r="B349" s="366"/>
      <c r="C349" s="30">
        <v>44910</v>
      </c>
      <c r="D349" s="63" t="s">
        <v>61</v>
      </c>
      <c r="G349" s="71">
        <v>0</v>
      </c>
    </row>
    <row r="350" spans="2:7" x14ac:dyDescent="0.25">
      <c r="B350" s="366"/>
      <c r="C350" s="30">
        <v>44914</v>
      </c>
      <c r="D350" s="63" t="s">
        <v>61</v>
      </c>
      <c r="G350" s="71">
        <v>0</v>
      </c>
    </row>
    <row r="351" spans="2:7" x14ac:dyDescent="0.25">
      <c r="B351" s="366"/>
      <c r="C351" s="30">
        <v>44917</v>
      </c>
      <c r="D351" s="64" t="s">
        <v>62</v>
      </c>
      <c r="G351" s="71">
        <v>1</v>
      </c>
    </row>
    <row r="352" spans="2:7" x14ac:dyDescent="0.25">
      <c r="B352" s="366"/>
      <c r="C352" s="30">
        <v>44922</v>
      </c>
      <c r="D352" s="63" t="s">
        <v>61</v>
      </c>
      <c r="G352" s="71">
        <v>0</v>
      </c>
    </row>
    <row r="353" spans="2:7" x14ac:dyDescent="0.25">
      <c r="B353" s="367"/>
      <c r="C353" s="30">
        <v>44924</v>
      </c>
      <c r="D353" s="63" t="s">
        <v>61</v>
      </c>
      <c r="G353" s="71">
        <v>0</v>
      </c>
    </row>
    <row r="354" spans="2:7" ht="15" customHeight="1" x14ac:dyDescent="0.25">
      <c r="C354" s="30">
        <v>44929</v>
      </c>
      <c r="D354" s="63" t="s">
        <v>61</v>
      </c>
      <c r="G354" s="71">
        <v>0</v>
      </c>
    </row>
    <row r="355" spans="2:7" x14ac:dyDescent="0.25">
      <c r="C355" s="30">
        <v>44930</v>
      </c>
      <c r="D355" s="63" t="s">
        <v>61</v>
      </c>
      <c r="G355" s="71">
        <v>0</v>
      </c>
    </row>
    <row r="356" spans="2:7" x14ac:dyDescent="0.25">
      <c r="C356" s="30">
        <v>44935</v>
      </c>
      <c r="D356" s="63" t="s">
        <v>61</v>
      </c>
      <c r="G356" s="71">
        <v>0</v>
      </c>
    </row>
    <row r="357" spans="2:7" x14ac:dyDescent="0.25">
      <c r="C357" s="30">
        <v>44938</v>
      </c>
      <c r="D357" s="63" t="s">
        <v>61</v>
      </c>
      <c r="G357" s="71">
        <v>0</v>
      </c>
    </row>
    <row r="358" spans="2:7" x14ac:dyDescent="0.25">
      <c r="C358" s="30">
        <v>44942</v>
      </c>
      <c r="D358" s="63" t="s">
        <v>61</v>
      </c>
      <c r="G358" s="71">
        <v>0</v>
      </c>
    </row>
    <row r="359" spans="2:7" x14ac:dyDescent="0.25">
      <c r="C359" s="30">
        <v>44945</v>
      </c>
      <c r="D359" s="63" t="s">
        <v>61</v>
      </c>
      <c r="G359" s="71">
        <v>0</v>
      </c>
    </row>
    <row r="360" spans="2:7" ht="15" customHeight="1" x14ac:dyDescent="0.25">
      <c r="C360" s="30">
        <v>44949</v>
      </c>
      <c r="D360" s="63" t="s">
        <v>61</v>
      </c>
      <c r="G360" s="71">
        <v>0</v>
      </c>
    </row>
    <row r="361" spans="2:7" ht="15" customHeight="1" x14ac:dyDescent="0.25">
      <c r="C361" s="30">
        <v>44952</v>
      </c>
      <c r="D361" s="63" t="s">
        <v>61</v>
      </c>
      <c r="G361" s="71">
        <v>0</v>
      </c>
    </row>
    <row r="362" spans="2:7" ht="15" customHeight="1" x14ac:dyDescent="0.25">
      <c r="C362" s="30">
        <v>44956</v>
      </c>
      <c r="D362" s="63" t="s">
        <v>61</v>
      </c>
      <c r="G362" s="71">
        <v>0</v>
      </c>
    </row>
    <row r="363" spans="2:7" ht="15" hidden="1" customHeight="1" x14ac:dyDescent="0.25">
      <c r="C363" s="30">
        <v>44959</v>
      </c>
      <c r="D363" s="63" t="s">
        <v>61</v>
      </c>
      <c r="G363" s="71">
        <v>0</v>
      </c>
    </row>
    <row r="364" spans="2:7" ht="15" customHeight="1" x14ac:dyDescent="0.25">
      <c r="C364" s="30">
        <v>44963</v>
      </c>
      <c r="D364" s="63" t="s">
        <v>61</v>
      </c>
      <c r="G364" s="71">
        <v>0</v>
      </c>
    </row>
    <row r="365" spans="2:7" ht="15" customHeight="1" x14ac:dyDescent="0.25">
      <c r="C365" s="30">
        <v>44966</v>
      </c>
      <c r="D365" s="63" t="s">
        <v>61</v>
      </c>
      <c r="G365" s="71">
        <v>0</v>
      </c>
    </row>
    <row r="366" spans="2:7" ht="15" customHeight="1" x14ac:dyDescent="0.25">
      <c r="C366" s="30">
        <v>44970</v>
      </c>
      <c r="D366" s="63" t="s">
        <v>61</v>
      </c>
      <c r="G366" s="71">
        <v>0</v>
      </c>
    </row>
    <row r="367" spans="2:7" ht="15" customHeight="1" x14ac:dyDescent="0.25">
      <c r="C367" s="30">
        <v>44972</v>
      </c>
      <c r="D367" s="63" t="s">
        <v>61</v>
      </c>
      <c r="G367" s="71">
        <v>0</v>
      </c>
    </row>
    <row r="368" spans="2:7" ht="15" customHeight="1" x14ac:dyDescent="0.25">
      <c r="C368" s="30">
        <v>44974</v>
      </c>
      <c r="D368" s="63" t="s">
        <v>61</v>
      </c>
      <c r="G368" s="71">
        <v>0</v>
      </c>
    </row>
    <row r="369" spans="3:7" ht="15" customHeight="1" x14ac:dyDescent="0.25">
      <c r="C369" s="30">
        <v>44977</v>
      </c>
      <c r="D369" s="63" t="s">
        <v>61</v>
      </c>
      <c r="G369" s="71">
        <v>0</v>
      </c>
    </row>
    <row r="370" spans="3:7" ht="15" customHeight="1" x14ac:dyDescent="0.25">
      <c r="C370" s="30">
        <v>44979</v>
      </c>
      <c r="D370" s="63" t="s">
        <v>61</v>
      </c>
      <c r="G370" s="71">
        <v>0</v>
      </c>
    </row>
    <row r="371" spans="3:7" ht="15" customHeight="1" x14ac:dyDescent="0.25">
      <c r="C371" s="30">
        <v>44981</v>
      </c>
      <c r="D371" s="63" t="s">
        <v>61</v>
      </c>
      <c r="G371" s="71">
        <v>0</v>
      </c>
    </row>
    <row r="372" spans="3:7" ht="15" customHeight="1" x14ac:dyDescent="0.25">
      <c r="C372" s="30">
        <v>44984</v>
      </c>
      <c r="D372" s="63" t="s">
        <v>61</v>
      </c>
      <c r="G372" s="71">
        <v>0</v>
      </c>
    </row>
    <row r="373" spans="3:7" ht="15" customHeight="1" x14ac:dyDescent="0.25">
      <c r="C373" s="30">
        <v>44986</v>
      </c>
      <c r="D373" s="63" t="s">
        <v>61</v>
      </c>
      <c r="G373" s="71">
        <v>0</v>
      </c>
    </row>
    <row r="374" spans="3:7" ht="15" customHeight="1" x14ac:dyDescent="0.25">
      <c r="C374" s="30">
        <v>44988</v>
      </c>
      <c r="D374" s="63" t="s">
        <v>61</v>
      </c>
      <c r="G374" s="71">
        <v>0</v>
      </c>
    </row>
    <row r="375" spans="3:7" ht="15" customHeight="1" x14ac:dyDescent="0.25">
      <c r="C375" s="30">
        <v>44991</v>
      </c>
      <c r="D375" s="63" t="s">
        <v>61</v>
      </c>
      <c r="G375" s="71">
        <v>0</v>
      </c>
    </row>
    <row r="376" spans="3:7" ht="15" customHeight="1" x14ac:dyDescent="0.25">
      <c r="C376" s="30">
        <v>44993</v>
      </c>
      <c r="D376" s="63" t="s">
        <v>61</v>
      </c>
      <c r="G376" s="71">
        <v>0</v>
      </c>
    </row>
    <row r="377" spans="3:7" ht="15" customHeight="1" x14ac:dyDescent="0.25">
      <c r="C377" s="30">
        <v>44995</v>
      </c>
      <c r="D377" s="63" t="s">
        <v>61</v>
      </c>
      <c r="G377" s="71">
        <v>0</v>
      </c>
    </row>
    <row r="378" spans="3:7" ht="15" customHeight="1" x14ac:dyDescent="0.25">
      <c r="C378" s="30">
        <v>44998</v>
      </c>
      <c r="D378" s="63" t="s">
        <v>61</v>
      </c>
      <c r="G378" s="71">
        <v>0</v>
      </c>
    </row>
    <row r="379" spans="3:7" ht="15" customHeight="1" x14ac:dyDescent="0.25">
      <c r="C379" s="30">
        <v>45000</v>
      </c>
      <c r="D379" s="63" t="s">
        <v>61</v>
      </c>
      <c r="G379" s="71">
        <v>0</v>
      </c>
    </row>
    <row r="380" spans="3:7" ht="15" customHeight="1" x14ac:dyDescent="0.25">
      <c r="C380" s="30">
        <v>45002</v>
      </c>
      <c r="D380" s="63" t="s">
        <v>61</v>
      </c>
      <c r="G380" s="71">
        <v>0</v>
      </c>
    </row>
    <row r="381" spans="3:7" ht="15" customHeight="1" x14ac:dyDescent="0.25">
      <c r="C381" s="30">
        <v>45005</v>
      </c>
      <c r="D381" s="63" t="s">
        <v>61</v>
      </c>
      <c r="G381" s="71">
        <v>0</v>
      </c>
    </row>
    <row r="382" spans="3:7" ht="15" customHeight="1" x14ac:dyDescent="0.25">
      <c r="C382" s="30">
        <v>45007</v>
      </c>
      <c r="D382" s="63" t="s">
        <v>61</v>
      </c>
      <c r="G382" s="71">
        <v>0</v>
      </c>
    </row>
    <row r="383" spans="3:7" ht="15" customHeight="1" x14ac:dyDescent="0.25">
      <c r="C383" s="30">
        <v>45009</v>
      </c>
      <c r="D383" s="63" t="s">
        <v>61</v>
      </c>
      <c r="G383" s="71">
        <v>0</v>
      </c>
    </row>
    <row r="384" spans="3:7" ht="15" customHeight="1" x14ac:dyDescent="0.25">
      <c r="C384" s="30">
        <v>45012</v>
      </c>
      <c r="D384" s="63" t="s">
        <v>61</v>
      </c>
      <c r="G384" s="71">
        <v>0</v>
      </c>
    </row>
    <row r="385" spans="3:7" ht="15" customHeight="1" x14ac:dyDescent="0.25">
      <c r="C385" s="30">
        <v>45014</v>
      </c>
      <c r="D385" s="63" t="s">
        <v>61</v>
      </c>
      <c r="G385" s="71">
        <v>0</v>
      </c>
    </row>
    <row r="386" spans="3:7" ht="15" customHeight="1" x14ac:dyDescent="0.25">
      <c r="C386" s="30">
        <v>45016</v>
      </c>
      <c r="D386" s="63" t="s">
        <v>61</v>
      </c>
      <c r="G386" s="71">
        <v>0</v>
      </c>
    </row>
    <row r="387" spans="3:7" ht="15" customHeight="1" x14ac:dyDescent="0.25">
      <c r="C387" s="30">
        <v>45019</v>
      </c>
      <c r="D387" s="63" t="s">
        <v>61</v>
      </c>
      <c r="G387" s="71">
        <v>0</v>
      </c>
    </row>
    <row r="388" spans="3:7" ht="15" customHeight="1" x14ac:dyDescent="0.25">
      <c r="C388" s="30">
        <v>45020</v>
      </c>
      <c r="D388" s="63" t="s">
        <v>61</v>
      </c>
      <c r="G388" s="71">
        <v>0</v>
      </c>
    </row>
    <row r="389" spans="3:7" ht="15" customHeight="1" x14ac:dyDescent="0.25">
      <c r="C389" s="30">
        <v>45028</v>
      </c>
      <c r="D389" s="63" t="s">
        <v>61</v>
      </c>
      <c r="G389" s="71">
        <v>0</v>
      </c>
    </row>
    <row r="390" spans="3:7" ht="15" customHeight="1" x14ac:dyDescent="0.25">
      <c r="C390" s="30">
        <v>45030</v>
      </c>
      <c r="D390" s="63" t="s">
        <v>61</v>
      </c>
      <c r="G390" s="71">
        <v>0</v>
      </c>
    </row>
    <row r="391" spans="3:7" ht="15" customHeight="1" x14ac:dyDescent="0.25">
      <c r="C391" s="30">
        <v>45033</v>
      </c>
      <c r="D391" s="63" t="s">
        <v>61</v>
      </c>
      <c r="G391" s="71">
        <v>0</v>
      </c>
    </row>
    <row r="392" spans="3:7" ht="15" customHeight="1" x14ac:dyDescent="0.25">
      <c r="C392" s="30">
        <v>45035</v>
      </c>
      <c r="D392" s="63" t="s">
        <v>61</v>
      </c>
      <c r="G392" s="71">
        <v>0</v>
      </c>
    </row>
    <row r="393" spans="3:7" ht="15" customHeight="1" x14ac:dyDescent="0.25">
      <c r="C393" s="30">
        <v>45037</v>
      </c>
      <c r="D393" s="63" t="s">
        <v>61</v>
      </c>
      <c r="G393" s="71">
        <v>0</v>
      </c>
    </row>
    <row r="394" spans="3:7" ht="15" customHeight="1" x14ac:dyDescent="0.25">
      <c r="C394" s="30">
        <v>45040</v>
      </c>
      <c r="D394" s="63" t="s">
        <v>61</v>
      </c>
      <c r="G394" s="71">
        <v>0</v>
      </c>
    </row>
    <row r="395" spans="3:7" ht="15" customHeight="1" x14ac:dyDescent="0.25">
      <c r="C395" s="30">
        <v>45042</v>
      </c>
      <c r="D395" s="63" t="s">
        <v>61</v>
      </c>
      <c r="G395" s="71">
        <v>0</v>
      </c>
    </row>
    <row r="396" spans="3:7" ht="15" customHeight="1" x14ac:dyDescent="0.25">
      <c r="C396" s="30">
        <v>45044</v>
      </c>
      <c r="D396" s="63" t="s">
        <v>61</v>
      </c>
      <c r="G396" s="71">
        <v>0</v>
      </c>
    </row>
    <row r="397" spans="3:7" ht="15" customHeight="1" x14ac:dyDescent="0.25">
      <c r="C397" s="30">
        <v>45048</v>
      </c>
      <c r="D397" s="63" t="s">
        <v>61</v>
      </c>
      <c r="G397" s="71">
        <v>0</v>
      </c>
    </row>
    <row r="398" spans="3:7" ht="15" customHeight="1" x14ac:dyDescent="0.25">
      <c r="C398" s="30">
        <v>45049</v>
      </c>
      <c r="D398" s="63" t="s">
        <v>61</v>
      </c>
      <c r="G398" s="71">
        <v>0</v>
      </c>
    </row>
    <row r="399" spans="3:7" ht="15" customHeight="1" x14ac:dyDescent="0.25">
      <c r="C399" s="30">
        <v>45051</v>
      </c>
      <c r="D399" s="63" t="s">
        <v>61</v>
      </c>
      <c r="G399" s="71">
        <v>0</v>
      </c>
    </row>
    <row r="400" spans="3:7" ht="15" customHeight="1" x14ac:dyDescent="0.25">
      <c r="C400" s="30">
        <v>45054</v>
      </c>
      <c r="D400" s="63" t="s">
        <v>61</v>
      </c>
      <c r="G400" s="71">
        <v>0</v>
      </c>
    </row>
    <row r="401" spans="3:7" ht="15" customHeight="1" x14ac:dyDescent="0.25">
      <c r="C401" s="30">
        <v>45056</v>
      </c>
      <c r="D401" s="63" t="s">
        <v>61</v>
      </c>
      <c r="G401" s="71">
        <v>0</v>
      </c>
    </row>
    <row r="402" spans="3:7" ht="15" customHeight="1" x14ac:dyDescent="0.25">
      <c r="C402" s="30">
        <v>45058</v>
      </c>
      <c r="D402" s="63" t="s">
        <v>61</v>
      </c>
      <c r="G402" s="71">
        <v>0</v>
      </c>
    </row>
    <row r="403" spans="3:7" ht="15" customHeight="1" x14ac:dyDescent="0.25">
      <c r="C403" s="30">
        <v>45061</v>
      </c>
      <c r="D403" s="63" t="s">
        <v>61</v>
      </c>
      <c r="G403" s="71">
        <v>0</v>
      </c>
    </row>
    <row r="404" spans="3:7" ht="15" customHeight="1" x14ac:dyDescent="0.25">
      <c r="C404" s="30">
        <v>45063</v>
      </c>
      <c r="D404" s="63" t="s">
        <v>61</v>
      </c>
      <c r="G404" s="71">
        <v>0</v>
      </c>
    </row>
    <row r="405" spans="3:7" ht="15" customHeight="1" x14ac:dyDescent="0.25">
      <c r="C405" s="30">
        <v>45065</v>
      </c>
      <c r="D405" s="63" t="s">
        <v>61</v>
      </c>
      <c r="G405" s="71">
        <v>0</v>
      </c>
    </row>
    <row r="406" spans="3:7" ht="15" customHeight="1" x14ac:dyDescent="0.25">
      <c r="C406" s="30">
        <v>45068</v>
      </c>
      <c r="D406" s="63" t="s">
        <v>61</v>
      </c>
      <c r="G406" s="71">
        <v>0</v>
      </c>
    </row>
    <row r="407" spans="3:7" ht="15" customHeight="1" x14ac:dyDescent="0.25">
      <c r="C407" s="30">
        <v>45070</v>
      </c>
      <c r="D407" s="63" t="s">
        <v>61</v>
      </c>
      <c r="G407" s="71">
        <v>0</v>
      </c>
    </row>
    <row r="408" spans="3:7" ht="15" customHeight="1" x14ac:dyDescent="0.25">
      <c r="C408" s="30">
        <v>45072</v>
      </c>
      <c r="D408" s="63" t="s">
        <v>61</v>
      </c>
      <c r="G408" s="71">
        <v>0</v>
      </c>
    </row>
    <row r="409" spans="3:7" ht="15" customHeight="1" x14ac:dyDescent="0.25">
      <c r="C409" s="30">
        <v>45075</v>
      </c>
      <c r="D409" s="63" t="s">
        <v>61</v>
      </c>
      <c r="G409" s="71">
        <v>0</v>
      </c>
    </row>
    <row r="410" spans="3:7" ht="15" customHeight="1" x14ac:dyDescent="0.25">
      <c r="C410" s="30">
        <v>45077</v>
      </c>
      <c r="D410" s="63" t="s">
        <v>61</v>
      </c>
      <c r="G410" s="71">
        <v>0</v>
      </c>
    </row>
    <row r="411" spans="3:7" ht="15" customHeight="1" x14ac:dyDescent="0.25">
      <c r="C411" s="30">
        <v>45079</v>
      </c>
      <c r="D411" s="63" t="s">
        <v>61</v>
      </c>
      <c r="G411" s="71">
        <v>0</v>
      </c>
    </row>
    <row r="412" spans="3:7" ht="15" customHeight="1" x14ac:dyDescent="0.25">
      <c r="C412" s="30">
        <v>45082</v>
      </c>
      <c r="D412" s="63" t="s">
        <v>61</v>
      </c>
      <c r="G412" s="71">
        <v>0</v>
      </c>
    </row>
    <row r="413" spans="3:7" ht="15" customHeight="1" x14ac:dyDescent="0.25">
      <c r="C413" s="30">
        <v>45084</v>
      </c>
      <c r="D413" s="63" t="s">
        <v>61</v>
      </c>
      <c r="G413" s="71">
        <v>0</v>
      </c>
    </row>
    <row r="414" spans="3:7" ht="15" customHeight="1" x14ac:dyDescent="0.25">
      <c r="C414" s="30">
        <v>45085</v>
      </c>
      <c r="D414" s="63" t="s">
        <v>61</v>
      </c>
      <c r="G414" s="71">
        <v>0</v>
      </c>
    </row>
    <row r="415" spans="3:7" ht="15" customHeight="1" x14ac:dyDescent="0.25">
      <c r="C415" s="30">
        <v>45089</v>
      </c>
      <c r="D415" s="63" t="s">
        <v>61</v>
      </c>
      <c r="G415" s="71">
        <v>0</v>
      </c>
    </row>
    <row r="416" spans="3:7" ht="15" customHeight="1" x14ac:dyDescent="0.25">
      <c r="C416" s="30">
        <v>45091</v>
      </c>
      <c r="D416" s="63" t="s">
        <v>61</v>
      </c>
      <c r="G416" s="71">
        <v>0</v>
      </c>
    </row>
    <row r="417" spans="3:7" ht="15" customHeight="1" x14ac:dyDescent="0.25">
      <c r="C417" s="30">
        <v>45093</v>
      </c>
      <c r="D417" s="63" t="s">
        <v>61</v>
      </c>
      <c r="G417" s="71">
        <v>0</v>
      </c>
    </row>
    <row r="418" spans="3:7" ht="15" customHeight="1" x14ac:dyDescent="0.25">
      <c r="C418" s="30">
        <v>45096</v>
      </c>
      <c r="D418" s="63" t="s">
        <v>61</v>
      </c>
      <c r="G418" s="71">
        <v>0</v>
      </c>
    </row>
    <row r="419" spans="3:7" ht="15" customHeight="1" x14ac:dyDescent="0.25">
      <c r="C419" s="30">
        <v>45098</v>
      </c>
      <c r="D419" s="63" t="s">
        <v>61</v>
      </c>
      <c r="G419" s="71">
        <v>0</v>
      </c>
    </row>
    <row r="420" spans="3:7" ht="15" customHeight="1" x14ac:dyDescent="0.25">
      <c r="C420" s="30">
        <v>45100</v>
      </c>
      <c r="D420" s="63" t="s">
        <v>61</v>
      </c>
      <c r="G420" s="71">
        <v>0</v>
      </c>
    </row>
    <row r="421" spans="3:7" ht="15" customHeight="1" x14ac:dyDescent="0.25">
      <c r="C421" s="30">
        <v>45103</v>
      </c>
      <c r="D421" s="63" t="s">
        <v>61</v>
      </c>
      <c r="G421" s="71">
        <v>0</v>
      </c>
    </row>
    <row r="422" spans="3:7" ht="15" customHeight="1" x14ac:dyDescent="0.25">
      <c r="C422" s="30">
        <v>45105</v>
      </c>
      <c r="D422" s="63" t="s">
        <v>61</v>
      </c>
      <c r="G422" s="71">
        <v>0</v>
      </c>
    </row>
    <row r="423" spans="3:7" ht="15" customHeight="1" x14ac:dyDescent="0.25">
      <c r="C423" s="30">
        <v>45107</v>
      </c>
      <c r="D423" s="63" t="s">
        <v>61</v>
      </c>
      <c r="G423" s="71">
        <v>0</v>
      </c>
    </row>
    <row r="424" spans="3:7" ht="15" customHeight="1" x14ac:dyDescent="0.25">
      <c r="C424" s="30">
        <v>45110</v>
      </c>
      <c r="D424" s="63" t="s">
        <v>61</v>
      </c>
      <c r="G424" s="71">
        <v>0</v>
      </c>
    </row>
    <row r="425" spans="3:7" ht="15" customHeight="1" x14ac:dyDescent="0.25">
      <c r="C425" s="30">
        <v>45112</v>
      </c>
      <c r="D425" s="63" t="s">
        <v>61</v>
      </c>
      <c r="G425" s="71">
        <v>0</v>
      </c>
    </row>
    <row r="426" spans="3:7" ht="15" customHeight="1" x14ac:dyDescent="0.25">
      <c r="C426" s="30">
        <v>45114</v>
      </c>
      <c r="D426" s="63" t="s">
        <v>61</v>
      </c>
      <c r="G426" s="71">
        <v>0</v>
      </c>
    </row>
    <row r="427" spans="3:7" ht="15" customHeight="1" x14ac:dyDescent="0.25">
      <c r="C427" s="30">
        <v>45117</v>
      </c>
      <c r="D427" s="63" t="s">
        <v>61</v>
      </c>
      <c r="G427" s="71">
        <v>0</v>
      </c>
    </row>
    <row r="428" spans="3:7" ht="15" customHeight="1" x14ac:dyDescent="0.25">
      <c r="C428" s="30">
        <v>45119</v>
      </c>
      <c r="D428" s="63" t="s">
        <v>61</v>
      </c>
      <c r="G428" s="71">
        <v>0</v>
      </c>
    </row>
    <row r="429" spans="3:7" ht="15" customHeight="1" x14ac:dyDescent="0.25">
      <c r="C429" s="30">
        <v>45121</v>
      </c>
      <c r="D429" s="63" t="s">
        <v>61</v>
      </c>
      <c r="G429" s="71">
        <v>0</v>
      </c>
    </row>
    <row r="430" spans="3:7" ht="15" customHeight="1" x14ac:dyDescent="0.25">
      <c r="C430" s="30">
        <v>45124</v>
      </c>
      <c r="D430" s="63" t="s">
        <v>61</v>
      </c>
      <c r="G430" s="71">
        <v>0</v>
      </c>
    </row>
    <row r="431" spans="3:7" ht="15" customHeight="1" x14ac:dyDescent="0.25">
      <c r="C431" s="30">
        <v>45126</v>
      </c>
      <c r="D431" s="63" t="s">
        <v>61</v>
      </c>
      <c r="G431" s="71">
        <v>0</v>
      </c>
    </row>
    <row r="432" spans="3:7" ht="15" customHeight="1" x14ac:dyDescent="0.25">
      <c r="C432" s="30">
        <v>45128</v>
      </c>
      <c r="D432" s="63" t="s">
        <v>61</v>
      </c>
      <c r="G432" s="71">
        <v>0</v>
      </c>
    </row>
    <row r="433" spans="3:7" ht="15" customHeight="1" x14ac:dyDescent="0.25">
      <c r="C433" s="30">
        <v>45131</v>
      </c>
      <c r="D433" s="63" t="s">
        <v>61</v>
      </c>
      <c r="G433" s="71">
        <v>0</v>
      </c>
    </row>
    <row r="434" spans="3:7" ht="15" customHeight="1" x14ac:dyDescent="0.25">
      <c r="C434" s="30">
        <v>45133</v>
      </c>
      <c r="D434" s="63" t="s">
        <v>61</v>
      </c>
      <c r="G434" s="71">
        <v>0</v>
      </c>
    </row>
    <row r="435" spans="3:7" ht="15" customHeight="1" x14ac:dyDescent="0.25">
      <c r="C435" s="30">
        <v>45135</v>
      </c>
      <c r="D435" s="63" t="s">
        <v>61</v>
      </c>
      <c r="G435" s="71">
        <v>0</v>
      </c>
    </row>
    <row r="436" spans="3:7" ht="15" customHeight="1" x14ac:dyDescent="0.25">
      <c r="C436" s="30">
        <v>45138</v>
      </c>
      <c r="D436" s="63" t="s">
        <v>61</v>
      </c>
      <c r="G436" s="71">
        <v>0</v>
      </c>
    </row>
    <row r="437" spans="3:7" ht="15" customHeight="1" x14ac:dyDescent="0.25">
      <c r="C437" s="30">
        <v>45140</v>
      </c>
      <c r="D437" s="63" t="s">
        <v>61</v>
      </c>
      <c r="G437" s="71">
        <v>0</v>
      </c>
    </row>
    <row r="438" spans="3:7" ht="15" customHeight="1" x14ac:dyDescent="0.25">
      <c r="C438" s="30">
        <v>45142</v>
      </c>
      <c r="D438" s="63" t="s">
        <v>61</v>
      </c>
      <c r="G438" s="71">
        <v>0</v>
      </c>
    </row>
    <row r="439" spans="3:7" ht="15" customHeight="1" x14ac:dyDescent="0.25">
      <c r="C439" s="30">
        <v>45145</v>
      </c>
      <c r="D439" s="63" t="s">
        <v>61</v>
      </c>
      <c r="G439" s="71">
        <v>0</v>
      </c>
    </row>
    <row r="440" spans="3:7" ht="15" customHeight="1" x14ac:dyDescent="0.25">
      <c r="C440" s="30">
        <v>45147</v>
      </c>
      <c r="D440" s="63" t="s">
        <v>61</v>
      </c>
      <c r="G440" s="71">
        <v>0</v>
      </c>
    </row>
    <row r="441" spans="3:7" ht="15" customHeight="1" x14ac:dyDescent="0.25">
      <c r="C441" s="30">
        <v>45149</v>
      </c>
      <c r="D441" s="63" t="s">
        <v>61</v>
      </c>
      <c r="G441" s="71">
        <v>0</v>
      </c>
    </row>
    <row r="442" spans="3:7" ht="15" customHeight="1" x14ac:dyDescent="0.25">
      <c r="C442" s="30">
        <v>45154</v>
      </c>
      <c r="D442" s="63" t="s">
        <v>61</v>
      </c>
      <c r="G442" s="71">
        <v>0</v>
      </c>
    </row>
    <row r="443" spans="3:7" ht="15" customHeight="1" x14ac:dyDescent="0.25">
      <c r="C443" s="30">
        <v>45156</v>
      </c>
      <c r="D443" s="63" t="s">
        <v>61</v>
      </c>
      <c r="G443" s="71">
        <v>0</v>
      </c>
    </row>
    <row r="444" spans="3:7" ht="15" customHeight="1" x14ac:dyDescent="0.25">
      <c r="C444" s="30">
        <v>45159</v>
      </c>
      <c r="D444" s="63" t="s">
        <v>61</v>
      </c>
      <c r="G444" s="71">
        <v>0</v>
      </c>
    </row>
    <row r="445" spans="3:7" ht="15" customHeight="1" x14ac:dyDescent="0.25">
      <c r="C445" s="30">
        <v>45161</v>
      </c>
      <c r="D445" s="63" t="s">
        <v>61</v>
      </c>
      <c r="G445" s="71">
        <v>0</v>
      </c>
    </row>
    <row r="446" spans="3:7" ht="15" customHeight="1" x14ac:dyDescent="0.25">
      <c r="C446" s="30">
        <v>45163</v>
      </c>
      <c r="D446" s="63" t="s">
        <v>61</v>
      </c>
      <c r="G446" s="71">
        <v>0</v>
      </c>
    </row>
    <row r="447" spans="3:7" ht="15" customHeight="1" x14ac:dyDescent="0.25">
      <c r="C447" s="30">
        <v>45166</v>
      </c>
      <c r="D447" s="63" t="s">
        <v>61</v>
      </c>
      <c r="G447" s="71">
        <v>0</v>
      </c>
    </row>
    <row r="448" spans="3:7" ht="15" customHeight="1" x14ac:dyDescent="0.25">
      <c r="C448" s="30">
        <v>45168</v>
      </c>
      <c r="D448" s="63" t="s">
        <v>61</v>
      </c>
      <c r="G448" s="71">
        <v>0</v>
      </c>
    </row>
    <row r="449" spans="3:7" ht="15" customHeight="1" x14ac:dyDescent="0.25">
      <c r="C449" s="30">
        <v>45170</v>
      </c>
      <c r="D449" s="63" t="s">
        <v>61</v>
      </c>
      <c r="G449" s="71">
        <v>0</v>
      </c>
    </row>
    <row r="450" spans="3:7" ht="15" customHeight="1" x14ac:dyDescent="0.25">
      <c r="C450" s="30">
        <v>45173</v>
      </c>
      <c r="D450" s="63" t="s">
        <v>61</v>
      </c>
      <c r="G450" s="71">
        <v>0</v>
      </c>
    </row>
    <row r="451" spans="3:7" ht="15" customHeight="1" x14ac:dyDescent="0.25">
      <c r="C451" s="30">
        <v>45175</v>
      </c>
      <c r="D451" s="63" t="s">
        <v>61</v>
      </c>
      <c r="G451" s="71">
        <v>0</v>
      </c>
    </row>
    <row r="452" spans="3:7" ht="15" customHeight="1" x14ac:dyDescent="0.25">
      <c r="C452" s="30">
        <v>45177</v>
      </c>
      <c r="D452" s="63" t="s">
        <v>61</v>
      </c>
      <c r="G452" s="71">
        <v>0</v>
      </c>
    </row>
    <row r="453" spans="3:7" ht="15" customHeight="1" x14ac:dyDescent="0.25">
      <c r="C453" s="30">
        <v>45182</v>
      </c>
      <c r="D453" s="63" t="s">
        <v>61</v>
      </c>
      <c r="G453" s="71">
        <v>0</v>
      </c>
    </row>
    <row r="454" spans="3:7" ht="15" customHeight="1" x14ac:dyDescent="0.25">
      <c r="C454" s="30">
        <v>45184</v>
      </c>
      <c r="D454" s="63" t="s">
        <v>61</v>
      </c>
      <c r="G454" s="71">
        <v>0</v>
      </c>
    </row>
    <row r="455" spans="3:7" ht="15" customHeight="1" x14ac:dyDescent="0.25">
      <c r="C455" s="30">
        <v>45187</v>
      </c>
      <c r="D455" s="63" t="s">
        <v>61</v>
      </c>
      <c r="G455" s="71">
        <v>0</v>
      </c>
    </row>
    <row r="456" spans="3:7" ht="15" customHeight="1" x14ac:dyDescent="0.25">
      <c r="C456" s="30">
        <v>45189</v>
      </c>
      <c r="D456" s="63" t="s">
        <v>61</v>
      </c>
      <c r="G456" s="71">
        <v>0</v>
      </c>
    </row>
    <row r="457" spans="3:7" ht="15" customHeight="1" x14ac:dyDescent="0.25">
      <c r="C457" s="30">
        <v>45191</v>
      </c>
      <c r="D457" s="63" t="s">
        <v>61</v>
      </c>
      <c r="G457" s="71">
        <v>0</v>
      </c>
    </row>
    <row r="458" spans="3:7" ht="15" customHeight="1" x14ac:dyDescent="0.25">
      <c r="C458" s="30">
        <v>45194</v>
      </c>
      <c r="D458" s="63" t="s">
        <v>61</v>
      </c>
      <c r="G458" s="71">
        <v>0</v>
      </c>
    </row>
    <row r="459" spans="3:7" ht="15" customHeight="1" x14ac:dyDescent="0.25">
      <c r="C459" s="30">
        <v>45196</v>
      </c>
      <c r="D459" s="63" t="s">
        <v>61</v>
      </c>
      <c r="G459" s="71">
        <v>0</v>
      </c>
    </row>
    <row r="460" spans="3:7" ht="15" customHeight="1" x14ac:dyDescent="0.25">
      <c r="C460" s="30">
        <v>45198</v>
      </c>
      <c r="D460" s="63" t="s">
        <v>61</v>
      </c>
      <c r="G460" s="71">
        <v>0</v>
      </c>
    </row>
    <row r="461" spans="3:7" ht="15" customHeight="1" x14ac:dyDescent="0.25">
      <c r="C461" s="30">
        <v>45201</v>
      </c>
      <c r="D461" s="63" t="s">
        <v>61</v>
      </c>
      <c r="G461" s="71">
        <v>0</v>
      </c>
    </row>
    <row r="462" spans="3:7" ht="15" customHeight="1" x14ac:dyDescent="0.25">
      <c r="C462" s="30">
        <v>45203</v>
      </c>
      <c r="D462" s="63" t="s">
        <v>61</v>
      </c>
      <c r="G462" s="71">
        <v>0</v>
      </c>
    </row>
    <row r="463" spans="3:7" ht="15" customHeight="1" x14ac:dyDescent="0.25">
      <c r="C463" s="30">
        <v>45205</v>
      </c>
      <c r="D463" s="63" t="s">
        <v>61</v>
      </c>
      <c r="G463" s="71">
        <v>0</v>
      </c>
    </row>
    <row r="464" spans="3:7" ht="15" customHeight="1" x14ac:dyDescent="0.25">
      <c r="C464" s="30">
        <v>45208</v>
      </c>
      <c r="D464" s="63" t="s">
        <v>61</v>
      </c>
      <c r="G464" s="71">
        <v>0</v>
      </c>
    </row>
    <row r="465" spans="3:7" ht="15" customHeight="1" x14ac:dyDescent="0.25">
      <c r="C465" s="30">
        <v>45180</v>
      </c>
      <c r="D465" s="63" t="s">
        <v>61</v>
      </c>
      <c r="G465" s="71">
        <v>0</v>
      </c>
    </row>
    <row r="466" spans="3:7" ht="15" customHeight="1" x14ac:dyDescent="0.25">
      <c r="C466" s="30">
        <v>45215</v>
      </c>
      <c r="D466" s="63" t="s">
        <v>61</v>
      </c>
      <c r="G466" s="71">
        <v>0</v>
      </c>
    </row>
    <row r="467" spans="3:7" ht="15" customHeight="1" x14ac:dyDescent="0.25">
      <c r="C467" s="30">
        <v>45217</v>
      </c>
      <c r="D467" s="63" t="s">
        <v>61</v>
      </c>
      <c r="G467" s="71">
        <v>0</v>
      </c>
    </row>
    <row r="468" spans="3:7" ht="15" customHeight="1" x14ac:dyDescent="0.25">
      <c r="C468" s="30">
        <v>45219</v>
      </c>
      <c r="D468" s="63" t="s">
        <v>61</v>
      </c>
      <c r="G468" s="71">
        <v>0</v>
      </c>
    </row>
    <row r="469" spans="3:7" ht="15" customHeight="1" x14ac:dyDescent="0.25">
      <c r="C469" s="30">
        <v>45232</v>
      </c>
      <c r="D469" s="63" t="s">
        <v>61</v>
      </c>
      <c r="G469" s="71">
        <v>0</v>
      </c>
    </row>
    <row r="470" spans="3:7" ht="15" customHeight="1" x14ac:dyDescent="0.25">
      <c r="C470" s="30">
        <v>45233</v>
      </c>
      <c r="D470" s="63" t="s">
        <v>61</v>
      </c>
      <c r="G470" s="71">
        <v>0</v>
      </c>
    </row>
    <row r="471" spans="3:7" ht="15" customHeight="1" x14ac:dyDescent="0.25">
      <c r="C471" s="30">
        <v>45236</v>
      </c>
      <c r="D471" s="63" t="s">
        <v>61</v>
      </c>
      <c r="G471" s="71">
        <v>0</v>
      </c>
    </row>
    <row r="472" spans="3:7" ht="15" customHeight="1" x14ac:dyDescent="0.25">
      <c r="C472" s="30">
        <v>45238</v>
      </c>
      <c r="D472" s="63" t="s">
        <v>61</v>
      </c>
      <c r="G472" s="71">
        <v>0</v>
      </c>
    </row>
    <row r="473" spans="3:7" ht="15" customHeight="1" x14ac:dyDescent="0.25">
      <c r="C473" s="30">
        <v>45240</v>
      </c>
      <c r="D473" s="63" t="s">
        <v>61</v>
      </c>
      <c r="G473" s="71">
        <v>0</v>
      </c>
    </row>
    <row r="474" spans="3:7" ht="15" customHeight="1" x14ac:dyDescent="0.25">
      <c r="C474" s="30">
        <v>45243</v>
      </c>
      <c r="D474" s="63" t="s">
        <v>61</v>
      </c>
      <c r="G474" s="71">
        <v>0</v>
      </c>
    </row>
    <row r="475" spans="3:7" ht="15" customHeight="1" x14ac:dyDescent="0.25">
      <c r="C475" s="30">
        <v>45245</v>
      </c>
      <c r="D475" s="63" t="s">
        <v>61</v>
      </c>
      <c r="G475" s="71">
        <v>0</v>
      </c>
    </row>
    <row r="476" spans="3:7" ht="15" customHeight="1" x14ac:dyDescent="0.25">
      <c r="C476" s="30">
        <v>45247</v>
      </c>
      <c r="D476" s="63" t="s">
        <v>61</v>
      </c>
      <c r="G476" s="71">
        <v>0</v>
      </c>
    </row>
    <row r="477" spans="3:7" ht="15" customHeight="1" x14ac:dyDescent="0.25">
      <c r="C477" s="30">
        <v>45250</v>
      </c>
      <c r="D477" s="63" t="s">
        <v>61</v>
      </c>
      <c r="G477" s="71">
        <v>0</v>
      </c>
    </row>
    <row r="478" spans="3:7" ht="15" customHeight="1" x14ac:dyDescent="0.25">
      <c r="C478" s="30">
        <v>45252</v>
      </c>
      <c r="D478" s="63" t="s">
        <v>61</v>
      </c>
      <c r="G478" s="71">
        <v>0</v>
      </c>
    </row>
    <row r="479" spans="3:7" ht="15" customHeight="1" x14ac:dyDescent="0.25">
      <c r="C479" s="30">
        <v>45254</v>
      </c>
      <c r="D479" s="63" t="s">
        <v>61</v>
      </c>
      <c r="G479" s="71">
        <v>0</v>
      </c>
    </row>
    <row r="480" spans="3:7" ht="15" customHeight="1" x14ac:dyDescent="0.25">
      <c r="C480" s="30">
        <v>45257</v>
      </c>
      <c r="D480" s="63" t="s">
        <v>61</v>
      </c>
      <c r="G480" s="71">
        <v>0</v>
      </c>
    </row>
    <row r="481" spans="3:7" ht="15" customHeight="1" x14ac:dyDescent="0.25">
      <c r="C481" s="30">
        <v>45259</v>
      </c>
      <c r="D481" s="63" t="s">
        <v>61</v>
      </c>
      <c r="G481" s="71">
        <v>0</v>
      </c>
    </row>
    <row r="482" spans="3:7" ht="15" customHeight="1" x14ac:dyDescent="0.25">
      <c r="C482" s="30">
        <v>45261</v>
      </c>
      <c r="D482" s="63" t="s">
        <v>61</v>
      </c>
      <c r="G482" s="71">
        <v>0</v>
      </c>
    </row>
    <row r="483" spans="3:7" ht="15" customHeight="1" x14ac:dyDescent="0.25">
      <c r="C483" s="30">
        <v>45264</v>
      </c>
      <c r="D483" s="63" t="s">
        <v>61</v>
      </c>
      <c r="G483" s="71">
        <v>0</v>
      </c>
    </row>
    <row r="484" spans="3:7" ht="15" customHeight="1" x14ac:dyDescent="0.25">
      <c r="C484" s="30">
        <v>45265</v>
      </c>
      <c r="D484" s="63" t="s">
        <v>61</v>
      </c>
      <c r="G484" s="71">
        <v>0</v>
      </c>
    </row>
    <row r="485" spans="3:7" ht="15" customHeight="1" x14ac:dyDescent="0.25">
      <c r="C485" s="30">
        <v>45271</v>
      </c>
      <c r="D485" s="63" t="s">
        <v>61</v>
      </c>
      <c r="G485" s="71">
        <v>0</v>
      </c>
    </row>
    <row r="486" spans="3:7" ht="15" customHeight="1" x14ac:dyDescent="0.25">
      <c r="C486" s="30">
        <v>45273</v>
      </c>
      <c r="D486" s="63" t="s">
        <v>61</v>
      </c>
      <c r="G486" s="71">
        <v>0</v>
      </c>
    </row>
    <row r="487" spans="3:7" ht="15" customHeight="1" x14ac:dyDescent="0.25">
      <c r="C487" s="30">
        <v>45275</v>
      </c>
      <c r="D487" s="63" t="s">
        <v>61</v>
      </c>
      <c r="G487" s="71">
        <v>0</v>
      </c>
    </row>
    <row r="488" spans="3:7" ht="15" customHeight="1" x14ac:dyDescent="0.25">
      <c r="C488" s="30">
        <v>45278</v>
      </c>
      <c r="D488" s="63" t="s">
        <v>61</v>
      </c>
      <c r="G488" s="71">
        <v>0</v>
      </c>
    </row>
    <row r="489" spans="3:7" ht="15" customHeight="1" x14ac:dyDescent="0.25">
      <c r="C489" s="30">
        <v>45280</v>
      </c>
      <c r="D489" s="63" t="s">
        <v>61</v>
      </c>
      <c r="G489" s="71">
        <v>0</v>
      </c>
    </row>
    <row r="490" spans="3:7" ht="15" customHeight="1" x14ac:dyDescent="0.25">
      <c r="C490" s="30">
        <v>45282</v>
      </c>
      <c r="D490" s="63" t="s">
        <v>61</v>
      </c>
      <c r="G490" s="71">
        <v>0</v>
      </c>
    </row>
    <row r="491" spans="3:7" ht="15" customHeight="1" x14ac:dyDescent="0.25">
      <c r="C491" s="30">
        <v>45286</v>
      </c>
      <c r="D491" s="63" t="s">
        <v>61</v>
      </c>
      <c r="G491" s="71">
        <v>0</v>
      </c>
    </row>
    <row r="492" spans="3:7" ht="15" customHeight="1" x14ac:dyDescent="0.25">
      <c r="C492" s="30">
        <v>45287</v>
      </c>
      <c r="D492" s="63" t="s">
        <v>61</v>
      </c>
      <c r="G492" s="71">
        <v>0</v>
      </c>
    </row>
    <row r="493" spans="3:7" ht="15" customHeight="1" x14ac:dyDescent="0.25">
      <c r="C493" s="30">
        <v>45289</v>
      </c>
      <c r="D493" s="63" t="s">
        <v>61</v>
      </c>
      <c r="G493" s="71">
        <v>0</v>
      </c>
    </row>
    <row r="494" spans="3:7" ht="15" customHeight="1" x14ac:dyDescent="0.25">
      <c r="C494" s="30">
        <v>45317</v>
      </c>
      <c r="D494" s="63" t="s">
        <v>61</v>
      </c>
      <c r="G494" s="71">
        <v>0</v>
      </c>
    </row>
    <row r="495" spans="3:7" ht="15" customHeight="1" x14ac:dyDescent="0.25">
      <c r="C495" s="30">
        <v>45321</v>
      </c>
      <c r="D495" s="63" t="s">
        <v>61</v>
      </c>
      <c r="G495" s="71">
        <v>0</v>
      </c>
    </row>
    <row r="496" spans="3:7" ht="15" customHeight="1" x14ac:dyDescent="0.25">
      <c r="C496" s="30">
        <v>45324</v>
      </c>
      <c r="D496" s="63" t="s">
        <v>61</v>
      </c>
      <c r="G496" s="71">
        <v>0</v>
      </c>
    </row>
    <row r="497" spans="3:7" ht="15" customHeight="1" x14ac:dyDescent="0.25">
      <c r="C497" s="30">
        <v>45327</v>
      </c>
      <c r="D497" s="63" t="s">
        <v>61</v>
      </c>
      <c r="G497" s="71">
        <v>0</v>
      </c>
    </row>
    <row r="498" spans="3:7" ht="15" customHeight="1" x14ac:dyDescent="0.25">
      <c r="C498" s="30">
        <v>45329</v>
      </c>
      <c r="D498" s="63" t="s">
        <v>61</v>
      </c>
      <c r="G498" s="71">
        <v>0</v>
      </c>
    </row>
    <row r="499" spans="3:7" ht="15" customHeight="1" x14ac:dyDescent="0.25">
      <c r="C499" s="30">
        <v>45331</v>
      </c>
      <c r="D499" s="63" t="s">
        <v>61</v>
      </c>
      <c r="F499" t="s">
        <v>193</v>
      </c>
      <c r="G499" s="71">
        <v>0</v>
      </c>
    </row>
    <row r="500" spans="3:7" ht="15" customHeight="1" x14ac:dyDescent="0.25">
      <c r="C500" s="30">
        <v>45334</v>
      </c>
      <c r="D500" s="63" t="s">
        <v>61</v>
      </c>
      <c r="G500" s="71">
        <v>0</v>
      </c>
    </row>
    <row r="501" spans="3:7" ht="15" customHeight="1" x14ac:dyDescent="0.25">
      <c r="C501" s="30">
        <v>45336</v>
      </c>
      <c r="D501" s="63" t="s">
        <v>61</v>
      </c>
      <c r="G501" s="71">
        <v>0</v>
      </c>
    </row>
    <row r="502" spans="3:7" ht="15" customHeight="1" x14ac:dyDescent="0.25">
      <c r="C502" s="30">
        <v>45338</v>
      </c>
      <c r="D502" s="63" t="s">
        <v>61</v>
      </c>
      <c r="G502" s="71">
        <v>0</v>
      </c>
    </row>
    <row r="503" spans="3:7" ht="15" customHeight="1" x14ac:dyDescent="0.25">
      <c r="C503" s="30">
        <v>45342</v>
      </c>
      <c r="D503" s="63" t="s">
        <v>61</v>
      </c>
      <c r="G503" s="71">
        <v>0</v>
      </c>
    </row>
    <row r="504" spans="3:7" ht="15" customHeight="1" x14ac:dyDescent="0.25">
      <c r="C504" s="30">
        <v>45343</v>
      </c>
      <c r="D504" s="63" t="s">
        <v>61</v>
      </c>
      <c r="G504" s="71">
        <v>0</v>
      </c>
    </row>
    <row r="505" spans="3:7" ht="15" customHeight="1" x14ac:dyDescent="0.25">
      <c r="C505" s="30">
        <v>45345</v>
      </c>
      <c r="D505" s="63" t="s">
        <v>61</v>
      </c>
      <c r="G505" s="71">
        <v>0</v>
      </c>
    </row>
    <row r="506" spans="3:7" ht="15" customHeight="1" x14ac:dyDescent="0.25">
      <c r="C506" s="30">
        <v>45348</v>
      </c>
      <c r="D506" s="63" t="s">
        <v>61</v>
      </c>
      <c r="G506" s="71">
        <v>0</v>
      </c>
    </row>
    <row r="507" spans="3:7" ht="15" customHeight="1" x14ac:dyDescent="0.25">
      <c r="C507" s="30">
        <v>45350</v>
      </c>
      <c r="D507" s="63" t="s">
        <v>61</v>
      </c>
      <c r="G507" s="71">
        <v>0</v>
      </c>
    </row>
    <row r="508" spans="3:7" ht="15" customHeight="1" x14ac:dyDescent="0.25">
      <c r="C508" s="30">
        <v>45352</v>
      </c>
      <c r="D508" s="63" t="s">
        <v>61</v>
      </c>
      <c r="G508" s="71">
        <v>0</v>
      </c>
    </row>
    <row r="509" spans="3:7" ht="15" customHeight="1" x14ac:dyDescent="0.25">
      <c r="C509" s="30">
        <v>45355</v>
      </c>
      <c r="D509" s="63" t="s">
        <v>61</v>
      </c>
      <c r="G509" s="71">
        <v>0</v>
      </c>
    </row>
    <row r="510" spans="3:7" ht="15" customHeight="1" x14ac:dyDescent="0.25">
      <c r="C510" s="30">
        <v>45357</v>
      </c>
      <c r="D510" s="63" t="s">
        <v>61</v>
      </c>
      <c r="G510" s="71">
        <v>0</v>
      </c>
    </row>
    <row r="511" spans="3:7" ht="15" customHeight="1" x14ac:dyDescent="0.25">
      <c r="C511" s="30">
        <v>45359</v>
      </c>
      <c r="D511" s="63" t="s">
        <v>61</v>
      </c>
      <c r="G511" s="71">
        <v>0</v>
      </c>
    </row>
    <row r="512" spans="3:7" ht="15" customHeight="1" x14ac:dyDescent="0.25">
      <c r="C512" s="30">
        <v>45362</v>
      </c>
      <c r="D512" s="63" t="s">
        <v>61</v>
      </c>
      <c r="G512" s="71">
        <v>0</v>
      </c>
    </row>
    <row r="513" spans="3:7" ht="15" customHeight="1" x14ac:dyDescent="0.25">
      <c r="C513" s="30">
        <v>45364</v>
      </c>
      <c r="D513" s="63" t="s">
        <v>61</v>
      </c>
      <c r="G513" s="71">
        <v>0</v>
      </c>
    </row>
    <row r="514" spans="3:7" ht="15" customHeight="1" x14ac:dyDescent="0.25">
      <c r="C514" s="30">
        <v>45366</v>
      </c>
      <c r="D514" s="63" t="s">
        <v>61</v>
      </c>
      <c r="G514" s="71">
        <v>0</v>
      </c>
    </row>
    <row r="515" spans="3:7" ht="15" customHeight="1" x14ac:dyDescent="0.25">
      <c r="C515" s="30">
        <v>45371</v>
      </c>
      <c r="D515" s="63" t="s">
        <v>61</v>
      </c>
      <c r="G515" s="71">
        <v>0</v>
      </c>
    </row>
    <row r="516" spans="3:7" ht="15" customHeight="1" x14ac:dyDescent="0.25">
      <c r="C516" s="30">
        <v>45344</v>
      </c>
      <c r="D516" s="63" t="s">
        <v>61</v>
      </c>
      <c r="G516" s="71">
        <v>0</v>
      </c>
    </row>
    <row r="517" spans="3:7" x14ac:dyDescent="0.25">
      <c r="C517" s="30">
        <v>45376</v>
      </c>
      <c r="D517" s="63" t="s">
        <v>61</v>
      </c>
      <c r="G517" s="71">
        <v>0</v>
      </c>
    </row>
    <row r="518" spans="3:7" ht="15" customHeight="1" x14ac:dyDescent="0.25">
      <c r="C518" s="30">
        <v>45397</v>
      </c>
      <c r="D518" s="63" t="s">
        <v>61</v>
      </c>
      <c r="G518" s="71">
        <v>0</v>
      </c>
    </row>
    <row r="519" spans="3:7" ht="15" customHeight="1" x14ac:dyDescent="0.25">
      <c r="C519" s="30">
        <v>45399</v>
      </c>
      <c r="D519" s="63" t="s">
        <v>61</v>
      </c>
      <c r="G519" s="71">
        <v>0</v>
      </c>
    </row>
    <row r="520" spans="3:7" ht="15" customHeight="1" x14ac:dyDescent="0.25">
      <c r="C520" s="30">
        <v>45401</v>
      </c>
      <c r="D520" s="63" t="s">
        <v>61</v>
      </c>
      <c r="G520" s="71">
        <v>0</v>
      </c>
    </row>
    <row r="521" spans="3:7" ht="15" customHeight="1" x14ac:dyDescent="0.25">
      <c r="C521" s="30">
        <v>45404</v>
      </c>
      <c r="D521" s="63" t="s">
        <v>61</v>
      </c>
      <c r="G521" s="71">
        <v>0</v>
      </c>
    </row>
    <row r="522" spans="3:7" ht="15" customHeight="1" x14ac:dyDescent="0.25">
      <c r="C522" s="30">
        <v>45406</v>
      </c>
      <c r="D522" s="63" t="s">
        <v>61</v>
      </c>
      <c r="G522" s="71">
        <v>0</v>
      </c>
    </row>
    <row r="523" spans="3:7" ht="15" customHeight="1" x14ac:dyDescent="0.25">
      <c r="C523" s="30">
        <v>45408</v>
      </c>
      <c r="D523" s="63" t="s">
        <v>61</v>
      </c>
      <c r="G523" s="71">
        <v>0</v>
      </c>
    </row>
    <row r="524" spans="3:7" ht="15" customHeight="1" x14ac:dyDescent="0.25">
      <c r="C524" s="30">
        <v>45412</v>
      </c>
      <c r="D524" s="63" t="s">
        <v>61</v>
      </c>
      <c r="G524" s="71">
        <v>0</v>
      </c>
    </row>
    <row r="525" spans="3:7" ht="15" customHeight="1" x14ac:dyDescent="0.25">
      <c r="C525" s="30">
        <v>45414</v>
      </c>
      <c r="D525" s="63" t="s">
        <v>61</v>
      </c>
      <c r="G525" s="71">
        <v>0</v>
      </c>
    </row>
    <row r="526" spans="3:7" ht="15" customHeight="1" x14ac:dyDescent="0.25">
      <c r="C526" s="30">
        <v>45415</v>
      </c>
      <c r="D526" s="63" t="s">
        <v>61</v>
      </c>
      <c r="G526" s="71">
        <v>0</v>
      </c>
    </row>
    <row r="527" spans="3:7" ht="15" customHeight="1" x14ac:dyDescent="0.25">
      <c r="C527" s="30">
        <v>45418</v>
      </c>
      <c r="D527" s="63" t="s">
        <v>61</v>
      </c>
      <c r="G527" s="71">
        <v>0</v>
      </c>
    </row>
    <row r="528" spans="3:7" ht="15" customHeight="1" x14ac:dyDescent="0.25">
      <c r="C528" s="30">
        <v>45420</v>
      </c>
      <c r="D528" s="63" t="s">
        <v>61</v>
      </c>
      <c r="G528" s="71">
        <v>0</v>
      </c>
    </row>
    <row r="529" spans="3:7" ht="15" customHeight="1" x14ac:dyDescent="0.25">
      <c r="C529" s="30">
        <v>45422</v>
      </c>
      <c r="D529" s="63" t="s">
        <v>61</v>
      </c>
      <c r="G529" s="71">
        <v>0</v>
      </c>
    </row>
    <row r="530" spans="3:7" ht="15" customHeight="1" x14ac:dyDescent="0.25">
      <c r="C530" s="30">
        <v>45425</v>
      </c>
      <c r="D530" s="63" t="s">
        <v>61</v>
      </c>
      <c r="G530" s="71">
        <v>0</v>
      </c>
    </row>
    <row r="531" spans="3:7" ht="15" customHeight="1" x14ac:dyDescent="0.25">
      <c r="C531" s="30">
        <v>45427</v>
      </c>
      <c r="D531" s="63" t="s">
        <v>61</v>
      </c>
      <c r="G531" s="71">
        <v>0</v>
      </c>
    </row>
    <row r="532" spans="3:7" ht="15" customHeight="1" x14ac:dyDescent="0.25">
      <c r="C532" s="30">
        <v>45429</v>
      </c>
      <c r="D532" s="63" t="s">
        <v>61</v>
      </c>
      <c r="G532" s="71">
        <v>0</v>
      </c>
    </row>
    <row r="533" spans="3:7" ht="15" customHeight="1" x14ac:dyDescent="0.25">
      <c r="C533" s="30">
        <v>45432</v>
      </c>
      <c r="D533" s="63" t="s">
        <v>61</v>
      </c>
      <c r="G533" s="71">
        <v>0</v>
      </c>
    </row>
    <row r="534" spans="3:7" ht="15" customHeight="1" x14ac:dyDescent="0.25">
      <c r="C534" s="30">
        <v>45434</v>
      </c>
      <c r="D534" s="63" t="s">
        <v>61</v>
      </c>
      <c r="G534" s="71">
        <v>0</v>
      </c>
    </row>
    <row r="535" spans="3:7" ht="15" customHeight="1" x14ac:dyDescent="0.25">
      <c r="C535" s="30">
        <v>45436</v>
      </c>
      <c r="D535" s="63" t="s">
        <v>61</v>
      </c>
      <c r="G535" s="71">
        <v>0</v>
      </c>
    </row>
    <row r="536" spans="3:7" ht="15" customHeight="1" x14ac:dyDescent="0.25">
      <c r="C536" s="30">
        <v>45439</v>
      </c>
      <c r="D536" s="63" t="s">
        <v>61</v>
      </c>
      <c r="G536" s="71">
        <v>0</v>
      </c>
    </row>
    <row r="537" spans="3:7" ht="15" customHeight="1" x14ac:dyDescent="0.25">
      <c r="C537" s="30">
        <v>45441</v>
      </c>
      <c r="D537" s="63" t="s">
        <v>61</v>
      </c>
      <c r="G537" s="71">
        <v>0</v>
      </c>
    </row>
    <row r="538" spans="3:7" ht="15" customHeight="1" x14ac:dyDescent="0.25">
      <c r="C538" s="30">
        <v>45443</v>
      </c>
      <c r="D538" s="63" t="s">
        <v>61</v>
      </c>
      <c r="G538" s="71">
        <v>0</v>
      </c>
    </row>
    <row r="539" spans="3:7" ht="15" customHeight="1" x14ac:dyDescent="0.25">
      <c r="C539" s="30">
        <v>45446</v>
      </c>
      <c r="D539" s="63" t="s">
        <v>61</v>
      </c>
      <c r="G539" s="71">
        <v>0</v>
      </c>
    </row>
    <row r="540" spans="3:7" ht="15" customHeight="1" x14ac:dyDescent="0.25">
      <c r="C540" s="30">
        <v>45448</v>
      </c>
      <c r="D540" s="63" t="s">
        <v>61</v>
      </c>
      <c r="G540" s="71">
        <v>0</v>
      </c>
    </row>
    <row r="541" spans="3:7" ht="15" customHeight="1" x14ac:dyDescent="0.25">
      <c r="C541" s="30">
        <v>45450</v>
      </c>
      <c r="D541" s="63" t="s">
        <v>61</v>
      </c>
      <c r="G541" s="71">
        <v>0</v>
      </c>
    </row>
    <row r="542" spans="3:7" ht="15" customHeight="1" x14ac:dyDescent="0.25">
      <c r="C542" s="30">
        <v>45453</v>
      </c>
      <c r="D542" s="63" t="s">
        <v>61</v>
      </c>
      <c r="G542" s="71">
        <v>0</v>
      </c>
    </row>
    <row r="543" spans="3:7" ht="15" customHeight="1" x14ac:dyDescent="0.25">
      <c r="C543" s="30">
        <v>45455</v>
      </c>
      <c r="D543" s="63" t="s">
        <v>61</v>
      </c>
      <c r="G543" s="71">
        <v>0</v>
      </c>
    </row>
    <row r="544" spans="3:7" ht="15" customHeight="1" x14ac:dyDescent="0.25">
      <c r="C544" s="30">
        <v>45457</v>
      </c>
      <c r="D544" s="63" t="s">
        <v>61</v>
      </c>
      <c r="G544" s="71">
        <v>0</v>
      </c>
    </row>
    <row r="545" spans="3:7" ht="15" customHeight="1" x14ac:dyDescent="0.25">
      <c r="C545" s="30">
        <v>45460</v>
      </c>
      <c r="D545" s="63" t="s">
        <v>61</v>
      </c>
      <c r="G545" s="71">
        <v>0</v>
      </c>
    </row>
    <row r="546" spans="3:7" ht="15" customHeight="1" x14ac:dyDescent="0.25">
      <c r="C546" s="30">
        <v>45462</v>
      </c>
      <c r="D546" s="63" t="s">
        <v>61</v>
      </c>
      <c r="G546" s="71">
        <v>0</v>
      </c>
    </row>
    <row r="547" spans="3:7" ht="15" customHeight="1" x14ac:dyDescent="0.25">
      <c r="C547" s="30">
        <v>45464</v>
      </c>
      <c r="D547" s="63" t="s">
        <v>61</v>
      </c>
      <c r="G547" s="71">
        <v>0</v>
      </c>
    </row>
    <row r="548" spans="3:7" ht="15" customHeight="1" x14ac:dyDescent="0.25">
      <c r="C548" s="30">
        <v>45467</v>
      </c>
      <c r="D548" s="63" t="s">
        <v>61</v>
      </c>
      <c r="G548" s="71">
        <v>0</v>
      </c>
    </row>
    <row r="549" spans="3:7" ht="15" customHeight="1" x14ac:dyDescent="0.25">
      <c r="C549" s="30">
        <v>45469</v>
      </c>
      <c r="D549" s="63" t="s">
        <v>61</v>
      </c>
      <c r="G549" s="71">
        <v>0</v>
      </c>
    </row>
    <row r="550" spans="3:7" ht="14.25" customHeight="1" x14ac:dyDescent="0.25">
      <c r="C550" s="30">
        <v>45471</v>
      </c>
      <c r="D550" s="63" t="s">
        <v>61</v>
      </c>
      <c r="G550" s="71">
        <v>0</v>
      </c>
    </row>
    <row r="551" spans="3:7" ht="14.25" customHeight="1" x14ac:dyDescent="0.25">
      <c r="C551" s="30">
        <v>45474</v>
      </c>
      <c r="D551" s="63" t="s">
        <v>61</v>
      </c>
      <c r="G551" s="71">
        <v>0</v>
      </c>
    </row>
    <row r="552" spans="3:7" ht="14.25" customHeight="1" x14ac:dyDescent="0.25">
      <c r="C552" s="30">
        <v>45476</v>
      </c>
      <c r="D552" s="63" t="s">
        <v>61</v>
      </c>
      <c r="G552" s="71">
        <v>0</v>
      </c>
    </row>
    <row r="553" spans="3:7" ht="14.25" customHeight="1" x14ac:dyDescent="0.25">
      <c r="C553" s="30">
        <v>45478</v>
      </c>
      <c r="D553" s="63" t="s">
        <v>61</v>
      </c>
      <c r="G553" s="71">
        <v>0</v>
      </c>
    </row>
    <row r="554" spans="3:7" ht="14.25" customHeight="1" x14ac:dyDescent="0.25">
      <c r="C554" s="30">
        <v>45481</v>
      </c>
      <c r="D554" s="63" t="s">
        <v>61</v>
      </c>
      <c r="G554" s="71">
        <v>0</v>
      </c>
    </row>
    <row r="555" spans="3:7" ht="14.25" customHeight="1" x14ac:dyDescent="0.25">
      <c r="C555" s="30">
        <v>45483</v>
      </c>
      <c r="D555" s="63" t="s">
        <v>61</v>
      </c>
      <c r="G555" s="71">
        <v>0</v>
      </c>
    </row>
    <row r="556" spans="3:7" ht="14.25" customHeight="1" x14ac:dyDescent="0.25">
      <c r="C556" s="30">
        <v>45485</v>
      </c>
      <c r="D556" s="63" t="s">
        <v>61</v>
      </c>
      <c r="G556" s="71">
        <v>0</v>
      </c>
    </row>
    <row r="557" spans="3:7" ht="14.25" customHeight="1" x14ac:dyDescent="0.25">
      <c r="C557" s="30">
        <v>45488</v>
      </c>
      <c r="D557" s="63" t="s">
        <v>61</v>
      </c>
      <c r="G557" s="71">
        <v>0</v>
      </c>
    </row>
    <row r="558" spans="3:7" ht="14.25" customHeight="1" x14ac:dyDescent="0.25">
      <c r="C558" s="30">
        <v>45490</v>
      </c>
      <c r="D558" s="63" t="s">
        <v>61</v>
      </c>
      <c r="G558" s="71">
        <v>0</v>
      </c>
    </row>
    <row r="559" spans="3:7" ht="14.25" customHeight="1" x14ac:dyDescent="0.25">
      <c r="C559" s="30">
        <v>45492</v>
      </c>
      <c r="D559" s="63" t="s">
        <v>61</v>
      </c>
      <c r="G559" s="71">
        <v>0</v>
      </c>
    </row>
    <row r="560" spans="3:7" ht="14.25" customHeight="1" x14ac:dyDescent="0.25">
      <c r="C560" s="30">
        <v>45495</v>
      </c>
      <c r="D560" s="63" t="s">
        <v>61</v>
      </c>
      <c r="G560" s="71">
        <v>0</v>
      </c>
    </row>
    <row r="561" spans="3:7" ht="14.25" customHeight="1" x14ac:dyDescent="0.25">
      <c r="C561" s="30">
        <v>45497</v>
      </c>
      <c r="D561" s="63" t="s">
        <v>61</v>
      </c>
      <c r="G561" s="71">
        <v>0</v>
      </c>
    </row>
    <row r="562" spans="3:7" ht="14.25" customHeight="1" x14ac:dyDescent="0.25">
      <c r="C562" s="30">
        <v>45499</v>
      </c>
      <c r="D562" s="63" t="s">
        <v>61</v>
      </c>
      <c r="G562" s="71">
        <v>0</v>
      </c>
    </row>
    <row r="563" spans="3:7" ht="14.25" customHeight="1" x14ac:dyDescent="0.25">
      <c r="C563" s="30">
        <v>45502</v>
      </c>
      <c r="D563" s="63" t="s">
        <v>61</v>
      </c>
      <c r="G563" s="71">
        <v>0</v>
      </c>
    </row>
    <row r="564" spans="3:7" ht="14.25" customHeight="1" x14ac:dyDescent="0.25">
      <c r="C564" s="30">
        <v>45504</v>
      </c>
      <c r="D564" s="63" t="s">
        <v>61</v>
      </c>
      <c r="G564" s="71">
        <v>0</v>
      </c>
    </row>
    <row r="565" spans="3:7" ht="14.25" customHeight="1" x14ac:dyDescent="0.25">
      <c r="C565" s="30">
        <v>45506</v>
      </c>
      <c r="D565" s="63" t="s">
        <v>61</v>
      </c>
      <c r="G565" s="71">
        <v>0</v>
      </c>
    </row>
    <row r="566" spans="3:7" ht="14.25" customHeight="1" x14ac:dyDescent="0.25">
      <c r="C566" s="30">
        <v>45509</v>
      </c>
      <c r="D566" s="63" t="s">
        <v>61</v>
      </c>
      <c r="G566" s="71">
        <v>0</v>
      </c>
    </row>
    <row r="567" spans="3:7" ht="14.25" customHeight="1" x14ac:dyDescent="0.25">
      <c r="C567" s="30">
        <v>45511</v>
      </c>
      <c r="D567" s="63" t="s">
        <v>61</v>
      </c>
      <c r="G567" s="71">
        <v>0</v>
      </c>
    </row>
    <row r="568" spans="3:7" ht="14.25" customHeight="1" x14ac:dyDescent="0.25">
      <c r="C568" s="30">
        <v>45513</v>
      </c>
      <c r="D568" s="63" t="s">
        <v>61</v>
      </c>
      <c r="G568" s="71">
        <v>0</v>
      </c>
    </row>
    <row r="569" spans="3:7" ht="14.25" customHeight="1" x14ac:dyDescent="0.25">
      <c r="C569" s="30">
        <v>45516</v>
      </c>
      <c r="D569" s="63" t="s">
        <v>61</v>
      </c>
      <c r="G569" s="71">
        <v>0</v>
      </c>
    </row>
    <row r="570" spans="3:7" ht="14.25" customHeight="1" x14ac:dyDescent="0.25">
      <c r="C570" s="30">
        <v>45518</v>
      </c>
      <c r="D570" s="63" t="s">
        <v>61</v>
      </c>
      <c r="G570" s="71">
        <v>0</v>
      </c>
    </row>
    <row r="571" spans="3:7" ht="14.25" customHeight="1" x14ac:dyDescent="0.25">
      <c r="C571" s="30">
        <v>45520</v>
      </c>
      <c r="D571" s="63" t="s">
        <v>61</v>
      </c>
      <c r="G571" s="71">
        <v>0</v>
      </c>
    </row>
    <row r="572" spans="3:7" ht="14.25" customHeight="1" x14ac:dyDescent="0.25">
      <c r="C572" s="30">
        <v>45524</v>
      </c>
      <c r="D572" s="63" t="s">
        <v>61</v>
      </c>
      <c r="G572" s="71">
        <v>0</v>
      </c>
    </row>
    <row r="573" spans="3:7" ht="14.25" customHeight="1" x14ac:dyDescent="0.25">
      <c r="C573" s="30">
        <v>45525</v>
      </c>
      <c r="D573" s="63" t="s">
        <v>61</v>
      </c>
      <c r="G573" s="71">
        <v>0</v>
      </c>
    </row>
    <row r="574" spans="3:7" ht="14.25" customHeight="1" x14ac:dyDescent="0.25">
      <c r="C574" s="30">
        <v>45527</v>
      </c>
      <c r="D574" s="63" t="s">
        <v>61</v>
      </c>
      <c r="G574" s="71">
        <v>0</v>
      </c>
    </row>
    <row r="575" spans="3:7" ht="14.25" customHeight="1" x14ac:dyDescent="0.25">
      <c r="C575" s="30">
        <v>45530</v>
      </c>
      <c r="D575" s="63" t="s">
        <v>61</v>
      </c>
      <c r="G575" s="71">
        <v>0</v>
      </c>
    </row>
    <row r="576" spans="3:7" ht="14.25" customHeight="1" x14ac:dyDescent="0.25">
      <c r="C576" s="30">
        <v>45532</v>
      </c>
      <c r="D576" s="63" t="s">
        <v>61</v>
      </c>
      <c r="G576" s="71">
        <v>0</v>
      </c>
    </row>
    <row r="577" spans="3:7" ht="14.25" customHeight="1" x14ac:dyDescent="0.25">
      <c r="C577" s="30">
        <v>45534</v>
      </c>
      <c r="D577" s="63" t="s">
        <v>61</v>
      </c>
      <c r="G577" s="71">
        <v>0</v>
      </c>
    </row>
    <row r="578" spans="3:7" ht="14.25" customHeight="1" x14ac:dyDescent="0.25">
      <c r="C578" s="30">
        <v>45537</v>
      </c>
      <c r="D578" s="63" t="s">
        <v>61</v>
      </c>
      <c r="G578" s="71">
        <v>0</v>
      </c>
    </row>
    <row r="579" spans="3:7" ht="14.25" customHeight="1" x14ac:dyDescent="0.25">
      <c r="C579" s="30">
        <v>45539</v>
      </c>
      <c r="D579" s="63" t="s">
        <v>61</v>
      </c>
      <c r="G579" s="71">
        <v>0</v>
      </c>
    </row>
    <row r="580" spans="3:7" ht="14.25" customHeight="1" x14ac:dyDescent="0.25">
      <c r="C580" s="30">
        <v>45541</v>
      </c>
      <c r="D580" s="63" t="s">
        <v>61</v>
      </c>
      <c r="G580" s="71">
        <v>0</v>
      </c>
    </row>
    <row r="581" spans="3:7" ht="14.25" customHeight="1" x14ac:dyDescent="0.25">
      <c r="C581" s="30">
        <v>45546</v>
      </c>
      <c r="D581" s="63" t="s">
        <v>61</v>
      </c>
      <c r="G581" s="71">
        <v>0</v>
      </c>
    </row>
    <row r="582" spans="3:7" ht="14.25" customHeight="1" x14ac:dyDescent="0.25">
      <c r="C582" s="30">
        <v>45547</v>
      </c>
      <c r="D582" s="63" t="s">
        <v>61</v>
      </c>
      <c r="G582" s="71">
        <v>0</v>
      </c>
    </row>
    <row r="583" spans="3:7" ht="14.25" customHeight="1" x14ac:dyDescent="0.25">
      <c r="C583" s="30">
        <v>45548</v>
      </c>
      <c r="D583" s="63" t="s">
        <v>61</v>
      </c>
      <c r="G583" s="71">
        <v>0</v>
      </c>
    </row>
    <row r="584" spans="3:7" ht="14.25" customHeight="1" x14ac:dyDescent="0.25">
      <c r="C584" s="30">
        <v>45551</v>
      </c>
      <c r="D584" s="63" t="s">
        <v>61</v>
      </c>
      <c r="G584" s="71">
        <v>0</v>
      </c>
    </row>
    <row r="585" spans="3:7" ht="14.25" customHeight="1" x14ac:dyDescent="0.25">
      <c r="C585" s="30">
        <v>45553</v>
      </c>
      <c r="D585" s="63" t="s">
        <v>61</v>
      </c>
      <c r="G585" s="71">
        <v>0</v>
      </c>
    </row>
    <row r="586" spans="3:7" ht="14.25" customHeight="1" x14ac:dyDescent="0.25">
      <c r="C586" s="30">
        <v>45555</v>
      </c>
      <c r="D586" s="63" t="s">
        <v>61</v>
      </c>
      <c r="G586" s="71">
        <v>0</v>
      </c>
    </row>
    <row r="587" spans="3:7" ht="14.25" customHeight="1" x14ac:dyDescent="0.25">
      <c r="C587" s="30">
        <v>45558</v>
      </c>
      <c r="D587" s="63" t="s">
        <v>61</v>
      </c>
      <c r="G587" s="71">
        <v>0</v>
      </c>
    </row>
    <row r="588" spans="3:7" ht="14.25" customHeight="1" x14ac:dyDescent="0.25">
      <c r="C588" s="30">
        <v>45560</v>
      </c>
      <c r="D588" s="63" t="s">
        <v>61</v>
      </c>
      <c r="G588" s="71">
        <v>0</v>
      </c>
    </row>
    <row r="589" spans="3:7" ht="14.25" customHeight="1" x14ac:dyDescent="0.25">
      <c r="C589" s="30">
        <v>45565</v>
      </c>
      <c r="D589" s="63" t="s">
        <v>61</v>
      </c>
      <c r="G589" s="71">
        <v>0</v>
      </c>
    </row>
    <row r="590" spans="3:7" ht="14.25" customHeight="1" x14ac:dyDescent="0.25">
      <c r="C590" s="30">
        <v>45567</v>
      </c>
      <c r="D590" s="63" t="s">
        <v>61</v>
      </c>
      <c r="G590" s="71">
        <v>0</v>
      </c>
    </row>
    <row r="591" spans="3:7" ht="14.25" customHeight="1" x14ac:dyDescent="0.25">
      <c r="C591" s="30">
        <v>45569</v>
      </c>
      <c r="D591" s="63" t="s">
        <v>61</v>
      </c>
      <c r="G591" s="71">
        <v>0</v>
      </c>
    </row>
    <row r="592" spans="3:7" ht="14.25" customHeight="1" x14ac:dyDescent="0.25">
      <c r="C592" s="30">
        <v>45572</v>
      </c>
      <c r="D592" s="63" t="s">
        <v>61</v>
      </c>
      <c r="G592" s="71">
        <v>0</v>
      </c>
    </row>
    <row r="593" spans="3:7" ht="14.25" customHeight="1" x14ac:dyDescent="0.25">
      <c r="C593" s="30">
        <v>45576</v>
      </c>
      <c r="D593" s="63" t="s">
        <v>61</v>
      </c>
      <c r="G593" s="71">
        <v>0</v>
      </c>
    </row>
    <row r="594" spans="3:7" ht="14.25" customHeight="1" x14ac:dyDescent="0.25">
      <c r="C594" s="30">
        <v>45579</v>
      </c>
      <c r="D594" s="63" t="s">
        <v>61</v>
      </c>
      <c r="G594" s="71">
        <v>0</v>
      </c>
    </row>
    <row r="595" spans="3:7" ht="14.25" customHeight="1" x14ac:dyDescent="0.25">
      <c r="C595" s="30">
        <v>45581</v>
      </c>
      <c r="D595" s="63" t="s">
        <v>61</v>
      </c>
      <c r="G595" s="71">
        <v>0</v>
      </c>
    </row>
    <row r="596" spans="3:7" ht="14.25" customHeight="1" x14ac:dyDescent="0.25">
      <c r="C596" s="30">
        <v>45583</v>
      </c>
      <c r="D596" s="63" t="s">
        <v>61</v>
      </c>
      <c r="G596" s="71">
        <v>0</v>
      </c>
    </row>
    <row r="597" spans="3:7" ht="13.9" customHeight="1" x14ac:dyDescent="0.25">
      <c r="C597" s="30">
        <v>45586</v>
      </c>
      <c r="D597" s="63" t="s">
        <v>61</v>
      </c>
      <c r="G597" s="71">
        <v>0</v>
      </c>
    </row>
    <row r="598" spans="3:7" ht="13.9" customHeight="1" x14ac:dyDescent="0.25">
      <c r="C598" s="30">
        <v>45588</v>
      </c>
      <c r="D598" s="63" t="s">
        <v>61</v>
      </c>
      <c r="G598" s="71">
        <v>0</v>
      </c>
    </row>
    <row r="599" spans="3:7" ht="14.45" customHeight="1" x14ac:dyDescent="0.25">
      <c r="C599" s="30">
        <v>45590</v>
      </c>
      <c r="D599" s="63" t="s">
        <v>61</v>
      </c>
      <c r="G599" s="71">
        <v>0</v>
      </c>
    </row>
    <row r="600" spans="3:7" ht="13.9" customHeight="1" x14ac:dyDescent="0.25">
      <c r="C600" s="30">
        <v>45593</v>
      </c>
      <c r="D600" s="63" t="s">
        <v>61</v>
      </c>
      <c r="G600" s="71">
        <v>0</v>
      </c>
    </row>
    <row r="601" spans="3:7" ht="13.9" customHeight="1" x14ac:dyDescent="0.25">
      <c r="C601" s="30">
        <v>45595</v>
      </c>
      <c r="D601" s="63" t="s">
        <v>61</v>
      </c>
      <c r="G601" s="71">
        <v>0</v>
      </c>
    </row>
    <row r="602" spans="3:7" ht="13.9" customHeight="1" x14ac:dyDescent="0.25">
      <c r="C602" s="30">
        <v>45600</v>
      </c>
      <c r="D602" s="63" t="s">
        <v>61</v>
      </c>
      <c r="G602" s="71">
        <v>0</v>
      </c>
    </row>
    <row r="603" spans="3:7" ht="13.9" customHeight="1" x14ac:dyDescent="0.25">
      <c r="C603" s="30">
        <v>45602</v>
      </c>
      <c r="D603" s="63" t="s">
        <v>61</v>
      </c>
      <c r="G603" s="71">
        <v>0</v>
      </c>
    </row>
    <row r="604" spans="3:7" ht="13.9" customHeight="1" x14ac:dyDescent="0.25">
      <c r="C604" s="30">
        <v>45604</v>
      </c>
      <c r="D604" s="63" t="s">
        <v>61</v>
      </c>
      <c r="G604" s="71">
        <v>0</v>
      </c>
    </row>
    <row r="605" spans="3:7" ht="13.9" customHeight="1" x14ac:dyDescent="0.25">
      <c r="C605" s="30">
        <v>45607</v>
      </c>
      <c r="D605" s="63" t="s">
        <v>61</v>
      </c>
      <c r="G605" s="71">
        <v>0</v>
      </c>
    </row>
    <row r="606" spans="3:7" ht="13.9" customHeight="1" x14ac:dyDescent="0.25">
      <c r="C606" s="30">
        <v>45609</v>
      </c>
      <c r="D606" s="63" t="s">
        <v>61</v>
      </c>
      <c r="G606" s="71">
        <v>0</v>
      </c>
    </row>
    <row r="607" spans="3:7" ht="13.9" customHeight="1" x14ac:dyDescent="0.25">
      <c r="C607" s="30">
        <v>45614</v>
      </c>
      <c r="D607" s="63" t="s">
        <v>61</v>
      </c>
      <c r="G607" s="71">
        <v>0</v>
      </c>
    </row>
    <row r="608" spans="3:7" ht="13.9" customHeight="1" x14ac:dyDescent="0.25">
      <c r="C608" s="30">
        <v>45616</v>
      </c>
      <c r="D608" s="63" t="s">
        <v>61</v>
      </c>
      <c r="G608" s="71">
        <v>0</v>
      </c>
    </row>
    <row r="609" spans="3:7" ht="13.9" customHeight="1" x14ac:dyDescent="0.25">
      <c r="C609" s="30">
        <v>45618</v>
      </c>
      <c r="D609" s="63" t="s">
        <v>61</v>
      </c>
      <c r="G609" s="71">
        <v>0</v>
      </c>
    </row>
    <row r="610" spans="3:7" ht="13.9" customHeight="1" x14ac:dyDescent="0.25">
      <c r="C610" s="30">
        <v>45621</v>
      </c>
      <c r="D610" s="63" t="s">
        <v>61</v>
      </c>
      <c r="G610" s="71">
        <v>0</v>
      </c>
    </row>
    <row r="611" spans="3:7" ht="13.9" customHeight="1" x14ac:dyDescent="0.25">
      <c r="C611" s="30">
        <v>45623</v>
      </c>
      <c r="D611" s="63" t="s">
        <v>61</v>
      </c>
      <c r="G611" s="71">
        <v>0</v>
      </c>
    </row>
    <row r="612" spans="3:7" ht="13.9" customHeight="1" x14ac:dyDescent="0.25">
      <c r="C612" s="30">
        <v>45625</v>
      </c>
      <c r="D612" s="63" t="s">
        <v>61</v>
      </c>
      <c r="G612" s="71">
        <v>0</v>
      </c>
    </row>
    <row r="613" spans="3:7" ht="13.9" customHeight="1" x14ac:dyDescent="0.25">
      <c r="C613" s="30">
        <v>45628</v>
      </c>
      <c r="D613" s="63" t="s">
        <v>61</v>
      </c>
      <c r="G613" s="71">
        <v>0</v>
      </c>
    </row>
    <row r="614" spans="3:7" ht="13.9" customHeight="1" x14ac:dyDescent="0.25">
      <c r="C614" s="30">
        <v>45630</v>
      </c>
      <c r="D614" s="63" t="s">
        <v>61</v>
      </c>
      <c r="G614" s="71">
        <v>0</v>
      </c>
    </row>
    <row r="615" spans="3:7" ht="13.9" customHeight="1" x14ac:dyDescent="0.25">
      <c r="C615" s="30">
        <v>45637</v>
      </c>
      <c r="D615" s="63" t="s">
        <v>61</v>
      </c>
      <c r="G615" s="71">
        <v>0</v>
      </c>
    </row>
    <row r="616" spans="3:7" ht="13.9" customHeight="1" x14ac:dyDescent="0.25">
      <c r="C616" s="30">
        <v>45639</v>
      </c>
      <c r="D616" s="63" t="s">
        <v>61</v>
      </c>
      <c r="G616" s="71">
        <v>0</v>
      </c>
    </row>
    <row r="617" spans="3:7" ht="13.9" customHeight="1" x14ac:dyDescent="0.25">
      <c r="C617" s="30">
        <v>45642</v>
      </c>
      <c r="D617" s="63" t="s">
        <v>61</v>
      </c>
      <c r="G617" s="71">
        <v>0</v>
      </c>
    </row>
    <row r="618" spans="3:7" ht="13.9" customHeight="1" x14ac:dyDescent="0.25">
      <c r="C618" s="30">
        <v>45643</v>
      </c>
      <c r="D618" s="63" t="s">
        <v>61</v>
      </c>
      <c r="G618" s="71">
        <v>0</v>
      </c>
    </row>
    <row r="619" spans="3:7" ht="13.9" customHeight="1" x14ac:dyDescent="0.25">
      <c r="C619" s="30">
        <v>45646</v>
      </c>
      <c r="D619" s="63" t="s">
        <v>61</v>
      </c>
      <c r="G619" s="71">
        <v>0</v>
      </c>
    </row>
    <row r="620" spans="3:7" ht="13.9" customHeight="1" x14ac:dyDescent="0.25">
      <c r="C620" s="30">
        <v>45649</v>
      </c>
      <c r="D620" s="63" t="s">
        <v>61</v>
      </c>
      <c r="G620" s="71">
        <v>0</v>
      </c>
    </row>
    <row r="621" spans="3:7" ht="13.9" customHeight="1" x14ac:dyDescent="0.25">
      <c r="C621" s="30">
        <v>45653</v>
      </c>
      <c r="D621" s="63" t="s">
        <v>61</v>
      </c>
      <c r="G621" s="71">
        <v>0</v>
      </c>
    </row>
    <row r="622" spans="3:7" ht="13.9" customHeight="1" x14ac:dyDescent="0.25">
      <c r="C622" s="30">
        <v>45656</v>
      </c>
      <c r="D622" s="63" t="s">
        <v>61</v>
      </c>
      <c r="G622" s="71">
        <v>0</v>
      </c>
    </row>
    <row r="623" spans="3:7" ht="13.9" customHeight="1" x14ac:dyDescent="0.25">
      <c r="C623" s="30">
        <v>45660</v>
      </c>
      <c r="D623" s="63" t="s">
        <v>61</v>
      </c>
      <c r="G623" s="71">
        <v>0</v>
      </c>
    </row>
    <row r="624" spans="3:7" ht="13.9" customHeight="1" x14ac:dyDescent="0.25">
      <c r="C624" s="30">
        <v>45665</v>
      </c>
      <c r="D624" s="63" t="s">
        <v>61</v>
      </c>
      <c r="G624" s="71">
        <v>0</v>
      </c>
    </row>
    <row r="625" spans="3:7" ht="13.9" customHeight="1" x14ac:dyDescent="0.25">
      <c r="C625" s="30">
        <v>45667</v>
      </c>
      <c r="D625" s="63" t="s">
        <v>61</v>
      </c>
      <c r="G625" s="71">
        <v>0</v>
      </c>
    </row>
    <row r="626" spans="3:7" ht="13.9" customHeight="1" x14ac:dyDescent="0.25">
      <c r="C626" s="30">
        <v>45670</v>
      </c>
      <c r="D626" s="63" t="s">
        <v>61</v>
      </c>
      <c r="G626" s="71">
        <v>0</v>
      </c>
    </row>
    <row r="627" spans="3:7" ht="13.9" customHeight="1" x14ac:dyDescent="0.25">
      <c r="C627" s="30">
        <v>45672</v>
      </c>
      <c r="D627" s="63" t="s">
        <v>61</v>
      </c>
      <c r="G627" s="71">
        <v>0</v>
      </c>
    </row>
    <row r="628" spans="3:7" ht="13.9" customHeight="1" x14ac:dyDescent="0.25">
      <c r="C628" s="30">
        <v>45674</v>
      </c>
      <c r="D628" s="63" t="s">
        <v>61</v>
      </c>
      <c r="G628" s="71">
        <v>0</v>
      </c>
    </row>
    <row r="629" spans="3:7" ht="13.9" customHeight="1" x14ac:dyDescent="0.25">
      <c r="C629" s="30">
        <v>45677</v>
      </c>
      <c r="D629" s="63" t="s">
        <v>61</v>
      </c>
      <c r="G629" s="71">
        <v>0</v>
      </c>
    </row>
    <row r="630" spans="3:7" ht="13.9" customHeight="1" x14ac:dyDescent="0.25">
      <c r="C630" s="30">
        <v>45679</v>
      </c>
      <c r="D630" s="63" t="s">
        <v>61</v>
      </c>
      <c r="G630" s="71">
        <v>0</v>
      </c>
    </row>
    <row r="631" spans="3:7" ht="13.9" customHeight="1" x14ac:dyDescent="0.25">
      <c r="C631" s="30">
        <v>45681</v>
      </c>
      <c r="D631" s="63" t="s">
        <v>61</v>
      </c>
      <c r="G631" s="71">
        <v>0</v>
      </c>
    </row>
    <row r="632" spans="3:7" ht="13.9" customHeight="1" x14ac:dyDescent="0.25">
      <c r="C632" s="30">
        <v>45684</v>
      </c>
      <c r="D632" s="63" t="s">
        <v>61</v>
      </c>
      <c r="G632" s="71">
        <v>0</v>
      </c>
    </row>
    <row r="633" spans="3:7" ht="13.9" customHeight="1" x14ac:dyDescent="0.25">
      <c r="C633" s="30">
        <v>45686</v>
      </c>
      <c r="D633" s="63" t="s">
        <v>61</v>
      </c>
      <c r="G633" s="71">
        <v>0</v>
      </c>
    </row>
    <row r="634" spans="3:7" ht="13.9" customHeight="1" x14ac:dyDescent="0.25">
      <c r="C634" s="30">
        <v>45688</v>
      </c>
      <c r="D634" s="63" t="s">
        <v>61</v>
      </c>
      <c r="G634" s="71">
        <v>0</v>
      </c>
    </row>
    <row r="635" spans="3:7" ht="13.9" customHeight="1" x14ac:dyDescent="0.25">
      <c r="C635" s="30">
        <v>45691</v>
      </c>
      <c r="D635" s="63" t="s">
        <v>61</v>
      </c>
      <c r="G635" s="71">
        <v>0</v>
      </c>
    </row>
    <row r="636" spans="3:7" ht="13.9" customHeight="1" x14ac:dyDescent="0.25">
      <c r="C636" s="30">
        <v>45693</v>
      </c>
      <c r="D636" s="63" t="s">
        <v>61</v>
      </c>
      <c r="G636" s="71">
        <v>0</v>
      </c>
    </row>
    <row r="637" spans="3:7" ht="13.9" customHeight="1" x14ac:dyDescent="0.25">
      <c r="C637" s="30">
        <v>45695</v>
      </c>
      <c r="D637" s="63" t="s">
        <v>61</v>
      </c>
      <c r="G637" s="71">
        <v>0</v>
      </c>
    </row>
    <row r="638" spans="3:7" ht="13.9" customHeight="1" x14ac:dyDescent="0.25">
      <c r="C638" s="30">
        <v>45698</v>
      </c>
      <c r="D638" s="63" t="s">
        <v>61</v>
      </c>
      <c r="G638" s="71">
        <v>0</v>
      </c>
    </row>
    <row r="639" spans="3:7" ht="13.9" customHeight="1" x14ac:dyDescent="0.25">
      <c r="C639" s="30">
        <v>45700</v>
      </c>
      <c r="D639" s="63" t="s">
        <v>61</v>
      </c>
      <c r="G639" s="71">
        <v>0</v>
      </c>
    </row>
    <row r="640" spans="3:7" ht="13.9" customHeight="1" x14ac:dyDescent="0.25">
      <c r="C640" s="30">
        <v>45702</v>
      </c>
      <c r="D640" s="63" t="s">
        <v>61</v>
      </c>
      <c r="G640" s="71">
        <v>0</v>
      </c>
    </row>
    <row r="641" spans="3:7" ht="13.9" customHeight="1" x14ac:dyDescent="0.25">
      <c r="C641" s="30">
        <v>45705</v>
      </c>
      <c r="D641" s="63" t="s">
        <v>61</v>
      </c>
      <c r="G641" s="71">
        <v>0</v>
      </c>
    </row>
    <row r="642" spans="3:7" ht="13.9" customHeight="1" x14ac:dyDescent="0.25">
      <c r="C642" s="30">
        <v>45707</v>
      </c>
      <c r="D642" s="63" t="s">
        <v>61</v>
      </c>
      <c r="G642" s="71">
        <v>0</v>
      </c>
    </row>
    <row r="643" spans="3:7" ht="13.9" customHeight="1" x14ac:dyDescent="0.25">
      <c r="C643" s="30">
        <v>45709</v>
      </c>
      <c r="D643" s="63" t="s">
        <v>61</v>
      </c>
      <c r="G643" s="71">
        <v>0</v>
      </c>
    </row>
    <row r="644" spans="3:7" ht="13.9" customHeight="1" x14ac:dyDescent="0.25">
      <c r="C644" s="30">
        <v>45712</v>
      </c>
      <c r="D644" s="63" t="s">
        <v>61</v>
      </c>
      <c r="G644" s="71">
        <v>0</v>
      </c>
    </row>
    <row r="645" spans="3:7" ht="13.9" customHeight="1" x14ac:dyDescent="0.25">
      <c r="C645" s="30">
        <v>45714</v>
      </c>
      <c r="D645" s="63" t="s">
        <v>61</v>
      </c>
      <c r="G645" s="71">
        <v>0</v>
      </c>
    </row>
    <row r="646" spans="3:7" ht="13.9" customHeight="1" x14ac:dyDescent="0.25">
      <c r="C646" s="30">
        <v>45716</v>
      </c>
      <c r="D646" s="63" t="s">
        <v>61</v>
      </c>
      <c r="G646" s="71">
        <v>0</v>
      </c>
    </row>
    <row r="647" spans="3:7" ht="13.9" customHeight="1" x14ac:dyDescent="0.25">
      <c r="C647" s="30">
        <v>45720</v>
      </c>
      <c r="D647" s="63" t="s">
        <v>61</v>
      </c>
      <c r="G647" s="71">
        <v>0</v>
      </c>
    </row>
    <row r="648" spans="3:7" ht="13.9" customHeight="1" x14ac:dyDescent="0.25">
      <c r="C648" s="30">
        <v>45721</v>
      </c>
      <c r="D648" s="63" t="s">
        <v>61</v>
      </c>
      <c r="G648" s="71">
        <v>0</v>
      </c>
    </row>
    <row r="649" spans="3:7" ht="13.9" customHeight="1" x14ac:dyDescent="0.25">
      <c r="C649" s="30">
        <v>45723</v>
      </c>
      <c r="D649" s="63" t="s">
        <v>61</v>
      </c>
      <c r="G649" s="71">
        <v>0</v>
      </c>
    </row>
    <row r="650" spans="3:7" ht="13.9" customHeight="1" x14ac:dyDescent="0.25">
      <c r="C650" s="30">
        <v>45726</v>
      </c>
      <c r="D650" s="63" t="s">
        <v>61</v>
      </c>
      <c r="G650" s="71">
        <v>0</v>
      </c>
    </row>
    <row r="651" spans="3:7" ht="13.9" customHeight="1" x14ac:dyDescent="0.25">
      <c r="C651" s="30">
        <v>45728</v>
      </c>
      <c r="D651" s="63" t="s">
        <v>61</v>
      </c>
      <c r="G651" s="71">
        <v>0</v>
      </c>
    </row>
    <row r="652" spans="3:7" ht="13.9" customHeight="1" x14ac:dyDescent="0.25">
      <c r="C652" s="30">
        <v>45730</v>
      </c>
      <c r="D652" s="63" t="s">
        <v>61</v>
      </c>
      <c r="G652" s="71">
        <v>0</v>
      </c>
    </row>
    <row r="653" spans="3:7" ht="13.9" customHeight="1" x14ac:dyDescent="0.25">
      <c r="C653" s="30">
        <v>45733</v>
      </c>
      <c r="D653" s="63" t="s">
        <v>61</v>
      </c>
      <c r="G653" s="71">
        <v>0</v>
      </c>
    </row>
    <row r="654" spans="3:7" ht="13.9" customHeight="1" x14ac:dyDescent="0.25">
      <c r="C654" s="30">
        <v>45737</v>
      </c>
      <c r="D654" s="63" t="s">
        <v>61</v>
      </c>
      <c r="G654" s="71">
        <v>0</v>
      </c>
    </row>
    <row r="655" spans="3:7" ht="13.9" customHeight="1" x14ac:dyDescent="0.25">
      <c r="C655" s="30">
        <v>45740</v>
      </c>
      <c r="D655" s="63" t="s">
        <v>61</v>
      </c>
      <c r="G655" s="71">
        <v>0</v>
      </c>
    </row>
    <row r="656" spans="3:7" ht="13.9" customHeight="1" x14ac:dyDescent="0.25">
      <c r="C656" s="30">
        <v>45742</v>
      </c>
      <c r="D656" s="63" t="s">
        <v>61</v>
      </c>
      <c r="G656" s="71">
        <v>0</v>
      </c>
    </row>
    <row r="657" spans="3:7" ht="13.9" customHeight="1" x14ac:dyDescent="0.25">
      <c r="C657" s="30">
        <v>45744</v>
      </c>
      <c r="D657" s="63" t="s">
        <v>61</v>
      </c>
      <c r="G657" s="71">
        <v>0</v>
      </c>
    </row>
    <row r="658" spans="3:7" ht="13.9" customHeight="1" x14ac:dyDescent="0.25">
      <c r="C658" s="30">
        <v>45747</v>
      </c>
      <c r="D658" s="63" t="s">
        <v>61</v>
      </c>
      <c r="G658" s="71">
        <v>0</v>
      </c>
    </row>
    <row r="659" spans="3:7" ht="13.9" customHeight="1" x14ac:dyDescent="0.25">
      <c r="C659" s="30">
        <v>45749</v>
      </c>
      <c r="D659" s="63" t="s">
        <v>61</v>
      </c>
      <c r="G659" s="71">
        <v>0</v>
      </c>
    </row>
    <row r="660" spans="3:7" ht="13.9" customHeight="1" x14ac:dyDescent="0.25">
      <c r="C660" s="30">
        <v>45751</v>
      </c>
      <c r="D660" s="63" t="s">
        <v>61</v>
      </c>
      <c r="G660" s="71">
        <v>0</v>
      </c>
    </row>
    <row r="661" spans="3:7" ht="13.9" customHeight="1" x14ac:dyDescent="0.25">
      <c r="C661" s="30">
        <v>45754</v>
      </c>
      <c r="D661" s="63" t="s">
        <v>61</v>
      </c>
      <c r="G661" s="71">
        <v>0</v>
      </c>
    </row>
    <row r="662" spans="3:7" ht="13.9" customHeight="1" x14ac:dyDescent="0.25">
      <c r="C662" s="30">
        <v>45756</v>
      </c>
      <c r="D662" s="63" t="s">
        <v>61</v>
      </c>
      <c r="G662" s="71">
        <v>0</v>
      </c>
    </row>
    <row r="663" spans="3:7" ht="13.9" customHeight="1" x14ac:dyDescent="0.25">
      <c r="C663" s="30">
        <v>45758</v>
      </c>
      <c r="D663" s="63" t="s">
        <v>61</v>
      </c>
      <c r="G663" s="71">
        <v>0</v>
      </c>
    </row>
    <row r="664" spans="3:7" ht="13.9" customHeight="1" x14ac:dyDescent="0.25">
      <c r="C664" s="30">
        <v>45761</v>
      </c>
      <c r="D664" s="63" t="s">
        <v>61</v>
      </c>
      <c r="G664" s="71">
        <v>0</v>
      </c>
    </row>
    <row r="665" spans="3:7" ht="13.9" customHeight="1" x14ac:dyDescent="0.25">
      <c r="C665" s="30">
        <v>45763</v>
      </c>
      <c r="D665" s="63" t="s">
        <v>61</v>
      </c>
      <c r="G665" s="71">
        <v>0</v>
      </c>
    </row>
    <row r="666" spans="3:7" ht="13.9" customHeight="1" x14ac:dyDescent="0.25">
      <c r="C666" s="30">
        <v>45768</v>
      </c>
      <c r="D666" s="63" t="s">
        <v>61</v>
      </c>
      <c r="G666" s="71">
        <v>0</v>
      </c>
    </row>
    <row r="667" spans="3:7" ht="13.9" customHeight="1" x14ac:dyDescent="0.25">
      <c r="C667" s="30">
        <v>45770</v>
      </c>
      <c r="D667" s="63" t="s">
        <v>61</v>
      </c>
      <c r="G667" s="71">
        <v>0</v>
      </c>
    </row>
    <row r="668" spans="3:7" ht="13.9" customHeight="1" x14ac:dyDescent="0.25">
      <c r="C668" s="30">
        <v>45772</v>
      </c>
      <c r="D668" s="63" t="s">
        <v>61</v>
      </c>
      <c r="G668" s="71">
        <v>0</v>
      </c>
    </row>
    <row r="669" spans="3:7" ht="13.9" customHeight="1" x14ac:dyDescent="0.25">
      <c r="C669" s="30">
        <v>45775</v>
      </c>
      <c r="D669" s="63" t="s">
        <v>61</v>
      </c>
      <c r="G669" s="71">
        <v>0</v>
      </c>
    </row>
    <row r="670" spans="3:7" ht="13.9" customHeight="1" x14ac:dyDescent="0.25">
      <c r="C670" s="30">
        <v>45777</v>
      </c>
      <c r="D670" s="63" t="s">
        <v>61</v>
      </c>
      <c r="G670" s="71">
        <v>0</v>
      </c>
    </row>
    <row r="671" spans="3:7" ht="13.9" customHeight="1" x14ac:dyDescent="0.25">
      <c r="C671" s="30">
        <v>45779</v>
      </c>
      <c r="D671" s="63" t="s">
        <v>61</v>
      </c>
      <c r="G671" s="71">
        <v>0</v>
      </c>
    </row>
    <row r="672" spans="3:7" ht="13.9" customHeight="1" x14ac:dyDescent="0.25">
      <c r="C672" s="30">
        <v>45782</v>
      </c>
      <c r="D672" s="63" t="s">
        <v>61</v>
      </c>
      <c r="G672" s="71">
        <v>0</v>
      </c>
    </row>
    <row r="673" spans="3:7" ht="13.9" customHeight="1" x14ac:dyDescent="0.25">
      <c r="C673" s="30">
        <v>45784</v>
      </c>
      <c r="D673" s="63" t="s">
        <v>61</v>
      </c>
      <c r="G673" s="71">
        <v>0</v>
      </c>
    </row>
    <row r="674" spans="3:7" ht="13.9" customHeight="1" x14ac:dyDescent="0.25">
      <c r="C674" s="30">
        <v>45786</v>
      </c>
      <c r="D674" s="63" t="s">
        <v>61</v>
      </c>
      <c r="G674" s="71">
        <v>0</v>
      </c>
    </row>
    <row r="675" spans="3:7" ht="13.9" customHeight="1" x14ac:dyDescent="0.25">
      <c r="C675" s="30">
        <v>45789</v>
      </c>
      <c r="D675" s="63" t="s">
        <v>61</v>
      </c>
      <c r="G675" s="71">
        <v>0</v>
      </c>
    </row>
    <row r="676" spans="3:7" ht="13.9" customHeight="1" x14ac:dyDescent="0.25">
      <c r="C676" s="30">
        <v>45791</v>
      </c>
      <c r="D676" s="63" t="s">
        <v>61</v>
      </c>
      <c r="G676" s="71">
        <v>0</v>
      </c>
    </row>
    <row r="677" spans="3:7" ht="13.9" customHeight="1" x14ac:dyDescent="0.25">
      <c r="C677" s="30">
        <v>45793</v>
      </c>
      <c r="D677" s="63" t="s">
        <v>61</v>
      </c>
      <c r="G677" s="71">
        <v>0</v>
      </c>
    </row>
    <row r="678" spans="3:7" ht="13.9" customHeight="1" x14ac:dyDescent="0.25">
      <c r="C678" s="30">
        <v>45796</v>
      </c>
      <c r="D678" s="63" t="s">
        <v>61</v>
      </c>
      <c r="G678" s="71">
        <v>0</v>
      </c>
    </row>
    <row r="679" spans="3:7" ht="13.9" customHeight="1" x14ac:dyDescent="0.25">
      <c r="C679" s="30">
        <v>45798</v>
      </c>
      <c r="D679" s="63" t="s">
        <v>61</v>
      </c>
      <c r="G679" s="71">
        <v>0</v>
      </c>
    </row>
    <row r="680" spans="3:7" ht="13.9" customHeight="1" x14ac:dyDescent="0.25">
      <c r="C680" s="30">
        <v>45800</v>
      </c>
      <c r="D680" s="63" t="s">
        <v>61</v>
      </c>
      <c r="G680" s="71">
        <v>0</v>
      </c>
    </row>
    <row r="681" spans="3:7" ht="13.9" customHeight="1" x14ac:dyDescent="0.25">
      <c r="C681" s="30">
        <v>45803</v>
      </c>
      <c r="D681" s="63" t="s">
        <v>61</v>
      </c>
      <c r="G681" s="71">
        <v>0</v>
      </c>
    </row>
    <row r="682" spans="3:7" ht="13.9" customHeight="1" x14ac:dyDescent="0.25">
      <c r="C682" s="30">
        <v>45805</v>
      </c>
      <c r="D682" s="63" t="s">
        <v>61</v>
      </c>
      <c r="G682" s="71">
        <v>0</v>
      </c>
    </row>
    <row r="683" spans="3:7" ht="13.9" customHeight="1" x14ac:dyDescent="0.25">
      <c r="C683" s="30">
        <v>45807</v>
      </c>
      <c r="D683" s="63" t="s">
        <v>61</v>
      </c>
      <c r="G683" s="71">
        <v>0</v>
      </c>
    </row>
    <row r="684" spans="3:7" ht="13.9" customHeight="1" x14ac:dyDescent="0.25">
      <c r="C684" s="30">
        <v>45810</v>
      </c>
      <c r="D684" s="63" t="s">
        <v>61</v>
      </c>
      <c r="G684" s="71">
        <v>0</v>
      </c>
    </row>
    <row r="685" spans="3:7" ht="13.9" customHeight="1" x14ac:dyDescent="0.25">
      <c r="C685" s="30">
        <v>45812</v>
      </c>
      <c r="D685" s="63" t="s">
        <v>61</v>
      </c>
      <c r="G685" s="71">
        <v>0</v>
      </c>
    </row>
    <row r="686" spans="3:7" ht="13.9" customHeight="1" x14ac:dyDescent="0.25">
      <c r="C686" s="30">
        <v>45814</v>
      </c>
      <c r="D686" s="63" t="s">
        <v>61</v>
      </c>
      <c r="G686" s="71">
        <v>0</v>
      </c>
    </row>
    <row r="687" spans="3:7" ht="13.9" customHeight="1" x14ac:dyDescent="0.25">
      <c r="C687" s="30">
        <v>45819</v>
      </c>
      <c r="D687" s="63" t="s">
        <v>61</v>
      </c>
      <c r="G687" s="71">
        <v>0</v>
      </c>
    </row>
    <row r="688" spans="3:7" ht="13.9" customHeight="1" x14ac:dyDescent="0.25">
      <c r="C688" s="30">
        <v>45821</v>
      </c>
      <c r="D688" s="63" t="s">
        <v>61</v>
      </c>
      <c r="G688" s="71">
        <v>0</v>
      </c>
    </row>
    <row r="689" spans="3:7" ht="13.9" customHeight="1" x14ac:dyDescent="0.25">
      <c r="C689" s="30">
        <v>45824</v>
      </c>
      <c r="D689" s="63" t="s">
        <v>61</v>
      </c>
      <c r="G689" s="71">
        <v>0</v>
      </c>
    </row>
    <row r="690" spans="3:7" ht="13.9" customHeight="1" x14ac:dyDescent="0.25">
      <c r="C690" s="30">
        <v>45826</v>
      </c>
      <c r="D690" s="63" t="s">
        <v>61</v>
      </c>
      <c r="G690" s="71">
        <v>0</v>
      </c>
    </row>
    <row r="691" spans="3:7" ht="13.9" customHeight="1" x14ac:dyDescent="0.25">
      <c r="C691" s="30">
        <v>45828</v>
      </c>
      <c r="D691" s="63" t="s">
        <v>61</v>
      </c>
      <c r="G691" s="71">
        <v>0</v>
      </c>
    </row>
    <row r="692" spans="3:7" ht="13.9" customHeight="1" x14ac:dyDescent="0.25">
      <c r="C692" s="30">
        <v>45831</v>
      </c>
      <c r="D692" s="63" t="s">
        <v>61</v>
      </c>
      <c r="G692" s="71">
        <v>0</v>
      </c>
    </row>
    <row r="693" spans="3:7" ht="13.9" customHeight="1" x14ac:dyDescent="0.25">
      <c r="C693" s="30">
        <v>45833</v>
      </c>
      <c r="D693" s="63" t="s">
        <v>61</v>
      </c>
      <c r="G693" s="71">
        <v>0</v>
      </c>
    </row>
    <row r="694" spans="3:7" ht="13.9" customHeight="1" x14ac:dyDescent="0.25">
      <c r="C694" s="30">
        <v>45835</v>
      </c>
      <c r="D694" s="63" t="s">
        <v>61</v>
      </c>
      <c r="G694" s="71">
        <v>0</v>
      </c>
    </row>
    <row r="695" spans="3:7" ht="13.9" customHeight="1" x14ac:dyDescent="0.25">
      <c r="C695" s="30">
        <v>45838</v>
      </c>
      <c r="D695" s="63" t="s">
        <v>61</v>
      </c>
      <c r="G695" s="71">
        <v>0</v>
      </c>
    </row>
    <row r="696" spans="3:7" ht="13.9" customHeight="1" x14ac:dyDescent="0.25">
      <c r="C696" s="30">
        <v>45840</v>
      </c>
      <c r="D696" s="63" t="s">
        <v>61</v>
      </c>
      <c r="G696" s="71">
        <v>0</v>
      </c>
    </row>
    <row r="697" spans="3:7" ht="13.9" customHeight="1" x14ac:dyDescent="0.25">
      <c r="C697" s="30">
        <v>45842</v>
      </c>
      <c r="D697" s="63" t="s">
        <v>61</v>
      </c>
      <c r="G697" s="71">
        <v>0</v>
      </c>
    </row>
    <row r="698" spans="3:7" ht="13.9" customHeight="1" x14ac:dyDescent="0.25">
      <c r="C698" s="30">
        <v>45845</v>
      </c>
      <c r="D698" s="63" t="s">
        <v>61</v>
      </c>
      <c r="G698" s="71">
        <v>0</v>
      </c>
    </row>
    <row r="699" spans="3:7" ht="13.9" customHeight="1" x14ac:dyDescent="0.25">
      <c r="C699" s="30">
        <v>45847</v>
      </c>
      <c r="D699" s="63" t="s">
        <v>61</v>
      </c>
      <c r="G699" s="71">
        <v>0</v>
      </c>
    </row>
    <row r="700" spans="3:7" ht="13.9" customHeight="1" x14ac:dyDescent="0.25">
      <c r="C700" s="30">
        <v>45849</v>
      </c>
      <c r="D700" s="63" t="s">
        <v>61</v>
      </c>
      <c r="G700" s="71">
        <v>0</v>
      </c>
    </row>
    <row r="701" spans="3:7" ht="13.9" customHeight="1" x14ac:dyDescent="0.25">
      <c r="C701" s="30">
        <v>45852</v>
      </c>
      <c r="D701" s="63" t="s">
        <v>61</v>
      </c>
      <c r="G701" s="71">
        <v>0</v>
      </c>
    </row>
    <row r="702" spans="3:7" ht="13.9" customHeight="1" x14ac:dyDescent="0.25">
      <c r="C702" s="30">
        <v>45854</v>
      </c>
      <c r="D702" s="63" t="s">
        <v>61</v>
      </c>
      <c r="G702" s="71">
        <v>0</v>
      </c>
    </row>
    <row r="703" spans="3:7" ht="13.9" customHeight="1" x14ac:dyDescent="0.25">
      <c r="C703" s="30">
        <v>45856</v>
      </c>
      <c r="D703" s="63" t="s">
        <v>61</v>
      </c>
      <c r="G703" s="71">
        <v>0</v>
      </c>
    </row>
    <row r="704" spans="3:7" ht="13.9" customHeight="1" x14ac:dyDescent="0.25">
      <c r="C704" s="30">
        <v>45859</v>
      </c>
      <c r="D704" s="63" t="s">
        <v>61</v>
      </c>
      <c r="G704" s="71">
        <v>0</v>
      </c>
    </row>
    <row r="705" spans="3:7" ht="13.9" customHeight="1" x14ac:dyDescent="0.25">
      <c r="C705" s="30">
        <v>45861</v>
      </c>
      <c r="D705" s="63" t="s">
        <v>61</v>
      </c>
      <c r="G705" s="71">
        <v>0</v>
      </c>
    </row>
    <row r="706" spans="3:7" ht="13.9" customHeight="1" x14ac:dyDescent="0.25">
      <c r="C706" s="30">
        <v>45863</v>
      </c>
      <c r="D706" s="63" t="s">
        <v>61</v>
      </c>
      <c r="G706" s="71">
        <v>0</v>
      </c>
    </row>
    <row r="707" spans="3:7" ht="13.9" customHeight="1" x14ac:dyDescent="0.25">
      <c r="C707" s="30">
        <v>45866</v>
      </c>
      <c r="D707" s="63" t="s">
        <v>61</v>
      </c>
      <c r="G707" s="71">
        <v>0</v>
      </c>
    </row>
    <row r="708" spans="3:7" ht="13.9" customHeight="1" x14ac:dyDescent="0.25">
      <c r="C708" s="30">
        <v>45868</v>
      </c>
      <c r="D708" s="63" t="s">
        <v>61</v>
      </c>
      <c r="G708" s="71">
        <v>0</v>
      </c>
    </row>
    <row r="709" spans="3:7" ht="13.9" customHeight="1" x14ac:dyDescent="0.25">
      <c r="C709" s="30">
        <v>45870</v>
      </c>
      <c r="D709" s="63" t="s">
        <v>61</v>
      </c>
      <c r="G709" s="71">
        <v>0</v>
      </c>
    </row>
    <row r="710" spans="3:7" ht="13.9" customHeight="1" x14ac:dyDescent="0.25">
      <c r="C710" s="30">
        <v>45873</v>
      </c>
      <c r="D710" s="63" t="s">
        <v>61</v>
      </c>
      <c r="G710" s="71">
        <v>0</v>
      </c>
    </row>
    <row r="711" spans="3:7" ht="13.9" customHeight="1" x14ac:dyDescent="0.25">
      <c r="C711" s="30">
        <v>45875</v>
      </c>
      <c r="D711" s="63" t="s">
        <v>61</v>
      </c>
      <c r="G711" s="71">
        <v>0</v>
      </c>
    </row>
    <row r="712" spans="3:7" ht="13.9" customHeight="1" x14ac:dyDescent="0.25">
      <c r="C712" s="30">
        <v>45877</v>
      </c>
      <c r="D712" s="63" t="s">
        <v>61</v>
      </c>
      <c r="G712" s="71">
        <v>0</v>
      </c>
    </row>
    <row r="713" spans="3:7" ht="13.9" customHeight="1" x14ac:dyDescent="0.25">
      <c r="C713" s="30">
        <v>45880</v>
      </c>
      <c r="D713" s="63" t="s">
        <v>61</v>
      </c>
      <c r="G713" s="71">
        <v>0</v>
      </c>
    </row>
    <row r="714" spans="3:7" ht="13.9" customHeight="1" x14ac:dyDescent="0.25">
      <c r="C714" s="30">
        <v>45882</v>
      </c>
      <c r="D714" s="63" t="s">
        <v>61</v>
      </c>
      <c r="G714" s="71">
        <v>0</v>
      </c>
    </row>
    <row r="715" spans="3:7" ht="13.9" customHeight="1" x14ac:dyDescent="0.25">
      <c r="C715" s="30">
        <v>45887</v>
      </c>
      <c r="D715" s="63" t="s">
        <v>61</v>
      </c>
      <c r="G715" s="71">
        <v>0</v>
      </c>
    </row>
    <row r="716" spans="3:7" ht="13.9" customHeight="1" x14ac:dyDescent="0.25">
      <c r="C716" s="30">
        <v>45889</v>
      </c>
      <c r="D716" s="63" t="s">
        <v>61</v>
      </c>
      <c r="G716" s="71">
        <v>0</v>
      </c>
    </row>
    <row r="717" spans="3:7" ht="13.9" customHeight="1" x14ac:dyDescent="0.25">
      <c r="C717" s="30">
        <v>45891</v>
      </c>
      <c r="D717" s="63" t="s">
        <v>61</v>
      </c>
      <c r="G717" s="71">
        <v>0</v>
      </c>
    </row>
    <row r="718" spans="3:7" ht="13.9" customHeight="1" x14ac:dyDescent="0.25">
      <c r="C718" s="30">
        <v>45894</v>
      </c>
      <c r="D718" s="63" t="s">
        <v>61</v>
      </c>
      <c r="G718" s="71">
        <v>0</v>
      </c>
    </row>
    <row r="719" spans="3:7" ht="13.9" customHeight="1" x14ac:dyDescent="0.25">
      <c r="C719" s="30">
        <v>45896</v>
      </c>
      <c r="D719" s="63" t="s">
        <v>61</v>
      </c>
      <c r="G719" s="71">
        <v>0</v>
      </c>
    </row>
    <row r="720" spans="3:7" ht="13.9" customHeight="1" x14ac:dyDescent="0.25">
      <c r="C720" s="30">
        <v>45898</v>
      </c>
      <c r="D720" s="63" t="s">
        <v>61</v>
      </c>
      <c r="G720" s="71">
        <v>0</v>
      </c>
    </row>
    <row r="721" spans="3:7" ht="13.9" customHeight="1" x14ac:dyDescent="0.25">
      <c r="C721" s="30">
        <v>45901</v>
      </c>
      <c r="D721" s="63" t="s">
        <v>61</v>
      </c>
      <c r="G721" s="71">
        <v>0</v>
      </c>
    </row>
    <row r="722" spans="3:7" ht="13.9" customHeight="1" x14ac:dyDescent="0.25">
      <c r="C722" s="30">
        <v>45903</v>
      </c>
      <c r="D722" s="63" t="s">
        <v>61</v>
      </c>
      <c r="G722" s="71">
        <v>0</v>
      </c>
    </row>
    <row r="723" spans="3:7" ht="13.9" customHeight="1" x14ac:dyDescent="0.25">
      <c r="C723" s="30">
        <v>45905</v>
      </c>
      <c r="D723" s="63" t="s">
        <v>61</v>
      </c>
      <c r="G723" s="71">
        <v>0</v>
      </c>
    </row>
    <row r="724" spans="3:7" ht="13.9" customHeight="1" x14ac:dyDescent="0.25">
      <c r="C724" s="30">
        <v>45910</v>
      </c>
      <c r="D724" s="63" t="s">
        <v>61</v>
      </c>
      <c r="G724" s="71">
        <v>0</v>
      </c>
    </row>
    <row r="725" spans="3:7" ht="13.9" customHeight="1" x14ac:dyDescent="0.25">
      <c r="C725" s="30">
        <v>45912</v>
      </c>
      <c r="D725" s="63" t="s">
        <v>61</v>
      </c>
      <c r="G725" s="71">
        <v>0</v>
      </c>
    </row>
    <row r="726" spans="3:7" ht="13.9" customHeight="1" x14ac:dyDescent="0.25">
      <c r="C726" s="30">
        <v>45917</v>
      </c>
      <c r="D726" s="63" t="s">
        <v>61</v>
      </c>
      <c r="G726" s="71">
        <v>0</v>
      </c>
    </row>
    <row r="727" spans="3:7" ht="13.9" customHeight="1" x14ac:dyDescent="0.25">
      <c r="C727" s="30">
        <v>45919</v>
      </c>
      <c r="D727" s="63" t="s">
        <v>61</v>
      </c>
      <c r="G727" s="71">
        <v>0</v>
      </c>
    </row>
    <row r="728" spans="3:7" ht="13.9" customHeight="1" x14ac:dyDescent="0.25">
      <c r="C728" s="30">
        <v>45922</v>
      </c>
      <c r="D728" s="63" t="s">
        <v>61</v>
      </c>
      <c r="G728" s="71">
        <v>0</v>
      </c>
    </row>
    <row r="729" spans="3:7" ht="13.9" customHeight="1" x14ac:dyDescent="0.25">
      <c r="C729" s="30">
        <v>45924</v>
      </c>
      <c r="D729" s="63" t="s">
        <v>61</v>
      </c>
      <c r="G729" s="71">
        <v>0</v>
      </c>
    </row>
    <row r="730" spans="3:7" ht="13.9" customHeight="1" x14ac:dyDescent="0.25">
      <c r="C730" s="30">
        <v>45926</v>
      </c>
      <c r="D730" s="63" t="s">
        <v>61</v>
      </c>
      <c r="G730" s="71">
        <v>0</v>
      </c>
    </row>
    <row r="731" spans="3:7" ht="13.9" customHeight="1" x14ac:dyDescent="0.25">
      <c r="C731" s="30">
        <v>45929</v>
      </c>
      <c r="D731" s="63" t="s">
        <v>61</v>
      </c>
      <c r="G731" s="71">
        <v>0</v>
      </c>
    </row>
    <row r="732" spans="3:7" ht="13.9" customHeight="1" x14ac:dyDescent="0.25">
      <c r="C732" s="30">
        <v>45931</v>
      </c>
      <c r="D732" s="63" t="s">
        <v>61</v>
      </c>
      <c r="G732" s="71">
        <v>0</v>
      </c>
    </row>
    <row r="733" spans="3:7" ht="13.9" customHeight="1" x14ac:dyDescent="0.25">
      <c r="C733" s="30">
        <v>45933</v>
      </c>
      <c r="D733" s="63" t="s">
        <v>61</v>
      </c>
      <c r="G733" s="71">
        <v>0</v>
      </c>
    </row>
    <row r="734" spans="3:7" ht="13.9" customHeight="1" x14ac:dyDescent="0.25">
      <c r="C734" s="30">
        <v>45936</v>
      </c>
      <c r="D734" s="63" t="s">
        <v>61</v>
      </c>
      <c r="G734" s="71">
        <v>0</v>
      </c>
    </row>
    <row r="735" spans="3:7" ht="13.9" customHeight="1" x14ac:dyDescent="0.25">
      <c r="C735" s="30">
        <v>45938</v>
      </c>
      <c r="D735" s="63" t="s">
        <v>61</v>
      </c>
      <c r="G735" s="71">
        <v>0</v>
      </c>
    </row>
    <row r="736" spans="3:7" ht="13.9" customHeight="1" x14ac:dyDescent="0.25">
      <c r="C736" s="30">
        <v>45943</v>
      </c>
      <c r="D736" s="63" t="s">
        <v>61</v>
      </c>
      <c r="G736" s="71">
        <v>0</v>
      </c>
    </row>
    <row r="737" spans="3:7" ht="13.9" customHeight="1" x14ac:dyDescent="0.25">
      <c r="C737" s="30">
        <v>45945</v>
      </c>
      <c r="D737" s="63" t="s">
        <v>61</v>
      </c>
      <c r="G737" s="71">
        <v>0</v>
      </c>
    </row>
    <row r="738" spans="3:7" ht="13.9" customHeight="1" x14ac:dyDescent="0.25">
      <c r="C738" s="30">
        <v>45947</v>
      </c>
      <c r="D738" s="63" t="s">
        <v>61</v>
      </c>
      <c r="G738" s="71">
        <v>0</v>
      </c>
    </row>
    <row r="739" spans="3:7" ht="13.9" customHeight="1" x14ac:dyDescent="0.25">
      <c r="C739" s="30">
        <v>45950</v>
      </c>
      <c r="D739" s="63" t="s">
        <v>61</v>
      </c>
      <c r="G739" s="71">
        <v>0</v>
      </c>
    </row>
    <row r="740" spans="3:7" ht="13.9" customHeight="1" x14ac:dyDescent="0.25">
      <c r="C740" s="30">
        <v>45952</v>
      </c>
      <c r="D740" s="63" t="s">
        <v>61</v>
      </c>
      <c r="G740" s="71">
        <v>0</v>
      </c>
    </row>
    <row r="741" spans="3:7" ht="13.9" customHeight="1" x14ac:dyDescent="0.25">
      <c r="C741" s="30">
        <v>45954</v>
      </c>
      <c r="D741" s="63" t="s">
        <v>61</v>
      </c>
      <c r="G741" s="71">
        <v>0</v>
      </c>
    </row>
    <row r="742" spans="3:7" ht="13.9" customHeight="1" x14ac:dyDescent="0.25">
      <c r="C742" s="30">
        <v>45957</v>
      </c>
      <c r="D742" s="63" t="s">
        <v>61</v>
      </c>
      <c r="G742" s="71">
        <v>0</v>
      </c>
    </row>
    <row r="743" spans="3:7" ht="13.9" customHeight="1" x14ac:dyDescent="0.25">
      <c r="C743" s="30">
        <v>45959</v>
      </c>
      <c r="D743" s="63" t="s">
        <v>61</v>
      </c>
      <c r="G743" s="71">
        <v>0</v>
      </c>
    </row>
    <row r="744" spans="3:7" ht="13.9" customHeight="1" x14ac:dyDescent="0.25">
      <c r="C744" s="30">
        <v>45961</v>
      </c>
      <c r="D744" s="63" t="s">
        <v>61</v>
      </c>
      <c r="G744" s="71">
        <v>0</v>
      </c>
    </row>
    <row r="745" spans="3:7" ht="13.9" customHeight="1" x14ac:dyDescent="0.25">
      <c r="C745" s="30">
        <v>45964</v>
      </c>
      <c r="D745" s="63" t="s">
        <v>61</v>
      </c>
      <c r="G745" s="71">
        <v>0</v>
      </c>
    </row>
    <row r="746" spans="3:7" ht="13.9" customHeight="1" x14ac:dyDescent="0.25">
      <c r="C746" s="30">
        <v>45966</v>
      </c>
      <c r="D746" s="63" t="s">
        <v>61</v>
      </c>
      <c r="G746" s="71">
        <v>0</v>
      </c>
    </row>
    <row r="747" spans="3:7" ht="13.9" customHeight="1" x14ac:dyDescent="0.25">
      <c r="C747" s="30">
        <v>45968</v>
      </c>
      <c r="D747" s="63" t="s">
        <v>61</v>
      </c>
      <c r="G747" s="71">
        <v>0</v>
      </c>
    </row>
    <row r="748" spans="3:7" ht="13.9" customHeight="1" x14ac:dyDescent="0.25">
      <c r="C748" s="30">
        <v>45971</v>
      </c>
      <c r="D748" s="63" t="s">
        <v>61</v>
      </c>
      <c r="G748" s="71">
        <v>0</v>
      </c>
    </row>
    <row r="749" spans="3:7" ht="13.9" customHeight="1" x14ac:dyDescent="0.25">
      <c r="C749" s="30">
        <v>45973</v>
      </c>
      <c r="D749" s="63" t="s">
        <v>61</v>
      </c>
      <c r="G749" s="71">
        <v>0</v>
      </c>
    </row>
    <row r="750" spans="3:7" ht="13.9" customHeight="1" x14ac:dyDescent="0.25">
      <c r="C750" s="30">
        <v>45975</v>
      </c>
      <c r="D750" s="63" t="s">
        <v>61</v>
      </c>
      <c r="G750" s="71">
        <v>0</v>
      </c>
    </row>
    <row r="751" spans="3:7" ht="13.9" customHeight="1" x14ac:dyDescent="0.25">
      <c r="C751" s="30">
        <v>45978</v>
      </c>
      <c r="D751" s="63" t="s">
        <v>61</v>
      </c>
      <c r="G751" s="71">
        <v>0</v>
      </c>
    </row>
    <row r="752" spans="3:7" ht="13.9" customHeight="1" x14ac:dyDescent="0.25">
      <c r="C752" s="30">
        <v>45981</v>
      </c>
      <c r="D752" s="63" t="s">
        <v>61</v>
      </c>
      <c r="G752" s="71">
        <v>0</v>
      </c>
    </row>
    <row r="753" spans="3:7" ht="13.9" customHeight="1" x14ac:dyDescent="0.25">
      <c r="C753" s="30">
        <v>45982</v>
      </c>
      <c r="D753" s="63" t="s">
        <v>61</v>
      </c>
      <c r="G753" s="71">
        <v>0</v>
      </c>
    </row>
    <row r="754" spans="3:7" ht="13.9" customHeight="1" x14ac:dyDescent="0.25">
      <c r="C754" s="30">
        <v>45985</v>
      </c>
      <c r="D754" s="63" t="s">
        <v>61</v>
      </c>
      <c r="G754" s="71">
        <v>0</v>
      </c>
    </row>
    <row r="755" spans="3:7" ht="13.9" customHeight="1" x14ac:dyDescent="0.25">
      <c r="C755" s="30">
        <v>45987</v>
      </c>
      <c r="D755" s="63" t="s">
        <v>61</v>
      </c>
      <c r="G755" s="71">
        <v>0</v>
      </c>
    </row>
    <row r="756" spans="3:7" ht="13.9" customHeight="1" x14ac:dyDescent="0.25">
      <c r="C756" s="30">
        <v>45989</v>
      </c>
      <c r="D756" s="63" t="s">
        <v>61</v>
      </c>
      <c r="G756" s="71">
        <v>0</v>
      </c>
    </row>
    <row r="757" spans="3:7" ht="13.9" customHeight="1" x14ac:dyDescent="0.25">
      <c r="C757" s="30">
        <v>45992</v>
      </c>
      <c r="D757" s="63" t="s">
        <v>61</v>
      </c>
      <c r="G757" s="71">
        <v>0</v>
      </c>
    </row>
    <row r="758" spans="3:7" ht="13.9" customHeight="1" x14ac:dyDescent="0.25">
      <c r="C758" s="30">
        <v>45994</v>
      </c>
      <c r="D758" s="63" t="s">
        <v>61</v>
      </c>
      <c r="G758" s="71">
        <v>0</v>
      </c>
    </row>
    <row r="759" spans="3:7" ht="13.9" customHeight="1" x14ac:dyDescent="0.25">
      <c r="C759" s="30">
        <v>45996</v>
      </c>
      <c r="D759" s="63" t="s">
        <v>61</v>
      </c>
      <c r="G759" s="71">
        <v>0</v>
      </c>
    </row>
    <row r="760" spans="3:7" ht="13.9" customHeight="1" x14ac:dyDescent="0.25">
      <c r="C760" s="30">
        <v>46001</v>
      </c>
      <c r="D760" s="63" t="s">
        <v>61</v>
      </c>
      <c r="G760" s="71">
        <v>0</v>
      </c>
    </row>
    <row r="761" spans="3:7" ht="13.9" customHeight="1" x14ac:dyDescent="0.25">
      <c r="C761" s="30">
        <v>46003</v>
      </c>
      <c r="D761" s="63" t="s">
        <v>61</v>
      </c>
      <c r="G761" s="71">
        <v>0</v>
      </c>
    </row>
    <row r="762" spans="3:7" ht="13.9" customHeight="1" x14ac:dyDescent="0.25">
      <c r="C762" s="30">
        <v>46006</v>
      </c>
      <c r="D762" s="63" t="s">
        <v>61</v>
      </c>
      <c r="G762" s="71">
        <v>0</v>
      </c>
    </row>
    <row r="763" spans="3:7" ht="13.9" customHeight="1" x14ac:dyDescent="0.25">
      <c r="C763" s="30">
        <v>46008</v>
      </c>
      <c r="D763" s="63" t="s">
        <v>61</v>
      </c>
      <c r="G763" s="71">
        <v>0</v>
      </c>
    </row>
    <row r="764" spans="3:7" ht="13.9" customHeight="1" x14ac:dyDescent="0.25">
      <c r="C764" s="30">
        <v>46010</v>
      </c>
      <c r="D764" s="63" t="s">
        <v>61</v>
      </c>
      <c r="G764" s="71">
        <v>0</v>
      </c>
    </row>
    <row r="765" spans="3:7" ht="13.9" customHeight="1" x14ac:dyDescent="0.25">
      <c r="C765" s="30">
        <v>46013</v>
      </c>
      <c r="D765" s="63" t="s">
        <v>61</v>
      </c>
      <c r="G765" s="71">
        <v>0</v>
      </c>
    </row>
    <row r="766" spans="3:7" ht="13.9" customHeight="1" x14ac:dyDescent="0.25">
      <c r="C766" s="30">
        <v>46015</v>
      </c>
      <c r="D766" s="63" t="s">
        <v>61</v>
      </c>
      <c r="G766" s="71">
        <v>0</v>
      </c>
    </row>
    <row r="767" spans="3:7" ht="13.9" customHeight="1" x14ac:dyDescent="0.25">
      <c r="C767" s="30">
        <v>46017</v>
      </c>
      <c r="D767" s="63" t="s">
        <v>61</v>
      </c>
      <c r="G767" s="71">
        <v>0</v>
      </c>
    </row>
    <row r="768" spans="3:7" ht="13.9" customHeight="1" x14ac:dyDescent="0.25">
      <c r="C768" s="30">
        <v>46020</v>
      </c>
      <c r="D768" s="63" t="s">
        <v>61</v>
      </c>
      <c r="G768" s="71">
        <v>0</v>
      </c>
    </row>
    <row r="769" spans="3:7" ht="13.9" customHeight="1" x14ac:dyDescent="0.25">
      <c r="C769" s="30">
        <v>46022</v>
      </c>
      <c r="D769" s="63" t="s">
        <v>61</v>
      </c>
      <c r="G769" s="71">
        <v>0</v>
      </c>
    </row>
    <row r="770" spans="3:7" ht="13.9" customHeight="1" x14ac:dyDescent="0.25">
      <c r="C770" s="30">
        <v>46024</v>
      </c>
      <c r="D770" s="63" t="s">
        <v>61</v>
      </c>
      <c r="G770" s="71">
        <v>0</v>
      </c>
    </row>
    <row r="771" spans="3:7" ht="13.9" customHeight="1" x14ac:dyDescent="0.25">
      <c r="C771" s="30">
        <v>46027</v>
      </c>
      <c r="D771" s="63" t="s">
        <v>61</v>
      </c>
      <c r="G771" s="71">
        <v>0</v>
      </c>
    </row>
    <row r="772" spans="3:7" ht="13.9" customHeight="1" x14ac:dyDescent="0.25">
      <c r="C772" s="30">
        <v>46029</v>
      </c>
      <c r="D772" s="63" t="s">
        <v>61</v>
      </c>
      <c r="G772" s="71">
        <v>0</v>
      </c>
    </row>
    <row r="773" spans="3:7" ht="13.9" customHeight="1" x14ac:dyDescent="0.25">
      <c r="C773" s="30">
        <v>46031</v>
      </c>
      <c r="D773" s="63" t="s">
        <v>61</v>
      </c>
      <c r="G773" s="71">
        <v>0</v>
      </c>
    </row>
    <row r="774" spans="3:7" ht="13.9" customHeight="1" x14ac:dyDescent="0.25">
      <c r="C774" s="30">
        <v>46034</v>
      </c>
      <c r="D774" s="63" t="s">
        <v>61</v>
      </c>
      <c r="G774" s="71">
        <v>0</v>
      </c>
    </row>
    <row r="775" spans="3:7" ht="13.9" customHeight="1" x14ac:dyDescent="0.25">
      <c r="C775" s="30">
        <v>46036</v>
      </c>
      <c r="D775" s="63" t="s">
        <v>61</v>
      </c>
      <c r="G775" s="71">
        <v>0</v>
      </c>
    </row>
    <row r="776" spans="3:7" ht="13.9" customHeight="1" x14ac:dyDescent="0.25">
      <c r="C776" s="30">
        <v>46038</v>
      </c>
      <c r="D776" s="63" t="s">
        <v>61</v>
      </c>
      <c r="G776" s="71">
        <v>0</v>
      </c>
    </row>
    <row r="777" spans="3:7" ht="13.9" customHeight="1" x14ac:dyDescent="0.25">
      <c r="C777" s="30">
        <v>46041</v>
      </c>
      <c r="D777" s="63" t="s">
        <v>61</v>
      </c>
      <c r="G777" s="71">
        <v>0</v>
      </c>
    </row>
    <row r="778" spans="3:7" ht="13.9" customHeight="1" x14ac:dyDescent="0.25">
      <c r="C778" s="30">
        <v>46043</v>
      </c>
      <c r="D778" s="63" t="s">
        <v>61</v>
      </c>
      <c r="G778" s="71">
        <v>0</v>
      </c>
    </row>
    <row r="779" spans="3:7" ht="13.9" customHeight="1" x14ac:dyDescent="0.25">
      <c r="C779" s="30">
        <v>46045</v>
      </c>
      <c r="D779" s="63" t="s">
        <v>61</v>
      </c>
      <c r="G779" s="71">
        <v>0</v>
      </c>
    </row>
    <row r="780" spans="3:7" ht="13.9" customHeight="1" x14ac:dyDescent="0.25">
      <c r="C780" s="30">
        <v>46048</v>
      </c>
      <c r="D780" s="63" t="s">
        <v>61</v>
      </c>
      <c r="G780" s="71">
        <v>0</v>
      </c>
    </row>
    <row r="781" spans="3:7" ht="13.9" customHeight="1" x14ac:dyDescent="0.25">
      <c r="C781" s="30">
        <v>46050</v>
      </c>
      <c r="D781" s="63" t="s">
        <v>61</v>
      </c>
      <c r="G781" s="71">
        <v>0</v>
      </c>
    </row>
    <row r="782" spans="3:7" ht="13.9" customHeight="1" x14ac:dyDescent="0.25">
      <c r="C782" s="30">
        <v>46052</v>
      </c>
      <c r="D782" s="63" t="s">
        <v>61</v>
      </c>
      <c r="G782" s="71">
        <v>0</v>
      </c>
    </row>
    <row r="783" spans="3:7" ht="13.9" customHeight="1" x14ac:dyDescent="0.25">
      <c r="C783" s="30">
        <v>46055</v>
      </c>
      <c r="D783" s="63" t="s">
        <v>61</v>
      </c>
      <c r="G783" s="71">
        <v>0</v>
      </c>
    </row>
    <row r="784" spans="3:7" ht="13.9" customHeight="1" x14ac:dyDescent="0.25">
      <c r="C784" s="30">
        <v>46057</v>
      </c>
      <c r="D784" s="63" t="s">
        <v>61</v>
      </c>
      <c r="G784" s="71">
        <v>0</v>
      </c>
    </row>
    <row r="785" spans="3:7" ht="13.9" customHeight="1" x14ac:dyDescent="0.25">
      <c r="C785" s="30">
        <v>46059</v>
      </c>
      <c r="D785" s="63" t="s">
        <v>61</v>
      </c>
      <c r="G785" s="71">
        <v>0</v>
      </c>
    </row>
    <row r="786" spans="3:7" ht="13.9" customHeight="1" x14ac:dyDescent="0.25">
      <c r="C786" s="30">
        <v>46062</v>
      </c>
      <c r="D786" s="63" t="s">
        <v>61</v>
      </c>
      <c r="G786" s="71">
        <v>0</v>
      </c>
    </row>
    <row r="787" spans="3:7" ht="13.9" customHeight="1" x14ac:dyDescent="0.25">
      <c r="C787" s="30">
        <v>46064</v>
      </c>
      <c r="D787" s="63" t="s">
        <v>61</v>
      </c>
      <c r="G787" s="71">
        <v>0</v>
      </c>
    </row>
    <row r="788" spans="3:7" ht="13.9" customHeight="1" x14ac:dyDescent="0.25">
      <c r="C788" s="30">
        <v>46066</v>
      </c>
      <c r="D788" s="63" t="s">
        <v>61</v>
      </c>
      <c r="G788" s="71">
        <v>0</v>
      </c>
    </row>
    <row r="789" spans="3:7" ht="13.9" customHeight="1" x14ac:dyDescent="0.25">
      <c r="C789" s="30">
        <v>46069</v>
      </c>
      <c r="D789" s="63" t="s">
        <v>61</v>
      </c>
      <c r="G789" s="71">
        <v>0</v>
      </c>
    </row>
    <row r="790" spans="3:7" ht="13.9" customHeight="1" x14ac:dyDescent="0.25">
      <c r="C790" s="30">
        <v>46071</v>
      </c>
      <c r="D790" s="63" t="s">
        <v>61</v>
      </c>
      <c r="G790" s="71">
        <v>0</v>
      </c>
    </row>
    <row r="791" spans="3:7" ht="13.9" customHeight="1" x14ac:dyDescent="0.25">
      <c r="C791" s="30">
        <v>46077</v>
      </c>
      <c r="D791" s="63" t="s">
        <v>61</v>
      </c>
      <c r="G791" s="71">
        <v>0</v>
      </c>
    </row>
    <row r="792" spans="3:7" ht="13.9" customHeight="1" x14ac:dyDescent="0.25">
      <c r="C792" s="30">
        <v>46078</v>
      </c>
      <c r="D792" s="63" t="s">
        <v>61</v>
      </c>
      <c r="G792" s="71">
        <v>0</v>
      </c>
    </row>
    <row r="793" spans="3:7" ht="13.9" customHeight="1" x14ac:dyDescent="0.25">
      <c r="C793" s="30">
        <v>46080</v>
      </c>
      <c r="D793" s="63" t="s">
        <v>61</v>
      </c>
      <c r="G793" s="71">
        <v>0</v>
      </c>
    </row>
    <row r="794" spans="3:7" ht="13.9" customHeight="1" x14ac:dyDescent="0.25">
      <c r="C794" s="30">
        <v>46083</v>
      </c>
      <c r="D794" s="63" t="s">
        <v>61</v>
      </c>
      <c r="G794" s="71">
        <v>0</v>
      </c>
    </row>
    <row r="795" spans="3:7" ht="13.9" customHeight="1" x14ac:dyDescent="0.25">
      <c r="C795" s="30">
        <v>46085</v>
      </c>
      <c r="D795" s="63" t="s">
        <v>61</v>
      </c>
      <c r="G795" s="71">
        <v>0</v>
      </c>
    </row>
    <row r="796" spans="3:7" ht="13.9" customHeight="1" x14ac:dyDescent="0.25">
      <c r="C796" s="30">
        <v>46087</v>
      </c>
      <c r="D796" s="63" t="s">
        <v>61</v>
      </c>
      <c r="G796" s="71">
        <v>0</v>
      </c>
    </row>
    <row r="797" spans="3:7" ht="13.9" customHeight="1" x14ac:dyDescent="0.25">
      <c r="C797" s="30">
        <v>46090</v>
      </c>
      <c r="D797" s="63" t="s">
        <v>61</v>
      </c>
      <c r="G797" s="71">
        <v>0</v>
      </c>
    </row>
    <row r="798" spans="3:7" ht="13.9" customHeight="1" x14ac:dyDescent="0.25">
      <c r="C798" s="30">
        <v>46092</v>
      </c>
      <c r="D798" s="63" t="s">
        <v>61</v>
      </c>
      <c r="G798" s="71">
        <v>0</v>
      </c>
    </row>
    <row r="799" spans="3:7" ht="13.9" customHeight="1" x14ac:dyDescent="0.25">
      <c r="C799" s="30">
        <v>46094</v>
      </c>
      <c r="D799" s="63" t="s">
        <v>61</v>
      </c>
      <c r="G799" s="71">
        <v>0</v>
      </c>
    </row>
    <row r="800" spans="3:7" ht="13.9" customHeight="1" x14ac:dyDescent="0.25">
      <c r="C800" s="30">
        <v>46097</v>
      </c>
      <c r="D800" s="63" t="s">
        <v>61</v>
      </c>
      <c r="G800" s="71">
        <v>0</v>
      </c>
    </row>
    <row r="801" spans="3:7" ht="13.9" customHeight="1" x14ac:dyDescent="0.25">
      <c r="C801" s="30">
        <v>46099</v>
      </c>
      <c r="D801" s="63" t="s">
        <v>61</v>
      </c>
      <c r="G801" s="71">
        <v>0</v>
      </c>
    </row>
    <row r="802" spans="3:7" ht="13.9" customHeight="1" x14ac:dyDescent="0.25">
      <c r="C802" s="30">
        <v>46101</v>
      </c>
      <c r="D802" s="63" t="s">
        <v>61</v>
      </c>
      <c r="G802" s="71">
        <v>0</v>
      </c>
    </row>
    <row r="803" spans="3:7" ht="13.9" customHeight="1" x14ac:dyDescent="0.25">
      <c r="C803" s="30">
        <v>46104</v>
      </c>
      <c r="D803" s="63" t="s">
        <v>61</v>
      </c>
      <c r="G803" s="71">
        <v>0</v>
      </c>
    </row>
    <row r="804" spans="3:7" ht="13.9" customHeight="1" x14ac:dyDescent="0.25">
      <c r="C804" s="30">
        <v>46106</v>
      </c>
      <c r="D804" s="63" t="s">
        <v>61</v>
      </c>
      <c r="G804" s="71">
        <v>0</v>
      </c>
    </row>
    <row r="805" spans="3:7" ht="13.9" customHeight="1" x14ac:dyDescent="0.25">
      <c r="C805" s="30">
        <v>46108</v>
      </c>
      <c r="D805" s="63" t="s">
        <v>61</v>
      </c>
      <c r="G805" s="71">
        <v>0</v>
      </c>
    </row>
    <row r="806" spans="3:7" ht="13.9" customHeight="1" x14ac:dyDescent="0.25">
      <c r="C806" s="30">
        <v>46111</v>
      </c>
      <c r="D806" s="63" t="s">
        <v>61</v>
      </c>
      <c r="G806" s="71">
        <v>0</v>
      </c>
    </row>
    <row r="807" spans="3:7" ht="13.9" customHeight="1" x14ac:dyDescent="0.25">
      <c r="C807" s="30">
        <v>46113</v>
      </c>
      <c r="D807" s="63" t="s">
        <v>61</v>
      </c>
      <c r="G807" s="71">
        <v>0</v>
      </c>
    </row>
    <row r="808" spans="3:7" ht="13.9" customHeight="1" x14ac:dyDescent="0.25">
      <c r="C808" s="30">
        <v>46118</v>
      </c>
      <c r="D808" s="63" t="s">
        <v>61</v>
      </c>
      <c r="G808" s="71">
        <v>0</v>
      </c>
    </row>
    <row r="809" spans="3:7" ht="13.9" customHeight="1" x14ac:dyDescent="0.25">
      <c r="C809" s="30">
        <v>46120</v>
      </c>
      <c r="D809" s="63" t="s">
        <v>61</v>
      </c>
      <c r="G809" s="71">
        <v>0</v>
      </c>
    </row>
    <row r="810" spans="3:7" ht="13.9" customHeight="1" x14ac:dyDescent="0.25">
      <c r="C810" s="30">
        <v>46122</v>
      </c>
      <c r="D810" s="63" t="s">
        <v>61</v>
      </c>
      <c r="G810" s="71">
        <v>0</v>
      </c>
    </row>
    <row r="811" spans="3:7" ht="13.9" customHeight="1" x14ac:dyDescent="0.25">
      <c r="C811" s="30">
        <v>46125</v>
      </c>
      <c r="D811" s="63" t="s">
        <v>61</v>
      </c>
      <c r="G811" s="71">
        <v>0</v>
      </c>
    </row>
    <row r="812" spans="3:7" ht="13.9" customHeight="1" x14ac:dyDescent="0.25">
      <c r="C812" s="30">
        <v>46127</v>
      </c>
      <c r="D812" s="63" t="s">
        <v>61</v>
      </c>
      <c r="G812" s="71">
        <v>0</v>
      </c>
    </row>
    <row r="813" spans="3:7" ht="13.9" customHeight="1" x14ac:dyDescent="0.25">
      <c r="C813" s="30">
        <v>46129</v>
      </c>
      <c r="D813" s="63" t="s">
        <v>61</v>
      </c>
      <c r="G813" s="71">
        <v>0</v>
      </c>
    </row>
    <row r="814" spans="3:7" ht="13.9" customHeight="1" x14ac:dyDescent="0.25">
      <c r="C814" s="30">
        <v>46132</v>
      </c>
      <c r="D814" s="63" t="s">
        <v>61</v>
      </c>
      <c r="G814" s="71">
        <v>0</v>
      </c>
    </row>
    <row r="815" spans="3:7" ht="13.9" customHeight="1" x14ac:dyDescent="0.25">
      <c r="C815" s="30">
        <v>46134</v>
      </c>
      <c r="D815" s="63" t="s">
        <v>61</v>
      </c>
      <c r="G815" s="71">
        <v>0</v>
      </c>
    </row>
    <row r="816" spans="3:7" ht="13.9" customHeight="1" x14ac:dyDescent="0.25">
      <c r="C816" s="30">
        <v>46136</v>
      </c>
      <c r="D816" s="63" t="s">
        <v>61</v>
      </c>
      <c r="G816" s="71">
        <v>0</v>
      </c>
    </row>
    <row r="817" spans="3:7" ht="13.9" customHeight="1" x14ac:dyDescent="0.25">
      <c r="C817" s="30">
        <v>46139</v>
      </c>
      <c r="D817" s="63" t="s">
        <v>61</v>
      </c>
      <c r="G817" s="71">
        <v>0</v>
      </c>
    </row>
    <row r="818" spans="3:7" ht="13.9" customHeight="1" x14ac:dyDescent="0.25">
      <c r="C818" s="30">
        <v>46146</v>
      </c>
      <c r="D818" s="63" t="s">
        <v>61</v>
      </c>
      <c r="G818" s="71">
        <v>0</v>
      </c>
    </row>
    <row r="819" spans="3:7" ht="13.9" customHeight="1" x14ac:dyDescent="0.25">
      <c r="C819" s="30">
        <v>46148</v>
      </c>
      <c r="D819" s="63" t="s">
        <v>61</v>
      </c>
      <c r="G819" s="71">
        <v>0</v>
      </c>
    </row>
    <row r="820" spans="3:7" ht="13.9" customHeight="1" x14ac:dyDescent="0.25">
      <c r="C820" s="30">
        <v>46150</v>
      </c>
      <c r="D820" s="63" t="s">
        <v>61</v>
      </c>
      <c r="G820" s="71">
        <v>0</v>
      </c>
    </row>
    <row r="821" spans="3:7" ht="13.9" customHeight="1" x14ac:dyDescent="0.25">
      <c r="C821" s="30">
        <v>46153</v>
      </c>
      <c r="D821" s="63" t="s">
        <v>61</v>
      </c>
      <c r="G821" s="71">
        <v>0</v>
      </c>
    </row>
    <row r="822" spans="3:7" ht="13.9" customHeight="1" x14ac:dyDescent="0.25">
      <c r="C822" s="30">
        <v>46155</v>
      </c>
      <c r="D822" s="63" t="s">
        <v>61</v>
      </c>
      <c r="G822" s="71">
        <v>0</v>
      </c>
    </row>
    <row r="823" spans="3:7" ht="13.9" customHeight="1" x14ac:dyDescent="0.25">
      <c r="C823" s="30">
        <v>46157</v>
      </c>
      <c r="D823" s="63" t="s">
        <v>61</v>
      </c>
      <c r="G823" s="71">
        <v>0</v>
      </c>
    </row>
    <row r="824" spans="3:7" ht="13.9" customHeight="1" x14ac:dyDescent="0.25">
      <c r="C824" s="30">
        <v>46160</v>
      </c>
      <c r="D824" s="63" t="s">
        <v>61</v>
      </c>
      <c r="G824" s="71">
        <v>0</v>
      </c>
    </row>
    <row r="825" spans="3:7" ht="13.9" customHeight="1" x14ac:dyDescent="0.25">
      <c r="C825" s="30">
        <v>46162</v>
      </c>
      <c r="D825" s="63" t="s">
        <v>61</v>
      </c>
      <c r="G825" s="71">
        <v>0</v>
      </c>
    </row>
    <row r="826" spans="3:7" ht="13.9" customHeight="1" x14ac:dyDescent="0.25">
      <c r="C826" s="30">
        <v>46164</v>
      </c>
      <c r="D826" s="63" t="s">
        <v>61</v>
      </c>
      <c r="G826" s="71">
        <v>0</v>
      </c>
    </row>
    <row r="827" spans="3:7" ht="13.9" customHeight="1" x14ac:dyDescent="0.25">
      <c r="C827" s="30">
        <v>46167</v>
      </c>
      <c r="D827" s="63" t="s">
        <v>61</v>
      </c>
      <c r="G827" s="71">
        <v>0</v>
      </c>
    </row>
    <row r="828" spans="3:7" ht="13.9" customHeight="1" x14ac:dyDescent="0.25">
      <c r="C828" s="30">
        <v>46169</v>
      </c>
      <c r="D828" s="63" t="s">
        <v>61</v>
      </c>
      <c r="G828" s="71">
        <v>0</v>
      </c>
    </row>
    <row r="829" spans="3:7" ht="13.9" customHeight="1" x14ac:dyDescent="0.25">
      <c r="C829" s="30">
        <v>46171</v>
      </c>
      <c r="D829" s="63" t="s">
        <v>61</v>
      </c>
      <c r="G829" s="71">
        <v>0</v>
      </c>
    </row>
    <row r="830" spans="3:7" ht="13.9" customHeight="1" x14ac:dyDescent="0.25">
      <c r="C830" s="30">
        <v>46174</v>
      </c>
      <c r="D830" s="63" t="s">
        <v>61</v>
      </c>
      <c r="G830" s="71">
        <v>0</v>
      </c>
    </row>
    <row r="831" spans="3:7" ht="13.9" customHeight="1" x14ac:dyDescent="0.25">
      <c r="C831" s="30">
        <v>46176</v>
      </c>
      <c r="D831" s="63" t="s">
        <v>61</v>
      </c>
      <c r="G831" s="71">
        <v>0</v>
      </c>
    </row>
    <row r="832" spans="3:7" ht="13.9" customHeight="1" x14ac:dyDescent="0.25">
      <c r="C832" s="30">
        <v>46178</v>
      </c>
      <c r="D832" s="63" t="s">
        <v>61</v>
      </c>
      <c r="G832" s="71">
        <v>0</v>
      </c>
    </row>
    <row r="833" spans="3:7" ht="13.9" customHeight="1" x14ac:dyDescent="0.25">
      <c r="C833" s="30">
        <v>46181</v>
      </c>
      <c r="D833" s="63" t="s">
        <v>61</v>
      </c>
      <c r="G833" s="71">
        <v>0</v>
      </c>
    </row>
    <row r="834" spans="3:7" ht="13.9" customHeight="1" x14ac:dyDescent="0.25">
      <c r="C834" s="30">
        <v>46183</v>
      </c>
      <c r="D834" s="63" t="s">
        <v>61</v>
      </c>
      <c r="G834" s="71">
        <v>0</v>
      </c>
    </row>
    <row r="835" spans="3:7" ht="13.9" customHeight="1" x14ac:dyDescent="0.25">
      <c r="C835" s="30">
        <v>46185</v>
      </c>
      <c r="D835" s="63" t="s">
        <v>61</v>
      </c>
      <c r="G835" s="71">
        <v>0</v>
      </c>
    </row>
    <row r="836" spans="3:7" ht="13.9" customHeight="1" x14ac:dyDescent="0.25">
      <c r="C836" s="30">
        <v>46188</v>
      </c>
      <c r="D836" s="63" t="s">
        <v>61</v>
      </c>
      <c r="G836" s="71">
        <v>0</v>
      </c>
    </row>
    <row r="837" spans="3:7" ht="13.9" customHeight="1" x14ac:dyDescent="0.25">
      <c r="C837" s="30">
        <v>46190</v>
      </c>
      <c r="D837" s="63" t="s">
        <v>61</v>
      </c>
      <c r="G837" s="71">
        <v>0</v>
      </c>
    </row>
    <row r="838" spans="3:7" ht="13.9" customHeight="1" x14ac:dyDescent="0.25">
      <c r="C838" s="30">
        <v>46192</v>
      </c>
      <c r="D838" s="63" t="s">
        <v>61</v>
      </c>
      <c r="G838" s="71">
        <v>0</v>
      </c>
    </row>
    <row r="839" spans="3:7" ht="13.9" customHeight="1" x14ac:dyDescent="0.25">
      <c r="C839" s="30">
        <v>46195</v>
      </c>
      <c r="D839" s="63" t="s">
        <v>61</v>
      </c>
      <c r="G839" s="71">
        <v>0</v>
      </c>
    </row>
    <row r="840" spans="3:7" ht="13.9" customHeight="1" x14ac:dyDescent="0.25">
      <c r="C840" s="30">
        <v>46197</v>
      </c>
      <c r="D840" s="63" t="s">
        <v>61</v>
      </c>
      <c r="G840" s="71">
        <v>0</v>
      </c>
    </row>
    <row r="841" spans="3:7" ht="13.9" customHeight="1" x14ac:dyDescent="0.25">
      <c r="C841" s="30">
        <v>46199</v>
      </c>
      <c r="D841" s="63" t="s">
        <v>61</v>
      </c>
      <c r="G841" s="71">
        <v>0</v>
      </c>
    </row>
    <row r="842" spans="3:7" ht="13.9" customHeight="1" x14ac:dyDescent="0.25">
      <c r="C842" s="30">
        <v>46202</v>
      </c>
      <c r="D842" s="63" t="s">
        <v>61</v>
      </c>
      <c r="G842" s="71">
        <v>0</v>
      </c>
    </row>
    <row r="843" spans="3:7" ht="13.9" customHeight="1" x14ac:dyDescent="0.25">
      <c r="C843" s="30">
        <v>46204</v>
      </c>
      <c r="D843" s="63" t="s">
        <v>61</v>
      </c>
      <c r="G843" s="71">
        <v>0</v>
      </c>
    </row>
    <row r="844" spans="3:7" ht="13.9" customHeight="1" x14ac:dyDescent="0.25">
      <c r="C844" s="30">
        <v>46206</v>
      </c>
      <c r="D844" s="63" t="s">
        <v>61</v>
      </c>
      <c r="G844" s="71">
        <v>0</v>
      </c>
    </row>
    <row r="845" spans="3:7" ht="13.9" customHeight="1" x14ac:dyDescent="0.25">
      <c r="C845" s="30">
        <v>46209</v>
      </c>
      <c r="D845" s="63" t="s">
        <v>61</v>
      </c>
      <c r="G845" s="71">
        <v>0</v>
      </c>
    </row>
    <row r="846" spans="3:7" ht="13.9" customHeight="1" x14ac:dyDescent="0.25">
      <c r="C846" s="30">
        <v>46211</v>
      </c>
      <c r="D846" s="63" t="s">
        <v>61</v>
      </c>
      <c r="G846" s="71">
        <v>0</v>
      </c>
    </row>
    <row r="847" spans="3:7" ht="13.9" customHeight="1" x14ac:dyDescent="0.25">
      <c r="C847" s="30">
        <v>46213</v>
      </c>
      <c r="D847" s="63" t="s">
        <v>61</v>
      </c>
      <c r="G847" s="71">
        <v>0</v>
      </c>
    </row>
    <row r="848" spans="3:7" ht="13.9" customHeight="1" x14ac:dyDescent="0.25">
      <c r="C848" s="30">
        <v>46216</v>
      </c>
      <c r="D848" s="63" t="s">
        <v>61</v>
      </c>
      <c r="G848" s="71">
        <v>0</v>
      </c>
    </row>
    <row r="849" spans="3:7" ht="13.9" customHeight="1" x14ac:dyDescent="0.25">
      <c r="C849" s="30">
        <v>46218</v>
      </c>
      <c r="D849" s="63" t="s">
        <v>61</v>
      </c>
      <c r="G849" s="71">
        <v>0</v>
      </c>
    </row>
    <row r="850" spans="3:7" ht="13.9" customHeight="1" x14ac:dyDescent="0.25">
      <c r="C850" s="30">
        <v>46220</v>
      </c>
      <c r="D850" s="63" t="s">
        <v>61</v>
      </c>
      <c r="G850" s="71">
        <v>0</v>
      </c>
    </row>
    <row r="851" spans="3:7" ht="13.9" customHeight="1" x14ac:dyDescent="0.25">
      <c r="C851" s="30">
        <v>46223</v>
      </c>
      <c r="D851" s="63" t="s">
        <v>61</v>
      </c>
      <c r="G851" s="71">
        <v>0</v>
      </c>
    </row>
    <row r="852" spans="3:7" ht="13.9" customHeight="1" x14ac:dyDescent="0.25">
      <c r="C852" s="30">
        <v>46225</v>
      </c>
      <c r="D852" s="63" t="s">
        <v>61</v>
      </c>
      <c r="G852" s="71">
        <v>0</v>
      </c>
    </row>
    <row r="853" spans="3:7" ht="13.9" customHeight="1" x14ac:dyDescent="0.25">
      <c r="C853" s="30">
        <v>46227</v>
      </c>
      <c r="D853" s="63" t="s">
        <v>61</v>
      </c>
      <c r="G853" s="71">
        <v>0</v>
      </c>
    </row>
    <row r="854" spans="3:7" ht="13.9" customHeight="1" x14ac:dyDescent="0.25">
      <c r="C854" s="30">
        <v>46230</v>
      </c>
      <c r="D854" s="63" t="s">
        <v>61</v>
      </c>
      <c r="G854" s="71">
        <v>0</v>
      </c>
    </row>
    <row r="855" spans="3:7" ht="13.9" customHeight="1" x14ac:dyDescent="0.25">
      <c r="C855" s="30">
        <v>46232</v>
      </c>
      <c r="D855" s="63" t="s">
        <v>61</v>
      </c>
      <c r="G855" s="71">
        <v>0</v>
      </c>
    </row>
    <row r="856" spans="3:7" ht="13.9" customHeight="1" x14ac:dyDescent="0.25">
      <c r="C856" s="30">
        <v>46234</v>
      </c>
      <c r="D856" s="63" t="s">
        <v>61</v>
      </c>
      <c r="G856" s="71">
        <v>0</v>
      </c>
    </row>
    <row r="857" spans="3:7" ht="13.9" customHeight="1" x14ac:dyDescent="0.25">
      <c r="C857" s="30">
        <v>46237</v>
      </c>
      <c r="D857" s="63" t="s">
        <v>61</v>
      </c>
      <c r="G857" s="71">
        <v>0</v>
      </c>
    </row>
    <row r="858" spans="3:7" ht="13.9" customHeight="1" x14ac:dyDescent="0.25">
      <c r="C858" s="30">
        <v>46239</v>
      </c>
      <c r="D858" s="63" t="s">
        <v>61</v>
      </c>
      <c r="G858" s="71">
        <v>0</v>
      </c>
    </row>
    <row r="859" spans="3:7" ht="13.9" customHeight="1" x14ac:dyDescent="0.25">
      <c r="C859" s="30">
        <v>46241</v>
      </c>
      <c r="D859" s="63" t="s">
        <v>61</v>
      </c>
      <c r="G859" s="71">
        <v>0</v>
      </c>
    </row>
    <row r="860" spans="3:7" ht="13.9" customHeight="1" x14ac:dyDescent="0.25">
      <c r="C860" s="30">
        <v>46244</v>
      </c>
      <c r="D860" s="63" t="s">
        <v>61</v>
      </c>
      <c r="G860" s="71">
        <v>0</v>
      </c>
    </row>
    <row r="861" spans="3:7" ht="13.9" customHeight="1" x14ac:dyDescent="0.25">
      <c r="C861" s="30">
        <v>46246</v>
      </c>
      <c r="D861" s="63" t="s">
        <v>61</v>
      </c>
      <c r="G861" s="71">
        <v>0</v>
      </c>
    </row>
    <row r="862" spans="3:7" ht="13.9" customHeight="1" x14ac:dyDescent="0.25">
      <c r="C862" s="30">
        <v>46248</v>
      </c>
      <c r="D862" s="63" t="s">
        <v>61</v>
      </c>
      <c r="G862" s="71">
        <v>0</v>
      </c>
    </row>
    <row r="863" spans="3:7" ht="13.9" customHeight="1" x14ac:dyDescent="0.25">
      <c r="C863" s="30">
        <v>46251</v>
      </c>
      <c r="D863" s="63" t="s">
        <v>61</v>
      </c>
      <c r="G863" s="71">
        <v>0</v>
      </c>
    </row>
    <row r="864" spans="3:7" ht="13.9" customHeight="1" x14ac:dyDescent="0.25">
      <c r="C864" s="30">
        <v>46253</v>
      </c>
      <c r="D864" s="63" t="s">
        <v>61</v>
      </c>
      <c r="G864" s="71">
        <v>0</v>
      </c>
    </row>
    <row r="865" spans="3:7" ht="13.9" customHeight="1" x14ac:dyDescent="0.25">
      <c r="C865" s="30">
        <v>46255</v>
      </c>
      <c r="D865" s="63" t="s">
        <v>61</v>
      </c>
      <c r="G865" s="71">
        <v>0</v>
      </c>
    </row>
  </sheetData>
  <mergeCells count="4">
    <mergeCell ref="B89:B353"/>
    <mergeCell ref="B8:B50"/>
    <mergeCell ref="C51:D51"/>
    <mergeCell ref="B52:B8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2B0E-ECFA-496A-BE24-B872AAAC578D}">
  <dimension ref="A5:B778"/>
  <sheetViews>
    <sheetView topLeftCell="A38" workbookViewId="0">
      <selection activeCell="C55" sqref="C55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53">
        <v>5.8</v>
      </c>
    </row>
    <row r="9" spans="1:2" x14ac:dyDescent="0.25">
      <c r="A9" s="246">
        <v>46148</v>
      </c>
      <c r="B9" s="353">
        <v>4.8</v>
      </c>
    </row>
    <row r="10" spans="1:2" x14ac:dyDescent="0.25">
      <c r="A10" s="30">
        <v>46150</v>
      </c>
      <c r="B10" s="353">
        <v>6.2</v>
      </c>
    </row>
    <row r="11" spans="1:2" x14ac:dyDescent="0.25">
      <c r="A11" s="30">
        <v>46153</v>
      </c>
      <c r="B11" s="47">
        <v>4</v>
      </c>
    </row>
    <row r="12" spans="1:2" x14ac:dyDescent="0.25">
      <c r="A12" s="30">
        <v>46155</v>
      </c>
      <c r="B12" s="353">
        <v>4.5999999999999996</v>
      </c>
    </row>
    <row r="13" spans="1:2" x14ac:dyDescent="0.25">
      <c r="A13" s="30">
        <v>46157</v>
      </c>
      <c r="B13" s="353">
        <v>4.3</v>
      </c>
    </row>
    <row r="14" spans="1:2" x14ac:dyDescent="0.25">
      <c r="A14" s="30">
        <v>46160</v>
      </c>
      <c r="B14" s="353">
        <v>4.5</v>
      </c>
    </row>
    <row r="15" spans="1:2" x14ac:dyDescent="0.25">
      <c r="A15" s="30">
        <v>46162</v>
      </c>
      <c r="B15" s="353">
        <v>4.2</v>
      </c>
    </row>
    <row r="16" spans="1:2" x14ac:dyDescent="0.25">
      <c r="A16" s="30">
        <v>46164</v>
      </c>
      <c r="B16" s="353">
        <v>4.2</v>
      </c>
    </row>
    <row r="17" spans="1:2" x14ac:dyDescent="0.25">
      <c r="A17" s="30">
        <v>46167</v>
      </c>
      <c r="B17" s="353">
        <v>4.4000000000000004</v>
      </c>
    </row>
    <row r="18" spans="1:2" x14ac:dyDescent="0.25">
      <c r="A18" s="30">
        <v>46169</v>
      </c>
      <c r="B18" s="353">
        <v>3.9</v>
      </c>
    </row>
    <row r="19" spans="1:2" x14ac:dyDescent="0.25">
      <c r="A19" s="30">
        <v>46171</v>
      </c>
      <c r="B19" s="353">
        <v>3.6</v>
      </c>
    </row>
    <row r="20" spans="1:2" x14ac:dyDescent="0.25">
      <c r="A20" s="30">
        <v>46174</v>
      </c>
      <c r="B20" s="353">
        <v>3.9</v>
      </c>
    </row>
    <row r="21" spans="1:2" x14ac:dyDescent="0.25">
      <c r="A21" s="30">
        <v>46176</v>
      </c>
      <c r="B21" s="353">
        <v>4.4000000000000004</v>
      </c>
    </row>
    <row r="22" spans="1:2" x14ac:dyDescent="0.25">
      <c r="A22" s="30">
        <v>46178</v>
      </c>
      <c r="B22" s="353">
        <v>3.4</v>
      </c>
    </row>
    <row r="23" spans="1:2" x14ac:dyDescent="0.25">
      <c r="A23" s="30">
        <v>46181</v>
      </c>
      <c r="B23" s="353">
        <v>4.2</v>
      </c>
    </row>
    <row r="24" spans="1:2" x14ac:dyDescent="0.25">
      <c r="A24" s="30">
        <v>46183</v>
      </c>
      <c r="B24" s="353">
        <v>3.7</v>
      </c>
    </row>
    <row r="25" spans="1:2" x14ac:dyDescent="0.25">
      <c r="A25" s="30">
        <v>46185</v>
      </c>
      <c r="B25" s="353">
        <v>4</v>
      </c>
    </row>
    <row r="26" spans="1:2" x14ac:dyDescent="0.25">
      <c r="A26" s="30">
        <v>46188</v>
      </c>
      <c r="B26" s="353">
        <v>4.2</v>
      </c>
    </row>
    <row r="27" spans="1:2" x14ac:dyDescent="0.25">
      <c r="A27" s="30">
        <v>46190</v>
      </c>
      <c r="B27" s="353">
        <v>4.3</v>
      </c>
    </row>
    <row r="28" spans="1:2" x14ac:dyDescent="0.25">
      <c r="A28" s="30">
        <v>46192</v>
      </c>
      <c r="B28" s="353">
        <v>4.7</v>
      </c>
    </row>
    <row r="29" spans="1:2" x14ac:dyDescent="0.25">
      <c r="A29" s="30">
        <v>46195</v>
      </c>
      <c r="B29" s="353">
        <v>4.4000000000000004</v>
      </c>
    </row>
    <row r="30" spans="1:2" x14ac:dyDescent="0.25">
      <c r="A30" s="30">
        <v>46197</v>
      </c>
      <c r="B30" s="353">
        <v>3.9</v>
      </c>
    </row>
    <row r="31" spans="1:2" x14ac:dyDescent="0.25">
      <c r="A31" s="30">
        <v>46199</v>
      </c>
      <c r="B31" s="353">
        <v>3.4</v>
      </c>
    </row>
    <row r="32" spans="1:2" x14ac:dyDescent="0.25">
      <c r="A32" s="30">
        <v>46202</v>
      </c>
      <c r="B32" s="353">
        <v>3.2</v>
      </c>
    </row>
    <row r="33" spans="1:2" x14ac:dyDescent="0.25">
      <c r="A33" s="30">
        <v>46204</v>
      </c>
      <c r="B33" s="353">
        <v>4.0999999999999996</v>
      </c>
    </row>
    <row r="34" spans="1:2" x14ac:dyDescent="0.25">
      <c r="A34" s="30">
        <v>46206</v>
      </c>
      <c r="B34" s="353">
        <v>3.7</v>
      </c>
    </row>
    <row r="35" spans="1:2" x14ac:dyDescent="0.25">
      <c r="A35" s="30">
        <v>46209</v>
      </c>
      <c r="B35" s="353">
        <v>3.8</v>
      </c>
    </row>
    <row r="36" spans="1:2" x14ac:dyDescent="0.25">
      <c r="A36" s="30">
        <v>46211</v>
      </c>
      <c r="B36" s="353">
        <v>4.4000000000000004</v>
      </c>
    </row>
    <row r="37" spans="1:2" x14ac:dyDescent="0.25">
      <c r="A37" s="30">
        <v>46213</v>
      </c>
      <c r="B37" s="353">
        <v>4.3</v>
      </c>
    </row>
    <row r="38" spans="1:2" x14ac:dyDescent="0.25">
      <c r="A38" s="30">
        <v>46216</v>
      </c>
      <c r="B38" s="353">
        <v>3.8</v>
      </c>
    </row>
    <row r="39" spans="1:2" x14ac:dyDescent="0.25">
      <c r="A39" s="30">
        <v>46218</v>
      </c>
      <c r="B39" s="353">
        <v>4.3</v>
      </c>
    </row>
    <row r="40" spans="1:2" x14ac:dyDescent="0.25">
      <c r="A40" s="30">
        <v>46220</v>
      </c>
      <c r="B40" s="353">
        <v>4.2</v>
      </c>
    </row>
    <row r="41" spans="1:2" x14ac:dyDescent="0.25">
      <c r="A41" s="30">
        <v>46223</v>
      </c>
      <c r="B41" s="353">
        <v>3.4</v>
      </c>
    </row>
    <row r="42" spans="1:2" x14ac:dyDescent="0.25">
      <c r="A42" s="30">
        <v>46225</v>
      </c>
      <c r="B42" s="353">
        <v>3.8</v>
      </c>
    </row>
    <row r="43" spans="1:2" x14ac:dyDescent="0.25">
      <c r="A43" s="30">
        <v>46227</v>
      </c>
      <c r="B43" s="353">
        <v>3.8</v>
      </c>
    </row>
    <row r="44" spans="1:2" x14ac:dyDescent="0.25">
      <c r="A44" s="30">
        <v>46230</v>
      </c>
      <c r="B44" s="353">
        <v>4.5999999999999996</v>
      </c>
    </row>
    <row r="45" spans="1:2" x14ac:dyDescent="0.25">
      <c r="A45" s="30">
        <v>46232</v>
      </c>
      <c r="B45" s="353">
        <v>4.7</v>
      </c>
    </row>
    <row r="46" spans="1:2" x14ac:dyDescent="0.25">
      <c r="A46" s="30">
        <v>46234</v>
      </c>
      <c r="B46" s="353">
        <v>3.8</v>
      </c>
    </row>
    <row r="47" spans="1:2" x14ac:dyDescent="0.25">
      <c r="A47" s="53">
        <v>46237</v>
      </c>
      <c r="B47" s="353">
        <v>4.8</v>
      </c>
    </row>
    <row r="48" spans="1:2" x14ac:dyDescent="0.25">
      <c r="A48" s="30">
        <v>46239</v>
      </c>
      <c r="B48" s="353">
        <v>4</v>
      </c>
    </row>
    <row r="49" spans="1:2" x14ac:dyDescent="0.25">
      <c r="A49" s="30">
        <v>46241</v>
      </c>
      <c r="B49" s="353">
        <v>4.9000000000000004</v>
      </c>
    </row>
    <row r="50" spans="1:2" x14ac:dyDescent="0.25">
      <c r="A50" s="30">
        <v>46244</v>
      </c>
      <c r="B50" s="353">
        <v>4.3</v>
      </c>
    </row>
    <row r="51" spans="1:2" x14ac:dyDescent="0.25">
      <c r="A51" s="30">
        <v>46246</v>
      </c>
      <c r="B51" s="353">
        <v>4.5</v>
      </c>
    </row>
    <row r="52" spans="1:2" x14ac:dyDescent="0.25">
      <c r="A52" s="30">
        <v>46248</v>
      </c>
      <c r="B52" s="353">
        <v>4.3</v>
      </c>
    </row>
    <row r="53" spans="1:2" x14ac:dyDescent="0.25">
      <c r="A53" s="30">
        <v>46251</v>
      </c>
      <c r="B53" s="353">
        <v>4.7</v>
      </c>
    </row>
    <row r="54" spans="1:2" x14ac:dyDescent="0.25">
      <c r="A54" s="30">
        <v>46253</v>
      </c>
      <c r="B54" s="353">
        <v>4.7</v>
      </c>
    </row>
    <row r="55" spans="1:2" x14ac:dyDescent="0.25">
      <c r="A55" s="30">
        <v>46255</v>
      </c>
      <c r="B55" s="353">
        <v>4.4000000000000004</v>
      </c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16</vt:i4>
      </vt:variant>
    </vt:vector>
  </HeadingPairs>
  <TitlesOfParts>
    <vt:vector size="36" baseType="lpstr">
      <vt:lpstr>ACT-DIARIA-WEB</vt:lpstr>
      <vt:lpstr>Caudal</vt:lpstr>
      <vt:lpstr>Conductividad</vt:lpstr>
      <vt:lpstr>Nitratos</vt:lpstr>
      <vt:lpstr>Fosfatos</vt:lpstr>
      <vt:lpstr>NitratosDiario</vt:lpstr>
      <vt:lpstr>FosfatosDiario</vt:lpstr>
      <vt:lpstr>EstadoCompuerta</vt:lpstr>
      <vt:lpstr>COD</vt:lpstr>
      <vt:lpstr>DBO5</vt:lpstr>
      <vt:lpstr>pH</vt:lpstr>
      <vt:lpstr>DQO</vt:lpstr>
      <vt:lpstr>Carbonatos</vt:lpstr>
      <vt:lpstr>Sulfatos</vt:lpstr>
      <vt:lpstr>Cloruros</vt:lpstr>
      <vt:lpstr>Gráficas</vt:lpstr>
      <vt:lpstr>Tabla DBO5</vt:lpstr>
      <vt:lpstr>Fosfatos tabla</vt:lpstr>
      <vt:lpstr>Tabla Carbonatos</vt:lpstr>
      <vt:lpstr>TablaDQO</vt:lpstr>
      <vt:lpstr>Caudal!Área_de_impresión</vt:lpstr>
      <vt:lpstr>Conductividad!Área_de_impresión</vt:lpstr>
      <vt:lpstr>EstadoCompuerta!Área_de_impresión</vt:lpstr>
      <vt:lpstr>Fosfatos!Área_de_impresión</vt:lpstr>
      <vt:lpstr>'Fosfatos tabla'!Área_de_impresión</vt:lpstr>
      <vt:lpstr>FosfatosDiario!Área_de_impresión</vt:lpstr>
      <vt:lpstr>Nitratos!Área_de_impresión</vt:lpstr>
      <vt:lpstr>NitratosDiario!Área_de_impresión</vt:lpstr>
      <vt:lpstr>Caudal!Títulos_a_imprimir</vt:lpstr>
      <vt:lpstr>Conductividad!Títulos_a_imprimir</vt:lpstr>
      <vt:lpstr>EstadoCompuerta!Títulos_a_imprimir</vt:lpstr>
      <vt:lpstr>Fosfatos!Títulos_a_imprimir</vt:lpstr>
      <vt:lpstr>'Fosfatos tabla'!Títulos_a_imprimir</vt:lpstr>
      <vt:lpstr>FosfatosDiario!Títulos_a_imprimir</vt:lpstr>
      <vt:lpstr>Nitratos!Títulos_a_imprimir</vt:lpstr>
      <vt:lpstr>NitratosDiario!Títulos_a_imprimir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Abellán</dc:creator>
  <cp:lastModifiedBy>Alicia Martinez</cp:lastModifiedBy>
  <cp:lastPrinted>2022-06-10T22:18:55Z</cp:lastPrinted>
  <dcterms:created xsi:type="dcterms:W3CDTF">2017-01-27T14:09:00Z</dcterms:created>
  <dcterms:modified xsi:type="dcterms:W3CDTF">2026-08-26T12:59:19Z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fc5196-6f4d-4bda-8b16-51ff0e7ce6b5_Enabled">
    <vt:lpwstr>true</vt:lpwstr>
  </property>
  <property fmtid="{D5CDD505-2E9C-101B-9397-08002B2CF9AE}" pid="3" name="MSIP_Label_b4fc5196-6f4d-4bda-8b16-51ff0e7ce6b5_SetDate">
    <vt:lpwstr>2026-03-02T06:54:38Z</vt:lpwstr>
  </property>
  <property fmtid="{D5CDD505-2E9C-101B-9397-08002B2CF9AE}" pid="4" name="MSIP_Label_b4fc5196-6f4d-4bda-8b16-51ff0e7ce6b5_Method">
    <vt:lpwstr>Standard</vt:lpwstr>
  </property>
  <property fmtid="{D5CDD505-2E9C-101B-9397-08002B2CF9AE}" pid="5" name="MSIP_Label_b4fc5196-6f4d-4bda-8b16-51ff0e7ce6b5_Name">
    <vt:lpwstr>Eurofins Internal</vt:lpwstr>
  </property>
  <property fmtid="{D5CDD505-2E9C-101B-9397-08002B2CF9AE}" pid="6" name="MSIP_Label_b4fc5196-6f4d-4bda-8b16-51ff0e7ce6b5_SiteId">
    <vt:lpwstr>2194dc8b-c8ca-40b2-9391-b017c782d2e7</vt:lpwstr>
  </property>
  <property fmtid="{D5CDD505-2E9C-101B-9397-08002B2CF9AE}" pid="7" name="MSIP_Label_b4fc5196-6f4d-4bda-8b16-51ff0e7ce6b5_ActionId">
    <vt:lpwstr>4c2b4947-f115-4bbb-bb7f-abf6fdca417e</vt:lpwstr>
  </property>
  <property fmtid="{D5CDD505-2E9C-101B-9397-08002B2CF9AE}" pid="8" name="MSIP_Label_b4fc5196-6f4d-4bda-8b16-51ff0e7ce6b5_ContentBits">
    <vt:lpwstr>0</vt:lpwstr>
  </property>
  <property fmtid="{D5CDD505-2E9C-101B-9397-08002B2CF9AE}" pid="9" name="MSIP_Label_b4fc5196-6f4d-4bda-8b16-51ff0e7ce6b5_Tag">
    <vt:lpwstr>10, 3, 0, 1</vt:lpwstr>
  </property>
</Properties>
</file>